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3"/>
  </bookViews>
  <sheets>
    <sheet name="DECLARACION" sheetId="11" r:id="rId1"/>
    <sheet name="OCT-21" sheetId="1" r:id="rId2"/>
    <sheet name="RESUMEN" sheetId="2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  <externalReference r:id="rId9"/>
  </externalReferences>
  <definedNames>
    <definedName name="_xlnm._FilterDatabase" localSheetId="1" hidden="1">'OCT-21'!$A$1:$AR$1941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'!$A$1:$M$26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26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3" l="1"/>
  <c r="D17" i="3"/>
  <c r="AF2161" i="1"/>
  <c r="E27" i="11" l="1"/>
  <c r="L9" i="3" l="1"/>
  <c r="M15" i="3" s="1"/>
  <c r="P8" i="3"/>
  <c r="N30" i="3"/>
  <c r="M30" i="3"/>
  <c r="G10" i="11" l="1"/>
  <c r="H27" i="11"/>
  <c r="N9" i="3"/>
  <c r="N15" i="3" s="1"/>
  <c r="N17" i="3" s="1"/>
  <c r="M9" i="3"/>
  <c r="AE2162" i="1"/>
  <c r="AC2162" i="1"/>
  <c r="K23" i="3" l="1"/>
  <c r="G15" i="3"/>
  <c r="G17" i="3"/>
  <c r="K24" i="3" l="1"/>
  <c r="F11" i="11" l="1"/>
  <c r="G11" i="11"/>
  <c r="H11" i="11"/>
  <c r="I11" i="11"/>
  <c r="J11" i="11"/>
  <c r="K11" i="11"/>
  <c r="L11" i="11"/>
  <c r="M11" i="11"/>
  <c r="M10" i="11"/>
  <c r="L10" i="11"/>
  <c r="J27" i="11" s="1"/>
  <c r="K10" i="11"/>
  <c r="J10" i="11"/>
  <c r="I10" i="11"/>
  <c r="H10" i="11"/>
  <c r="F10" i="11"/>
  <c r="I27" i="11" l="1"/>
  <c r="G27" i="11" s="1"/>
  <c r="F27" i="11" s="1"/>
  <c r="H28" i="11"/>
  <c r="I28" i="11"/>
  <c r="J28" i="11"/>
  <c r="B8" i="3"/>
  <c r="B7" i="3"/>
  <c r="G28" i="11" l="1"/>
  <c r="A28" i="11"/>
  <c r="A27" i="11"/>
  <c r="B28" i="11"/>
  <c r="C28" i="11"/>
  <c r="C27" i="11"/>
  <c r="B27" i="11"/>
  <c r="AE2161" i="1" l="1"/>
  <c r="AC2161" i="1"/>
  <c r="AC2164" i="1" l="1"/>
  <c r="R2161" i="1" l="1"/>
  <c r="T2161" i="1"/>
  <c r="U2161" i="1"/>
  <c r="V2161" i="1"/>
  <c r="X2161" i="1"/>
  <c r="Z2161" i="1"/>
  <c r="AA2161" i="1"/>
  <c r="AB2161" i="1"/>
  <c r="AD2161" i="1"/>
  <c r="R2162" i="1"/>
  <c r="T2162" i="1"/>
  <c r="T2164" i="1" s="1"/>
  <c r="U2162" i="1"/>
  <c r="V2162" i="1"/>
  <c r="X2162" i="1"/>
  <c r="Z2162" i="1"/>
  <c r="AA2162" i="1"/>
  <c r="AB2162" i="1"/>
  <c r="AD2162" i="1"/>
  <c r="S2161" i="1"/>
  <c r="X2164" i="1" l="1"/>
  <c r="Z2164" i="1"/>
  <c r="V2164" i="1"/>
  <c r="AD2164" i="1"/>
  <c r="AA2164" i="1"/>
  <c r="AB2164" i="1"/>
  <c r="R2164" i="1"/>
  <c r="U2164" i="1"/>
  <c r="W2161" i="1"/>
  <c r="W2162" i="1"/>
  <c r="S2162" i="1"/>
  <c r="S2164" i="1" s="1"/>
  <c r="Y2162" i="1"/>
  <c r="Y2161" i="1"/>
  <c r="Q2162" i="1"/>
  <c r="Q2161" i="1"/>
  <c r="AE2164" i="1" l="1"/>
  <c r="W2164" i="1"/>
  <c r="Q2164" i="1"/>
  <c r="AF2162" i="1"/>
  <c r="Y2164" i="1"/>
  <c r="AF2164" i="1" l="1"/>
  <c r="F9" i="3"/>
  <c r="E9" i="3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G30" i="11"/>
  <c r="G32" i="11" s="1"/>
  <c r="F12" i="11" l="1"/>
  <c r="F16" i="11" s="1"/>
  <c r="H16" i="11"/>
  <c r="A4" i="9" l="1"/>
  <c r="A20" i="5" l="1"/>
  <c r="A17" i="10" s="1"/>
  <c r="A20" i="9" s="1"/>
  <c r="L19" i="10" l="1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D15" i="3" s="1"/>
  <c r="H9" i="3"/>
  <c r="K15" i="3" s="1"/>
  <c r="I9" i="3"/>
  <c r="J9" i="3"/>
  <c r="L15" i="3" s="1"/>
  <c r="L17" i="3" s="1"/>
  <c r="K9" i="3"/>
  <c r="D11" i="3"/>
  <c r="I23" i="3" l="1"/>
  <c r="E15" i="3"/>
  <c r="O15" i="3"/>
  <c r="K16" i="3"/>
  <c r="K17" i="3" s="1"/>
  <c r="J23" i="3"/>
  <c r="F15" i="3"/>
  <c r="M17" i="3"/>
  <c r="D16" i="3" l="1"/>
  <c r="H15" i="3"/>
  <c r="E17" i="3"/>
  <c r="I24" i="3" s="1"/>
  <c r="O16" i="3"/>
  <c r="O17" i="3" s="1"/>
  <c r="H16" i="3"/>
  <c r="H23" i="3"/>
  <c r="J25" i="3" s="1"/>
  <c r="F17" i="3"/>
  <c r="J24" i="3" s="1"/>
  <c r="P22" i="9"/>
  <c r="P21" i="9"/>
  <c r="L17" i="10" l="1"/>
  <c r="H17" i="3"/>
  <c r="G36" i="11" s="1"/>
  <c r="P20" i="9"/>
  <c r="G20" i="9" s="1"/>
  <c r="G23" i="9" s="1"/>
  <c r="H24" i="3"/>
  <c r="G17" i="10"/>
  <c r="G20" i="10" s="1"/>
  <c r="B17" i="10"/>
  <c r="B20" i="10" s="1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H20" i="9" l="1"/>
  <c r="B20" i="9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H30" i="3"/>
  <c r="I30" i="3"/>
  <c r="J30" i="3"/>
  <c r="K30" i="3"/>
  <c r="G30" i="3"/>
  <c r="L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  <c r="E28" i="11" l="1"/>
  <c r="F28" i="11" s="1"/>
</calcChain>
</file>

<file path=xl/comments1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<sst xmlns="http://schemas.openxmlformats.org/spreadsheetml/2006/main" count="45745" uniqueCount="4792">
  <si>
    <t>-</t>
  </si>
  <si>
    <t/>
  </si>
  <si>
    <t>VENTAS NO CONTRIBUYENTES</t>
  </si>
  <si>
    <t>FC</t>
  </si>
  <si>
    <t>Z1F0017848</t>
  </si>
  <si>
    <t>015</t>
  </si>
  <si>
    <t>0201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</si>
  <si>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</si>
  <si>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</si>
  <si>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</si>
  <si>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</si>
  <si>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</si>
  <si>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</si>
  <si>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</si>
  <si>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</si>
  <si>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</si>
  <si>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</si>
  <si>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</si>
  <si>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</si>
  <si>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</si>
  <si>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</si>
  <si>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</si>
  <si>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</si>
  <si>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</si>
  <si>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</si>
  <si>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</si>
  <si>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</si>
  <si>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</si>
  <si>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</si>
  <si>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</si>
  <si>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</si>
  <si>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</si>
  <si>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</si>
  <si>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</si>
  <si>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</si>
  <si>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</si>
  <si>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</si>
  <si>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</si>
  <si>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</si>
  <si>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</si>
  <si>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</si>
  <si>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</si>
  <si>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</si>
  <si>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</si>
  <si>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</si>
  <si>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</si>
  <si>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</si>
  <si>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</si>
  <si>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</si>
  <si>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</si>
  <si>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</si>
  <si>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</si>
  <si>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</si>
  <si>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</si>
  <si>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</si>
  <si>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</si>
  <si>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</si>
  <si>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</si>
  <si>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</si>
  <si>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</si>
  <si>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</si>
  <si>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</si>
  <si>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</si>
  <si>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</si>
  <si>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</si>
  <si>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</si>
  <si>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</si>
  <si>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</si>
  <si>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</si>
  <si>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</si>
  <si>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</si>
  <si>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</si>
  <si>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</si>
  <si>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</si>
  <si>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</si>
  <si>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</si>
  <si>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</si>
  <si>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</si>
  <si>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</si>
  <si>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</si>
  <si>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</si>
  <si>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</si>
  <si>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</si>
  <si>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</si>
  <si>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</si>
  <si>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</si>
  <si>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</si>
  <si>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</si>
  <si>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</si>
  <si>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</si>
  <si>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</si>
  <si>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</si>
  <si>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</si>
  <si>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</si>
  <si>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</si>
  <si>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</si>
  <si>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</si>
  <si>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</si>
  <si>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</si>
  <si>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</si>
  <si>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</si>
  <si>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</si>
  <si>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</si>
  <si>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</si>
  <si>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</si>
  <si>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</si>
  <si>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</si>
  <si>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</si>
  <si>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</si>
  <si>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</si>
  <si>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</si>
  <si>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</si>
  <si>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</si>
  <si>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</si>
  <si>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</si>
  <si>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</si>
  <si>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</si>
  <si>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</si>
  <si>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</si>
  <si>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</si>
  <si>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</si>
  <si>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</si>
  <si>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</si>
  <si>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</si>
  <si>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</si>
  <si>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</si>
  <si>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</si>
  <si>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</si>
  <si>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</si>
  <si>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</si>
  <si>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</si>
  <si>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</si>
  <si>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</si>
  <si>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</si>
  <si>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</si>
  <si>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</si>
  <si>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</si>
  <si>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</si>
  <si>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</si>
  <si>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</si>
  <si>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</si>
  <si>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</si>
  <si>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</si>
  <si>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</si>
  <si>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</si>
  <si>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</si>
  <si>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</si>
  <si>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</si>
  <si>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</si>
  <si>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</si>
  <si>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</si>
  <si>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</si>
  <si>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</si>
  <si>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</si>
  <si>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</si>
  <si>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</si>
  <si>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</si>
  <si>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</si>
  <si>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</si>
  <si>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</si>
  <si>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</si>
  <si>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</si>
  <si>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</si>
  <si>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</si>
  <si>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</si>
  <si>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</si>
  <si>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</si>
  <si>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</si>
  <si>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</si>
  <si>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</si>
  <si>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</si>
  <si>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</si>
  <si>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</si>
  <si>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</si>
  <si>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</si>
  <si>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</si>
  <si>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</si>
  <si>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</si>
  <si>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</si>
  <si>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</si>
  <si>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</si>
  <si>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</si>
  <si>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</si>
  <si>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</si>
  <si>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</si>
  <si>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</si>
  <si>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</si>
  <si>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</si>
  <si>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</si>
  <si>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</si>
  <si>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</si>
  <si>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</si>
  <si>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</si>
  <si>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</si>
  <si>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</si>
  <si>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</si>
  <si>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</si>
  <si>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</si>
  <si>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</si>
  <si>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</si>
  <si>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</si>
  <si>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</si>
  <si>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</si>
  <si>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</si>
  <si>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</si>
  <si>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</si>
  <si>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</si>
  <si>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</si>
  <si>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</si>
  <si>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</si>
  <si>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</si>
  <si>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</si>
  <si>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</si>
  <si>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</si>
  <si>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</si>
  <si>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</si>
  <si>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</si>
  <si>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</si>
  <si>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</si>
  <si>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</si>
  <si>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</si>
  <si>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</si>
  <si>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</si>
  <si>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</si>
  <si>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</si>
  <si>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</si>
  <si>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</si>
  <si>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</si>
  <si>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</si>
  <si>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</si>
  <si>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</si>
  <si>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</si>
  <si>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</si>
  <si>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</si>
  <si>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</si>
  <si>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</si>
  <si>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</si>
  <si>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</si>
  <si>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</si>
  <si>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</si>
  <si>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</si>
  <si>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</si>
  <si>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</si>
  <si>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</si>
  <si>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</si>
  <si>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</si>
  <si>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</si>
  <si>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</si>
  <si>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</si>
  <si>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</si>
  <si>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</si>
  <si>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</si>
  <si>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</si>
  <si>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</si>
  <si>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</si>
  <si>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</si>
  <si>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</si>
  <si>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</si>
  <si>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</si>
  <si>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</si>
  <si>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</si>
  <si>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</si>
  <si>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</si>
  <si>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</si>
  <si>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</si>
  <si>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</si>
  <si>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</si>
  <si>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</si>
  <si>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</si>
  <si>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</si>
  <si>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</si>
  <si>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</si>
  <si>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</si>
  <si>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</si>
  <si>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</si>
  <si>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</si>
  <si>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</si>
  <si>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</si>
  <si>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</si>
  <si>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</si>
  <si>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</si>
  <si>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</si>
  <si>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</si>
  <si>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</si>
  <si>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</si>
  <si>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</si>
  <si>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</si>
  <si>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</si>
  <si>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</si>
  <si>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</si>
  <si>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</si>
  <si>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</si>
  <si>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</si>
  <si>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</si>
  <si>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</si>
  <si>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</si>
  <si>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</si>
  <si>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</si>
  <si>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</si>
  <si>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</si>
  <si>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</si>
  <si>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</si>
  <si>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</si>
  <si>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</si>
  <si>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</si>
  <si>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</si>
  <si>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</si>
  <si>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</si>
  <si>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</si>
  <si>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</si>
  <si>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</si>
  <si>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</si>
  <si>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</si>
  <si>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</si>
  <si>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</si>
  <si>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</si>
  <si>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</si>
  <si>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</si>
  <si>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</si>
  <si>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</si>
  <si>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</si>
  <si>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</si>
  <si>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</si>
  <si>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</si>
  <si>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</si>
  <si>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</si>
  <si>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</si>
  <si>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</si>
  <si>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</si>
  <si>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</si>
  <si>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</si>
  <si>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</si>
  <si>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</si>
  <si>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</si>
  <si>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</si>
  <si>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</si>
  <si>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</si>
  <si>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</si>
  <si>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</si>
  <si>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</si>
  <si>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</si>
  <si>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</si>
  <si>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</si>
  <si>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</si>
  <si>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</si>
  <si>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</si>
  <si>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</si>
  <si>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</si>
  <si>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</si>
  <si>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</si>
  <si>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</si>
  <si>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</si>
  <si>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</si>
  <si>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</si>
  <si>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</si>
  <si>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</si>
  <si>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</si>
  <si>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</si>
  <si>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</si>
  <si>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</si>
  <si>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</si>
  <si>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</si>
  <si>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</si>
  <si>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</si>
  <si>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</si>
  <si>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</si>
  <si>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</si>
  <si>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</si>
  <si>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</si>
  <si>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</si>
  <si>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</si>
  <si>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</si>
  <si>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</si>
  <si>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</si>
  <si>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</si>
  <si>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</si>
  <si>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</si>
  <si>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</si>
  <si>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</si>
  <si>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</si>
  <si>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</si>
  <si>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</si>
  <si>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</si>
  <si>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</si>
  <si>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</si>
  <si>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</si>
  <si>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</si>
  <si>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</si>
  <si>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</si>
  <si>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</si>
  <si>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</si>
  <si>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</si>
  <si>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</si>
  <si>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</si>
  <si>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</si>
  <si>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</si>
  <si>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</si>
  <si>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</si>
  <si>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</si>
  <si>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</si>
  <si>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</si>
  <si>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</si>
  <si>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</si>
  <si>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</si>
  <si>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</si>
  <si>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</si>
  <si>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J-41151440-3</t>
  </si>
  <si>
    <t>MONTO A DESCONTAR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</si>
  <si>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</si>
  <si>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</si>
  <si>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</si>
  <si>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</si>
  <si>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</si>
  <si>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</si>
  <si>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</si>
  <si>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</si>
  <si>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</si>
  <si>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</si>
  <si>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</si>
  <si>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</si>
  <si>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</si>
  <si>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</si>
  <si>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</si>
  <si>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</si>
  <si>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</si>
  <si>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</si>
  <si>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</si>
  <si>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</si>
  <si>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</si>
  <si>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</si>
  <si>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</si>
  <si>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</si>
  <si>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</si>
  <si>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</si>
  <si>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</si>
  <si>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</si>
  <si>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</si>
  <si>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</si>
  <si>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</si>
  <si>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</si>
  <si>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</si>
  <si>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</si>
  <si>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</si>
  <si>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</si>
  <si>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</si>
  <si>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</si>
  <si>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</si>
  <si>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</si>
  <si>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</si>
  <si>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</si>
  <si>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</si>
  <si>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</si>
  <si>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</si>
  <si>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</si>
  <si>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</si>
  <si>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</si>
  <si>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</si>
  <si>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</si>
  <si>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</si>
  <si>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</si>
  <si>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</si>
  <si>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</si>
  <si>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</si>
  <si>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</si>
  <si>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</si>
  <si>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</si>
  <si>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</si>
  <si>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</si>
  <si>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</si>
  <si>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</si>
  <si>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</si>
  <si>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</si>
  <si>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</si>
  <si>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</si>
  <si>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</si>
  <si>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</si>
  <si>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</si>
  <si>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</si>
  <si>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</si>
  <si>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</si>
  <si>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</si>
  <si>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</si>
  <si>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</si>
  <si>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</si>
  <si>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</si>
  <si>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</si>
  <si>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</si>
  <si>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</si>
  <si>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</si>
  <si>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</si>
  <si>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</si>
  <si>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</si>
  <si>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</si>
  <si>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</si>
  <si>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</si>
  <si>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</si>
  <si>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</si>
  <si>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</si>
  <si>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</si>
  <si>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</si>
  <si>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</si>
  <si>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</si>
  <si>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</si>
  <si>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</si>
  <si>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</si>
  <si>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</si>
  <si>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</si>
  <si>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</si>
  <si>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</si>
  <si>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</si>
  <si>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</si>
  <si>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</si>
  <si>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</si>
  <si>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</si>
  <si>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</si>
  <si>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</si>
  <si>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</si>
  <si>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</si>
  <si>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</si>
  <si>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</si>
  <si>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</si>
  <si>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</si>
  <si>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</si>
  <si>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</si>
  <si>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</si>
  <si>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</si>
  <si>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</si>
  <si>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</si>
  <si>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</si>
  <si>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</si>
  <si>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</si>
  <si>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</si>
  <si>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</si>
  <si>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</si>
  <si>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</si>
  <si>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</si>
  <si>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</si>
  <si>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</si>
  <si>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</si>
  <si>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</si>
  <si>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</si>
  <si>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</si>
  <si>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</si>
  <si>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</si>
  <si>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</si>
  <si>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</si>
  <si>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</si>
  <si>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</si>
  <si>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</si>
  <si>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</si>
  <si>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</si>
  <si>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</si>
  <si>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</si>
  <si>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</si>
  <si>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</si>
  <si>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</si>
  <si>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</si>
  <si>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</si>
  <si>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</si>
  <si>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</si>
  <si>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</si>
  <si>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</si>
  <si>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</si>
  <si>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</si>
  <si>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</si>
  <si>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</si>
  <si>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</si>
  <si>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</si>
  <si>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</si>
  <si>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</si>
  <si>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</si>
  <si>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</si>
  <si>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</si>
  <si>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</si>
  <si>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</si>
  <si>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</si>
  <si>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</si>
  <si>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</si>
  <si>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</si>
  <si>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</si>
  <si>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</si>
  <si>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</si>
  <si>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</si>
  <si>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</si>
  <si>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</si>
  <si>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</si>
  <si>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</si>
  <si>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</si>
  <si>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</si>
  <si>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</si>
  <si>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</si>
  <si>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</si>
  <si>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</si>
  <si>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</si>
  <si>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</si>
  <si>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</si>
  <si>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</si>
  <si>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</si>
  <si>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</si>
  <si>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</si>
  <si>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</si>
  <si>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</si>
  <si>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</si>
  <si>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</si>
  <si>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</si>
  <si>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</si>
  <si>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</si>
  <si>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</si>
  <si>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</si>
  <si>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</si>
  <si>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</si>
  <si>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</si>
  <si>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</si>
  <si>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</si>
  <si>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</si>
  <si>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</si>
  <si>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</si>
  <si>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</si>
  <si>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</si>
  <si>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</si>
  <si>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</si>
  <si>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</si>
  <si>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</si>
  <si>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</si>
  <si>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</si>
  <si>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</si>
  <si>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</si>
  <si>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</si>
  <si>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</si>
  <si>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</si>
  <si>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</si>
  <si>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</si>
  <si>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</si>
  <si>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</si>
  <si>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</si>
  <si>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</si>
  <si>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</si>
  <si>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</si>
  <si>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</si>
  <si>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</si>
  <si>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</si>
  <si>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</si>
  <si>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</si>
  <si>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</si>
  <si>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</si>
  <si>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</si>
  <si>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</si>
  <si>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</si>
  <si>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</si>
  <si>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</si>
  <si>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</si>
  <si>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</si>
  <si>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</si>
  <si>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</si>
  <si>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</si>
  <si>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</si>
  <si>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</si>
  <si>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</si>
  <si>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</si>
  <si>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</si>
  <si>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</si>
  <si>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</si>
  <si>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</si>
  <si>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</si>
  <si>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</si>
  <si>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</si>
  <si>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</si>
  <si>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</si>
  <si>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</si>
  <si>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</si>
  <si>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</si>
  <si>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</si>
  <si>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</si>
  <si>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</si>
  <si>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</si>
  <si>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</si>
  <si>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</si>
  <si>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</si>
  <si>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</si>
  <si>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</si>
  <si>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</si>
  <si>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</si>
  <si>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</si>
  <si>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</si>
  <si>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</si>
  <si>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</si>
  <si>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</si>
  <si>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</si>
  <si>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</si>
  <si>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</si>
  <si>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</si>
  <si>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</si>
  <si>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</si>
  <si>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</si>
  <si>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</si>
  <si>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</si>
  <si>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</si>
  <si>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</si>
  <si>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</si>
  <si>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</si>
  <si>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</si>
  <si>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</si>
  <si>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</si>
  <si>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</si>
  <si>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</si>
  <si>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</si>
  <si>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</si>
  <si>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</si>
  <si>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</si>
  <si>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</si>
  <si>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</si>
  <si>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</si>
  <si>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</si>
  <si>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</si>
  <si>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</si>
  <si>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</si>
  <si>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</si>
  <si>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</si>
  <si>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</si>
  <si>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</si>
  <si>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</si>
  <si>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</si>
  <si>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</si>
  <si>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</si>
  <si>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</si>
  <si>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</si>
  <si>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</si>
  <si>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</si>
  <si>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</si>
  <si>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</si>
  <si>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</si>
  <si>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J317391004</t>
  </si>
  <si>
    <t>Z1F0000338</t>
  </si>
  <si>
    <t xml:space="preserve"> DESDE EL 01/12/2020 HASTA EL 31/12/2020</t>
  </si>
  <si>
    <t>DISTRIBUIDORA MONTOVJ C.A</t>
  </si>
  <si>
    <t>ALIMENTOS COMARCA C.A</t>
  </si>
  <si>
    <t>J-40706967-5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</si>
  <si>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</si>
  <si>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</si>
  <si>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</si>
  <si>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</si>
  <si>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</si>
  <si>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</si>
  <si>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</si>
  <si>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</si>
  <si>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</si>
  <si>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</si>
  <si>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</si>
  <si>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</si>
  <si>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</si>
  <si>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</si>
  <si>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</si>
  <si>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</si>
  <si>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</si>
  <si>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</si>
  <si>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</si>
  <si>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</si>
  <si>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</si>
  <si>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</si>
  <si>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</si>
  <si>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</si>
  <si>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</si>
  <si>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</si>
  <si>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</si>
  <si>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</si>
  <si>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</si>
  <si>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</si>
  <si>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</si>
  <si>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</si>
  <si>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</si>
  <si>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</si>
  <si>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</si>
  <si>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</si>
  <si>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</si>
  <si>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</si>
  <si>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</si>
  <si>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</si>
  <si>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</si>
  <si>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</si>
  <si>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</si>
  <si>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</si>
  <si>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</si>
  <si>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</si>
  <si>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</si>
  <si>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</si>
  <si>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</si>
  <si>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</si>
  <si>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</si>
  <si>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</si>
  <si>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</si>
  <si>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</si>
  <si>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</si>
  <si>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</si>
  <si>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</si>
  <si>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</si>
  <si>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</si>
  <si>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</si>
  <si>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</si>
  <si>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</si>
  <si>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</si>
  <si>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</si>
  <si>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</si>
  <si>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</si>
  <si>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</si>
  <si>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</si>
  <si>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</si>
  <si>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</si>
  <si>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</si>
  <si>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</si>
  <si>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</si>
  <si>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</si>
  <si>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</si>
  <si>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</si>
  <si>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</si>
  <si>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</si>
  <si>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</si>
  <si>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</si>
  <si>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</si>
  <si>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</si>
  <si>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</si>
  <si>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</si>
  <si>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</si>
  <si>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</si>
  <si>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</si>
  <si>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</si>
  <si>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</si>
  <si>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</si>
  <si>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</si>
  <si>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</si>
  <si>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</si>
  <si>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</si>
  <si>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</si>
  <si>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</si>
  <si>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</si>
  <si>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</si>
  <si>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</si>
  <si>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</si>
  <si>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</si>
  <si>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</si>
  <si>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</si>
  <si>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</si>
  <si>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</si>
  <si>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</si>
  <si>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</si>
  <si>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</si>
  <si>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</si>
  <si>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</si>
  <si>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</si>
  <si>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</si>
  <si>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</si>
  <si>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</si>
  <si>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</si>
  <si>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</si>
  <si>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</si>
  <si>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</si>
  <si>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</si>
  <si>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</si>
  <si>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</si>
  <si>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</si>
  <si>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</si>
  <si>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</si>
  <si>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</si>
  <si>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</si>
  <si>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</si>
  <si>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</si>
  <si>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</si>
  <si>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</si>
  <si>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</si>
  <si>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</si>
  <si>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</si>
  <si>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</si>
  <si>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</si>
  <si>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</si>
  <si>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</si>
  <si>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</si>
  <si>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</si>
  <si>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</si>
  <si>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</si>
  <si>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</si>
  <si>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</si>
  <si>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</si>
  <si>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</si>
  <si>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</si>
  <si>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IVA DECLARADO</t>
  </si>
  <si>
    <t>017</t>
  </si>
  <si>
    <t>AUTOSERVICIOS CRISS</t>
  </si>
  <si>
    <t>J294282792</t>
  </si>
  <si>
    <t>GRUPO DOPERCA C.A</t>
  </si>
  <si>
    <t>J411415898</t>
  </si>
  <si>
    <t>INVERSIONES SUVINCLA 17 C.A.</t>
  </si>
  <si>
    <t>J-40751912-3</t>
  </si>
  <si>
    <t>FUNERARIA LA QUINTA</t>
  </si>
  <si>
    <t>008</t>
  </si>
  <si>
    <t>Z1B8050003</t>
  </si>
  <si>
    <t>Z1F0017970</t>
  </si>
  <si>
    <t xml:space="preserve">FC </t>
  </si>
  <si>
    <t>(Varios elementos)</t>
  </si>
  <si>
    <t>J-40786379-7</t>
  </si>
  <si>
    <t>J410610832</t>
  </si>
  <si>
    <t>1ER PASO - COLOCAR LOS MONTOS DE LA DECLARACIÓN POR SEMANA</t>
  </si>
  <si>
    <t>VALET PARKING 50 KPH</t>
  </si>
  <si>
    <t>HOTELERA AMERICANA C.A</t>
  </si>
  <si>
    <t>J000578516</t>
  </si>
  <si>
    <t>LUCHERIA TEQUEEMPANADA</t>
  </si>
  <si>
    <t xml:space="preserve">V294208320 </t>
  </si>
  <si>
    <t>CAFE RESTAURANT GOTA DULCE</t>
  </si>
  <si>
    <t>J306533176</t>
  </si>
  <si>
    <t>CONSTRUCCIONES URQUIDI C.A</t>
  </si>
  <si>
    <t>J402878176</t>
  </si>
  <si>
    <t>AUTO PARTE CAR´S LA GUAYANITA C.A</t>
  </si>
  <si>
    <t>J-30701940-9</t>
  </si>
  <si>
    <t>00000097</t>
  </si>
  <si>
    <t>00000098</t>
  </si>
  <si>
    <t>VALET PARKING 50KPH</t>
  </si>
  <si>
    <t>J31756025-6</t>
  </si>
  <si>
    <t>MEGASERVI 3R.C.A</t>
  </si>
  <si>
    <t>J412341880</t>
  </si>
  <si>
    <t>ALIMENTOS COMARCA,C.A.</t>
  </si>
  <si>
    <t>J407069675</t>
  </si>
  <si>
    <t>TONO WELLS</t>
  </si>
  <si>
    <t>J411397326</t>
  </si>
  <si>
    <t>MANTENIMIENTOS ARFERCA C.A</t>
  </si>
  <si>
    <t>J41073527-9</t>
  </si>
  <si>
    <t>00000175</t>
  </si>
  <si>
    <t>OH SI SALUD C.A.</t>
  </si>
  <si>
    <t>MULTISERVICIOS SOFPAC C.A</t>
  </si>
  <si>
    <t>J410491280</t>
  </si>
  <si>
    <t>DISTRIBUIDORA MONTOVEJ2012</t>
  </si>
  <si>
    <t>J407863797</t>
  </si>
  <si>
    <t>016</t>
  </si>
  <si>
    <t>Z1F0000490</t>
  </si>
  <si>
    <t>1946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</si>
  <si>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</si>
  <si>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</si>
  <si>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</si>
  <si>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</si>
  <si>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</si>
  <si>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</si>
  <si>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</si>
  <si>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</si>
  <si>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</si>
  <si>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</si>
  <si>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</si>
  <si>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</si>
  <si>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</si>
  <si>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</si>
  <si>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</si>
  <si>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</si>
  <si>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</si>
  <si>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</si>
  <si>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</si>
  <si>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</si>
  <si>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</si>
  <si>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</si>
  <si>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</si>
  <si>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</si>
  <si>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</si>
  <si>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</si>
  <si>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</si>
  <si>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</si>
  <si>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</si>
  <si>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</si>
  <si>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</si>
  <si>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</si>
  <si>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</si>
  <si>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</si>
  <si>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</si>
  <si>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</si>
  <si>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</si>
  <si>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</si>
  <si>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</si>
  <si>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</si>
  <si>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</si>
  <si>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</si>
  <si>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</si>
  <si>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</si>
  <si>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</si>
  <si>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</si>
  <si>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</si>
  <si>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</si>
  <si>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</si>
  <si>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</si>
  <si>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</si>
  <si>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</si>
  <si>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</si>
  <si>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</si>
  <si>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</si>
  <si>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</si>
  <si>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</si>
  <si>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</si>
  <si>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</si>
  <si>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</si>
  <si>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</si>
  <si>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</si>
  <si>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</si>
  <si>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</si>
  <si>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</si>
  <si>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INVERSIONES JRC-JEL 2015 C.A.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</si>
  <si>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</si>
  <si>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</si>
  <si>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</si>
  <si>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</si>
  <si>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</si>
  <si>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</si>
  <si>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</si>
  <si>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</si>
  <si>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</si>
  <si>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</si>
  <si>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</si>
  <si>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</si>
  <si>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</si>
  <si>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</si>
  <si>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</si>
  <si>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HOGARES DE LA ESPERANZA</t>
  </si>
  <si>
    <t>J294934471</t>
  </si>
  <si>
    <t>808</t>
  </si>
  <si>
    <t>809</t>
  </si>
  <si>
    <t>1948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</si>
  <si>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</si>
  <si>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</si>
  <si>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</si>
  <si>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</si>
  <si>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</si>
  <si>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</si>
  <si>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</si>
  <si>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</si>
  <si>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</si>
  <si>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</si>
  <si>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</si>
  <si>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</si>
  <si>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</si>
  <si>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</si>
  <si>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</si>
  <si>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</si>
  <si>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</si>
  <si>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</si>
  <si>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</si>
  <si>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</si>
  <si>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</si>
  <si>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</si>
  <si>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</si>
  <si>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</si>
  <si>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</si>
  <si>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</si>
  <si>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</si>
  <si>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</si>
  <si>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</si>
  <si>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</si>
  <si>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</si>
  <si>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</si>
  <si>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</si>
  <si>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</si>
  <si>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</si>
  <si>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</si>
  <si>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</si>
  <si>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</si>
  <si>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</si>
  <si>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</si>
  <si>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</si>
  <si>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</si>
  <si>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</si>
  <si>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</si>
  <si>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</si>
  <si>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</si>
  <si>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</si>
  <si>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</si>
  <si>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</si>
  <si>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</si>
  <si>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</si>
  <si>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</si>
  <si>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</si>
  <si>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</si>
  <si>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</si>
  <si>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</si>
  <si>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</si>
  <si>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</si>
  <si>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</si>
  <si>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</si>
  <si>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</si>
  <si>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</si>
  <si>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</si>
  <si>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</si>
  <si>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</si>
  <si>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1949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</si>
  <si>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</si>
  <si>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</si>
  <si>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</si>
  <si>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</si>
  <si>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</si>
  <si>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</si>
  <si>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</si>
  <si>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</si>
  <si>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</si>
  <si>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</si>
  <si>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</si>
  <si>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</si>
  <si>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</si>
  <si>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</si>
  <si>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</si>
  <si>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</si>
  <si>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</si>
  <si>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</si>
  <si>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</si>
  <si>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</si>
  <si>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</si>
  <si>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</si>
  <si>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</si>
  <si>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</si>
  <si>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</si>
  <si>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</si>
  <si>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Z1B8050365</t>
  </si>
  <si>
    <t>1950</t>
  </si>
  <si>
    <t>1951</t>
  </si>
  <si>
    <t>DKORAZON S.A</t>
  </si>
  <si>
    <t>J404085823</t>
  </si>
  <si>
    <t>IMPRESOS KATALEX 2952 C.A</t>
  </si>
  <si>
    <t>J409233626</t>
  </si>
  <si>
    <t>1952</t>
  </si>
  <si>
    <t>1953</t>
  </si>
  <si>
    <t>1954</t>
  </si>
  <si>
    <t>1955</t>
  </si>
  <si>
    <t>MANTENIMIENTO ARFERCA</t>
  </si>
  <si>
    <t>J410735279</t>
  </si>
  <si>
    <t>903</t>
  </si>
  <si>
    <t>904</t>
  </si>
  <si>
    <t>907</t>
  </si>
  <si>
    <t>908</t>
  </si>
  <si>
    <t>1956</t>
  </si>
  <si>
    <t>1957</t>
  </si>
  <si>
    <t xml:space="preserve">V245246079 </t>
  </si>
  <si>
    <t>INVERSIONES 8266 C.A</t>
  </si>
  <si>
    <t>J-40686614-8</t>
  </si>
  <si>
    <t>917</t>
  </si>
  <si>
    <t>J-41100734-0</t>
  </si>
  <si>
    <t>SENA C.A</t>
  </si>
  <si>
    <t>J000447349</t>
  </si>
  <si>
    <t>901</t>
  </si>
  <si>
    <t>902</t>
  </si>
  <si>
    <t>ABDUL SHAHOUT</t>
  </si>
  <si>
    <t>905</t>
  </si>
  <si>
    <t>906</t>
  </si>
  <si>
    <t>909</t>
  </si>
  <si>
    <t>910</t>
  </si>
  <si>
    <t>911</t>
  </si>
  <si>
    <t>912</t>
  </si>
  <si>
    <t>913</t>
  </si>
  <si>
    <t>914</t>
  </si>
  <si>
    <t>915</t>
  </si>
  <si>
    <t>916</t>
  </si>
  <si>
    <t>918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</si>
  <si>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</si>
  <si>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</si>
  <si>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</si>
  <si>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</si>
  <si>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</si>
  <si>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</si>
  <si>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</si>
  <si>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</si>
  <si>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</si>
  <si>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</si>
  <si>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</si>
  <si>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</si>
  <si>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</si>
  <si>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</si>
  <si>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</si>
  <si>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</si>
  <si>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</si>
  <si>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</si>
  <si>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</si>
  <si>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</si>
  <si>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</si>
  <si>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</si>
  <si>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</si>
  <si>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</si>
  <si>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</si>
  <si>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</si>
  <si>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</si>
  <si>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</si>
  <si>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</si>
  <si>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</si>
  <si>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</si>
  <si>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</si>
  <si>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</si>
  <si>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</si>
  <si>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</si>
  <si>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</si>
  <si>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</si>
  <si>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</si>
  <si>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</si>
  <si>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</si>
  <si>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</si>
  <si>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</si>
  <si>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</si>
  <si>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</si>
  <si>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</si>
  <si>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</si>
  <si>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</si>
  <si>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</si>
  <si>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</si>
  <si>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</si>
  <si>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</si>
  <si>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</si>
  <si>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919</t>
  </si>
  <si>
    <t>J406723126</t>
  </si>
  <si>
    <t>00004339</t>
  </si>
  <si>
    <t>CORPORACION LENOTRE</t>
  </si>
  <si>
    <t>GALERIADECOMOBILIA.C.A</t>
  </si>
  <si>
    <t>J312806745</t>
  </si>
  <si>
    <t>AUTO SERVIVCIOS LARGO CAMINO</t>
  </si>
  <si>
    <t>J308482153</t>
  </si>
  <si>
    <t>00000095</t>
  </si>
  <si>
    <t>00000096</t>
  </si>
  <si>
    <t>1981</t>
  </si>
  <si>
    <t>00000135</t>
  </si>
  <si>
    <t>00000136</t>
  </si>
  <si>
    <t>1984</t>
  </si>
  <si>
    <t>J409821315</t>
  </si>
  <si>
    <t>00000099</t>
  </si>
  <si>
    <t>SENAIDA</t>
  </si>
  <si>
    <t xml:space="preserve">V134906029 </t>
  </si>
  <si>
    <t>SERVICIOS UNE CA</t>
  </si>
  <si>
    <t>1985</t>
  </si>
  <si>
    <t>1986</t>
  </si>
  <si>
    <t>0241</t>
  </si>
  <si>
    <t>1987</t>
  </si>
  <si>
    <t>J411514403</t>
  </si>
  <si>
    <t>00000100</t>
  </si>
  <si>
    <t>PABLO ANTONIO DA SILVA PATUDA</t>
  </si>
  <si>
    <t>V6877384</t>
  </si>
  <si>
    <t>00000014</t>
  </si>
  <si>
    <t>00000015</t>
  </si>
  <si>
    <t>1988</t>
  </si>
  <si>
    <t>GABRIEL PEREIRA</t>
  </si>
  <si>
    <t>V27934230</t>
  </si>
  <si>
    <t>00000088</t>
  </si>
  <si>
    <t>00000016</t>
  </si>
  <si>
    <t>00000101</t>
  </si>
  <si>
    <t>00000067</t>
  </si>
  <si>
    <t>00000068</t>
  </si>
  <si>
    <t>J-29413307-0</t>
  </si>
  <si>
    <t>CACHIONO GOURMET EXPRESS 2430 C.A</t>
  </si>
  <si>
    <t>J408175541</t>
  </si>
  <si>
    <t>KELVIN INFANTE</t>
  </si>
  <si>
    <t>V27322117</t>
  </si>
  <si>
    <t>00000017</t>
  </si>
  <si>
    <t>HARRYS PACHECO</t>
  </si>
  <si>
    <t>INVERSIONES SI SE PUEDE</t>
  </si>
  <si>
    <t>J412775600</t>
  </si>
  <si>
    <t>FESTEJOS DON LUIS C.A</t>
  </si>
  <si>
    <t>J-40140591-6</t>
  </si>
  <si>
    <t>J-40982131-5</t>
  </si>
  <si>
    <t>GEORGE RAMIREZ</t>
  </si>
  <si>
    <t xml:space="preserve">V128790302 </t>
  </si>
  <si>
    <t>00000080</t>
  </si>
  <si>
    <t>00000081</t>
  </si>
  <si>
    <t>00000082</t>
  </si>
  <si>
    <t>00000129</t>
  </si>
  <si>
    <t>AMARENAS CAKES REPOSTERIA</t>
  </si>
  <si>
    <t>J400736110</t>
  </si>
  <si>
    <t>FUNDAVIGEA</t>
  </si>
  <si>
    <t>J298180811</t>
  </si>
  <si>
    <t>FUNDACION METANOIA</t>
  </si>
  <si>
    <t>00000083</t>
  </si>
  <si>
    <t>00000084</t>
  </si>
  <si>
    <t>MANTENIMIENTOS ARFERCA</t>
  </si>
  <si>
    <t>J-41073527-9</t>
  </si>
  <si>
    <t>00000085</t>
  </si>
  <si>
    <t>00000089</t>
  </si>
  <si>
    <t>MULTISERVICIOS SOFPAC</t>
  </si>
  <si>
    <t>J-411007340</t>
  </si>
  <si>
    <t>00000022</t>
  </si>
  <si>
    <t>0553-0553</t>
  </si>
  <si>
    <t>1978</t>
  </si>
  <si>
    <t>1825</t>
  </si>
  <si>
    <t>0554-0554</t>
  </si>
  <si>
    <t>1979</t>
  </si>
  <si>
    <t xml:space="preserve">J-40982131-5 </t>
  </si>
  <si>
    <t>SOLUCLIN 2015</t>
  </si>
  <si>
    <t>J407055640</t>
  </si>
  <si>
    <t>00000023</t>
  </si>
  <si>
    <t>1980</t>
  </si>
  <si>
    <t>00000130</t>
  </si>
  <si>
    <t>1827</t>
  </si>
  <si>
    <t>0556</t>
  </si>
  <si>
    <t>1828</t>
  </si>
  <si>
    <t>00000024</t>
  </si>
  <si>
    <t>0557-0557</t>
  </si>
  <si>
    <t>1982</t>
  </si>
  <si>
    <t>00000090</t>
  </si>
  <si>
    <t>0558-0558</t>
  </si>
  <si>
    <t>1983</t>
  </si>
  <si>
    <t>0559-0559</t>
  </si>
  <si>
    <t>0559</t>
  </si>
  <si>
    <t>0560-0560</t>
  </si>
  <si>
    <t>0560</t>
  </si>
  <si>
    <t>DANNY MARQUINA</t>
  </si>
  <si>
    <t>V142148907</t>
  </si>
  <si>
    <t>J40706967-5</t>
  </si>
  <si>
    <t>00000025</t>
  </si>
  <si>
    <t>AGOS</t>
  </si>
  <si>
    <t>0561-0561</t>
  </si>
  <si>
    <t>0557</t>
  </si>
  <si>
    <t>ROYAL PRESTIGE VZLA C.A</t>
  </si>
  <si>
    <t>J316485129</t>
  </si>
  <si>
    <t>0241-0241</t>
  </si>
  <si>
    <t>00000030</t>
  </si>
  <si>
    <t>00000013</t>
  </si>
  <si>
    <t>ESGUARNAT</t>
  </si>
  <si>
    <t>G200004452</t>
  </si>
  <si>
    <t>0562-0562</t>
  </si>
  <si>
    <t>INVERSIONES FUWEN C-A</t>
  </si>
  <si>
    <t xml:space="preserve">J-29380871-5 </t>
  </si>
  <si>
    <t>0558</t>
  </si>
  <si>
    <t>00000112</t>
  </si>
  <si>
    <t>0242-0242</t>
  </si>
  <si>
    <t>LUNCHERIA NUEVA URQUIA</t>
  </si>
  <si>
    <t>00000031</t>
  </si>
  <si>
    <t>MASTER DENTAL, C.A</t>
  </si>
  <si>
    <t>J-31159165-6</t>
  </si>
  <si>
    <t>00000139</t>
  </si>
  <si>
    <t>V7559818</t>
  </si>
  <si>
    <t>00000091</t>
  </si>
  <si>
    <t>0563-0563</t>
  </si>
  <si>
    <t>0563</t>
  </si>
  <si>
    <t>INVERSIONES WIL YEC 2715 C.A</t>
  </si>
  <si>
    <t>J-29751741-3</t>
  </si>
  <si>
    <t>1451</t>
  </si>
  <si>
    <t>1835</t>
  </si>
  <si>
    <t>0564-0564</t>
  </si>
  <si>
    <t>0564</t>
  </si>
  <si>
    <t>00000032</t>
  </si>
  <si>
    <t>0561</t>
  </si>
  <si>
    <t>00000076</t>
  </si>
  <si>
    <t>J-31756025-6</t>
  </si>
  <si>
    <t>FINCA AGRILUGO C.A</t>
  </si>
  <si>
    <t>1452</t>
  </si>
  <si>
    <t>1836</t>
  </si>
  <si>
    <t>0565-0565</t>
  </si>
  <si>
    <t>ALBA</t>
  </si>
  <si>
    <t xml:space="preserve">V299225401 </t>
  </si>
  <si>
    <t>0554</t>
  </si>
  <si>
    <t>0562</t>
  </si>
  <si>
    <t>BODEGON BIELE VITE</t>
  </si>
  <si>
    <t>1453</t>
  </si>
  <si>
    <t>COOPERATIVA ALF, R.L.</t>
  </si>
  <si>
    <t>00000092</t>
  </si>
  <si>
    <t>0566-0566</t>
  </si>
  <si>
    <t>00000077</t>
  </si>
  <si>
    <t>00000026</t>
  </si>
  <si>
    <t>0004</t>
  </si>
  <si>
    <t>1454</t>
  </si>
  <si>
    <t>DANIELA RETROIA</t>
  </si>
  <si>
    <t xml:space="preserve">V22440104 </t>
  </si>
  <si>
    <t>0567-0567</t>
  </si>
  <si>
    <t>00000131</t>
  </si>
  <si>
    <t>SNG EVENTS 84 C.A</t>
  </si>
  <si>
    <t>J-41192935-2</t>
  </si>
  <si>
    <t>00000212</t>
  </si>
  <si>
    <t>LABORATORIOS LA SANTE</t>
  </si>
  <si>
    <t>J-412407619</t>
  </si>
  <si>
    <t>1840</t>
  </si>
  <si>
    <t>0569-0569</t>
  </si>
  <si>
    <t xml:space="preserve">J-308432229 </t>
  </si>
  <si>
    <t xml:space="preserve">J40706967-5 </t>
  </si>
  <si>
    <t>0205</t>
  </si>
  <si>
    <t>Z7C7008321</t>
  </si>
  <si>
    <t>Z7C7008340</t>
  </si>
  <si>
    <t>Z7C7008438</t>
  </si>
  <si>
    <t>00000093</t>
  </si>
  <si>
    <t>0572</t>
  </si>
  <si>
    <t>00000132</t>
  </si>
  <si>
    <t>11/9/2021</t>
  </si>
  <si>
    <t>INVERSIONES FRESH VEGGIES. C.A</t>
  </si>
  <si>
    <t xml:space="preserve">J-00015493-7 </t>
  </si>
  <si>
    <t>00000033</t>
  </si>
  <si>
    <t>00000034</t>
  </si>
  <si>
    <t>0568-0568</t>
  </si>
  <si>
    <t>00008611</t>
  </si>
  <si>
    <t>INVERSIONES JORDAN LOS TEQUES</t>
  </si>
  <si>
    <t>J315443651</t>
  </si>
  <si>
    <t>CARLOS BETANCOUR</t>
  </si>
  <si>
    <t>V4444494</t>
  </si>
  <si>
    <t>1843</t>
  </si>
  <si>
    <t>0005</t>
  </si>
  <si>
    <t>J400057566</t>
  </si>
  <si>
    <t>NELSON</t>
  </si>
  <si>
    <t>V15659779</t>
  </si>
  <si>
    <t>1844</t>
  </si>
  <si>
    <t>0576-0576</t>
  </si>
  <si>
    <t>0006</t>
  </si>
  <si>
    <t>00000002</t>
  </si>
  <si>
    <t>00000035</t>
  </si>
  <si>
    <t>0570-0570</t>
  </si>
  <si>
    <t>PROACTIVA POINTER</t>
  </si>
  <si>
    <t>J404097848</t>
  </si>
  <si>
    <t>1845</t>
  </si>
  <si>
    <t>LUNCHERIA RESTAURAN LA ABUELA MARIA C.A</t>
  </si>
  <si>
    <t>0577-0577</t>
  </si>
  <si>
    <t>0007</t>
  </si>
  <si>
    <t>00000003</t>
  </si>
  <si>
    <t>0002</t>
  </si>
  <si>
    <t>OMAR SAVARCE</t>
  </si>
  <si>
    <t>1941</t>
  </si>
  <si>
    <t>00000094</t>
  </si>
  <si>
    <t>CACHIONO GOURMET EXPRESS 2430C.A</t>
  </si>
  <si>
    <t>J40817554-1</t>
  </si>
  <si>
    <t>00000133</t>
  </si>
  <si>
    <t>0008</t>
  </si>
  <si>
    <t>0003</t>
  </si>
  <si>
    <t>0571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</si>
  <si>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</si>
  <si>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</si>
  <si>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</si>
  <si>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</si>
  <si>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</si>
  <si>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</si>
  <si>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</si>
  <si>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</si>
  <si>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</si>
  <si>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</si>
  <si>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</si>
  <si>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</si>
  <si>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TOÑO WHEELS</t>
  </si>
  <si>
    <t>V411397326</t>
  </si>
  <si>
    <t>984</t>
  </si>
  <si>
    <t>985</t>
  </si>
  <si>
    <t>1942</t>
  </si>
  <si>
    <t>0579-0579</t>
  </si>
  <si>
    <t>0573-0573</t>
  </si>
  <si>
    <t>1943</t>
  </si>
  <si>
    <t>1849</t>
  </si>
  <si>
    <t>0580-0580</t>
  </si>
  <si>
    <t>1907008438</t>
  </si>
  <si>
    <t>0010</t>
  </si>
  <si>
    <t>0009</t>
  </si>
  <si>
    <t>1944</t>
  </si>
  <si>
    <t>1850</t>
  </si>
  <si>
    <t>INVERSIONES JERGLZ</t>
  </si>
  <si>
    <t>J132524200</t>
  </si>
  <si>
    <t>00000027</t>
  </si>
  <si>
    <t>0011</t>
  </si>
  <si>
    <t>00000004</t>
  </si>
  <si>
    <t>0581</t>
  </si>
  <si>
    <t>0581-0581</t>
  </si>
  <si>
    <t>0575-0575</t>
  </si>
  <si>
    <t>1945</t>
  </si>
  <si>
    <t>0012</t>
  </si>
  <si>
    <t>0582-0582</t>
  </si>
  <si>
    <t>0582</t>
  </si>
  <si>
    <t>1028-1028</t>
  </si>
  <si>
    <t>XAVIER GARCIAS</t>
  </si>
  <si>
    <t xml:space="preserve">V25948515 </t>
  </si>
  <si>
    <t>00000001</t>
  </si>
  <si>
    <t>JUAN TORRES</t>
  </si>
  <si>
    <t xml:space="preserve"> V117069415</t>
  </si>
  <si>
    <t>00000174</t>
  </si>
  <si>
    <t>1852</t>
  </si>
  <si>
    <t>0013</t>
  </si>
  <si>
    <t>0583-0583</t>
  </si>
  <si>
    <t>0583</t>
  </si>
  <si>
    <t>00000134</t>
  </si>
  <si>
    <t>1029-1029</t>
  </si>
  <si>
    <t>00001435</t>
  </si>
  <si>
    <t>FAST NAILS C.A</t>
  </si>
  <si>
    <t>1947</t>
  </si>
  <si>
    <t>1853</t>
  </si>
  <si>
    <t>1833</t>
  </si>
  <si>
    <t>0014</t>
  </si>
  <si>
    <t>0584-0584</t>
  </si>
  <si>
    <t>1030-1030</t>
  </si>
  <si>
    <t xml:space="preserve">J308432229 </t>
  </si>
  <si>
    <t>INVERSIONES FU WEN C.A</t>
  </si>
  <si>
    <t xml:space="preserve">J29380871-5 </t>
  </si>
  <si>
    <t>0578-0578</t>
  </si>
  <si>
    <t>1854</t>
  </si>
  <si>
    <t>1670</t>
  </si>
  <si>
    <t>0585-0585</t>
  </si>
  <si>
    <t>1031-1031</t>
  </si>
  <si>
    <t>0015</t>
  </si>
  <si>
    <t>0579</t>
  </si>
  <si>
    <t>INVERSIONES COLINA FRESCA CA</t>
  </si>
  <si>
    <t>J-40067775-0</t>
  </si>
  <si>
    <t>1855</t>
  </si>
  <si>
    <t>0586-0586</t>
  </si>
  <si>
    <t>0586</t>
  </si>
  <si>
    <t>1032-1032</t>
  </si>
  <si>
    <t>0016</t>
  </si>
  <si>
    <t>00001948</t>
  </si>
  <si>
    <t>CASA HOGAR PAZ YRENDENCION CA</t>
  </si>
  <si>
    <t>00000213</t>
  </si>
  <si>
    <t xml:space="preserve">V27934230 </t>
  </si>
  <si>
    <t>MOTEL PANORAMA C.A</t>
  </si>
  <si>
    <t>J000532214</t>
  </si>
  <si>
    <t>00000006</t>
  </si>
  <si>
    <t>0587-0587</t>
  </si>
  <si>
    <t>0587</t>
  </si>
  <si>
    <t>1033-1033</t>
  </si>
  <si>
    <t>0580</t>
  </si>
  <si>
    <t>0017</t>
  </si>
  <si>
    <t>JOSE LUIS DIAZ TORRES</t>
  </si>
  <si>
    <t>V118197913</t>
  </si>
  <si>
    <t>0588-0588</t>
  </si>
  <si>
    <t>1034-1034</t>
  </si>
  <si>
    <t>NATALY LEON</t>
  </si>
  <si>
    <t xml:space="preserve">V408926610 </t>
  </si>
  <si>
    <t>0018</t>
  </si>
  <si>
    <t>00000005</t>
  </si>
  <si>
    <t>V15758471-1</t>
  </si>
  <si>
    <t>1858</t>
  </si>
  <si>
    <t>1838</t>
  </si>
  <si>
    <t>0589-0589</t>
  </si>
  <si>
    <t>0589</t>
  </si>
  <si>
    <t>26-09-2021</t>
  </si>
  <si>
    <t>1035-1035</t>
  </si>
  <si>
    <t>0019</t>
  </si>
  <si>
    <t>INVERSIONES KARIMPORT</t>
  </si>
  <si>
    <t>J404625364</t>
  </si>
  <si>
    <t>00000214</t>
  </si>
  <si>
    <t>00000215</t>
  </si>
  <si>
    <t>00000216</t>
  </si>
  <si>
    <t>MASTER DENTAL C.A</t>
  </si>
  <si>
    <t>0584</t>
  </si>
  <si>
    <t>00000028</t>
  </si>
  <si>
    <t>00000029</t>
  </si>
  <si>
    <t>1859</t>
  </si>
  <si>
    <t>0590-0590</t>
  </si>
  <si>
    <t>1036-1036</t>
  </si>
  <si>
    <t>0020</t>
  </si>
  <si>
    <t>0585</t>
  </si>
  <si>
    <t>1860</t>
  </si>
  <si>
    <t>00012545</t>
  </si>
  <si>
    <t>0591</t>
  </si>
  <si>
    <t>GENESIS RODRIGUEZ</t>
  </si>
  <si>
    <t>V25948477</t>
  </si>
  <si>
    <t>0591-0591</t>
  </si>
  <si>
    <t>1037-1037</t>
  </si>
  <si>
    <t>1861</t>
  </si>
  <si>
    <t>1677</t>
  </si>
  <si>
    <t>0021</t>
  </si>
  <si>
    <t>0592-0592</t>
  </si>
  <si>
    <t>0592</t>
  </si>
  <si>
    <t>29/9/2021</t>
  </si>
  <si>
    <t>1038-1038</t>
  </si>
  <si>
    <t>0022</t>
  </si>
  <si>
    <t>MEILET</t>
  </si>
  <si>
    <t>J406414751</t>
  </si>
  <si>
    <t>00002548</t>
  </si>
  <si>
    <t>MARIA</t>
  </si>
  <si>
    <t>1862</t>
  </si>
  <si>
    <t>0593</t>
  </si>
  <si>
    <t>0023</t>
  </si>
  <si>
    <t>0098</t>
  </si>
  <si>
    <t>1863</t>
  </si>
  <si>
    <t>0382</t>
  </si>
  <si>
    <t>0297</t>
  </si>
  <si>
    <t>LAGUNETICA</t>
  </si>
  <si>
    <t>SUC 0205</t>
  </si>
  <si>
    <t>SUCURSAL 0205</t>
  </si>
  <si>
    <t>VENTAS MENSUAL OCTUBRE</t>
  </si>
  <si>
    <t>0916-0916</t>
  </si>
  <si>
    <t>00123803-00123916</t>
  </si>
  <si>
    <t>0594-0594</t>
  </si>
  <si>
    <t>00035691-00035725</t>
  </si>
  <si>
    <t>0023-0023</t>
  </si>
  <si>
    <t>00002513-00002543</t>
  </si>
  <si>
    <t>0916</t>
  </si>
  <si>
    <t>00123917</t>
  </si>
  <si>
    <t>COMUNIDAD DE GRACIAS PARA LAS NACIONES</t>
  </si>
  <si>
    <t xml:space="preserve">J-29625450-8 </t>
  </si>
  <si>
    <t>0594</t>
  </si>
  <si>
    <t>00035726</t>
  </si>
  <si>
    <t>GUIFEL CAFE</t>
  </si>
  <si>
    <t>J406087882</t>
  </si>
  <si>
    <t>0024-0024</t>
  </si>
  <si>
    <t>00002900-00002981</t>
  </si>
  <si>
    <t>00123918-00123942</t>
  </si>
  <si>
    <t>00035727-00035806</t>
  </si>
  <si>
    <t>0024</t>
  </si>
  <si>
    <t>00002982</t>
  </si>
  <si>
    <t>JOSELIN RAMIREZ</t>
  </si>
  <si>
    <t>V217119641</t>
  </si>
  <si>
    <t>1041-1041</t>
  </si>
  <si>
    <t>00138869-00138924</t>
  </si>
  <si>
    <t>00021935-00021984</t>
  </si>
  <si>
    <t>00002983-00003038</t>
  </si>
  <si>
    <t>1041</t>
  </si>
  <si>
    <t>00138925</t>
  </si>
  <si>
    <t>DILCIA LATORRE</t>
  </si>
  <si>
    <t>V142059598</t>
  </si>
  <si>
    <t>00030448-00030503</t>
  </si>
  <si>
    <t>00002765-00002938</t>
  </si>
  <si>
    <t>014</t>
  </si>
  <si>
    <t>1669-1669</t>
  </si>
  <si>
    <t>00070913-00070989</t>
  </si>
  <si>
    <t>00138926-00138979</t>
  </si>
  <si>
    <t>00021614-00021680</t>
  </si>
  <si>
    <t>00133439-00133614</t>
  </si>
  <si>
    <t>00025895-00025925</t>
  </si>
  <si>
    <t>00002544-00002677</t>
  </si>
  <si>
    <t>1825-1825</t>
  </si>
  <si>
    <t>00162718-00162795</t>
  </si>
  <si>
    <t>00013115-00013125</t>
  </si>
  <si>
    <t>0025-0025</t>
  </si>
  <si>
    <t>00003039-00003218</t>
  </si>
  <si>
    <t>00000070</t>
  </si>
  <si>
    <t>00162726</t>
  </si>
  <si>
    <t>1/10/2021</t>
  </si>
  <si>
    <t>SIMON</t>
  </si>
  <si>
    <t xml:space="preserve">V8688491 </t>
  </si>
  <si>
    <t>0553</t>
  </si>
  <si>
    <t>00013126</t>
  </si>
  <si>
    <t>00002939-00003078</t>
  </si>
  <si>
    <t>0917-0917</t>
  </si>
  <si>
    <t>00123943-00124109</t>
  </si>
  <si>
    <t>00013127-00013150</t>
  </si>
  <si>
    <t>1670-1670</t>
  </si>
  <si>
    <t>00070990-00071001</t>
  </si>
  <si>
    <t>0917</t>
  </si>
  <si>
    <t>00000146</t>
  </si>
  <si>
    <t>00123948</t>
  </si>
  <si>
    <t>2/10/2021</t>
  </si>
  <si>
    <t>JEANET BECERRA</t>
  </si>
  <si>
    <t>V8681014</t>
  </si>
  <si>
    <t>00013151</t>
  </si>
  <si>
    <t>00071002</t>
  </si>
  <si>
    <t>PROYECTOS SPM1C.A</t>
  </si>
  <si>
    <t>J408136252</t>
  </si>
  <si>
    <t>00000147</t>
  </si>
  <si>
    <t>00123998</t>
  </si>
  <si>
    <t>ARNALDO PEÑA</t>
  </si>
  <si>
    <t>V4867255</t>
  </si>
  <si>
    <t>00013152-00013182</t>
  </si>
  <si>
    <t>00071003-00071094</t>
  </si>
  <si>
    <t>00000148</t>
  </si>
  <si>
    <t>00124033</t>
  </si>
  <si>
    <t>FREDDY GONZALEZ</t>
  </si>
  <si>
    <t xml:space="preserve">V8682804 </t>
  </si>
  <si>
    <t>00013183</t>
  </si>
  <si>
    <t>71039000</t>
  </si>
  <si>
    <t>PEDRO FLORES</t>
  </si>
  <si>
    <t>E81644348</t>
  </si>
  <si>
    <t>1042-1042</t>
  </si>
  <si>
    <t>00138980-00139110</t>
  </si>
  <si>
    <t>00013184-00013189</t>
  </si>
  <si>
    <t>00002678-00002798</t>
  </si>
  <si>
    <t>1042</t>
  </si>
  <si>
    <t>00139111</t>
  </si>
  <si>
    <t>00000060</t>
  </si>
  <si>
    <t>00013139</t>
  </si>
  <si>
    <t>01-10-2021</t>
  </si>
  <si>
    <t>TATIANA LOPEZ</t>
  </si>
  <si>
    <t>V13231326</t>
  </si>
  <si>
    <t>0025</t>
  </si>
  <si>
    <t>00002799</t>
  </si>
  <si>
    <t>INVERSIONES RONDON GARCIA C.A</t>
  </si>
  <si>
    <t>J308686689</t>
  </si>
  <si>
    <t>00139112-00139197</t>
  </si>
  <si>
    <t>0211-0211</t>
  </si>
  <si>
    <t>00002961-00002970</t>
  </si>
  <si>
    <t>00002800-00002831</t>
  </si>
  <si>
    <t>00000167</t>
  </si>
  <si>
    <t>00139181</t>
  </si>
  <si>
    <t>ANTONIO HIDALGO</t>
  </si>
  <si>
    <t>V15138682</t>
  </si>
  <si>
    <t>0595-0595</t>
  </si>
  <si>
    <t>00035807-00035874</t>
  </si>
  <si>
    <t>0026-0026</t>
  </si>
  <si>
    <t>00003219-00003361</t>
  </si>
  <si>
    <t>00000168</t>
  </si>
  <si>
    <t>00021985-00022029</t>
  </si>
  <si>
    <t>0026</t>
  </si>
  <si>
    <t>00003341</t>
  </si>
  <si>
    <t>3/10/2021</t>
  </si>
  <si>
    <t>ORLANDO FLOREZ</t>
  </si>
  <si>
    <t>V16594151</t>
  </si>
  <si>
    <t>00133615-00133789</t>
  </si>
  <si>
    <t>00030504-00030533</t>
  </si>
  <si>
    <t>00003079-00003229</t>
  </si>
  <si>
    <t>1826-1826</t>
  </si>
  <si>
    <t>00162796-00162915</t>
  </si>
  <si>
    <t>00030534</t>
  </si>
  <si>
    <t>00000007</t>
  </si>
  <si>
    <t>00003085</t>
  </si>
  <si>
    <t>MARIELA AVILA</t>
  </si>
  <si>
    <t>V5453233</t>
  </si>
  <si>
    <t>0918-0918</t>
  </si>
  <si>
    <t>00124110-00124203</t>
  </si>
  <si>
    <t>00030535-00030562</t>
  </si>
  <si>
    <t>1671-1671</t>
  </si>
  <si>
    <t>00000071095-71181</t>
  </si>
  <si>
    <t>0918</t>
  </si>
  <si>
    <t>00124204</t>
  </si>
  <si>
    <t>DISTRIBUIDORA DE ALIMENTO INTERNACIONAL JHONZA C.A.</t>
  </si>
  <si>
    <t xml:space="preserve">J410143363 </t>
  </si>
  <si>
    <t>00021681-00021770</t>
  </si>
  <si>
    <t>00002832-00002848</t>
  </si>
  <si>
    <t>00124205-00124214</t>
  </si>
  <si>
    <t>00000086</t>
  </si>
  <si>
    <t>00035807</t>
  </si>
  <si>
    <t>02-10-2021</t>
  </si>
  <si>
    <t>00002849</t>
  </si>
  <si>
    <t>YURBI ARO</t>
  </si>
  <si>
    <t>V121909912</t>
  </si>
  <si>
    <t>1043-1043</t>
  </si>
  <si>
    <t>00139198-00139366</t>
  </si>
  <si>
    <t>00025926-00025962</t>
  </si>
  <si>
    <t>00002850-00002954</t>
  </si>
  <si>
    <t>00133790-00133916</t>
  </si>
  <si>
    <t>00025963</t>
  </si>
  <si>
    <t>0027-0027</t>
  </si>
  <si>
    <t>00003362-00003428</t>
  </si>
  <si>
    <t>1827-1827</t>
  </si>
  <si>
    <t>00162916-00162918</t>
  </si>
  <si>
    <t>00025964-00025970</t>
  </si>
  <si>
    <t>00003230-00003292</t>
  </si>
  <si>
    <t>00162919</t>
  </si>
  <si>
    <t>00025971</t>
  </si>
  <si>
    <t>0027</t>
  </si>
  <si>
    <t>00000008</t>
  </si>
  <si>
    <t>00003255</t>
  </si>
  <si>
    <t>4/10/2021</t>
  </si>
  <si>
    <t>ALEJANDRA CARVAJAL</t>
  </si>
  <si>
    <t>V19387648</t>
  </si>
  <si>
    <t>00162920</t>
  </si>
  <si>
    <t>00025972-00026003</t>
  </si>
  <si>
    <t>1672-1672</t>
  </si>
  <si>
    <t>00071182-00071335</t>
  </si>
  <si>
    <t>00162920-00162946</t>
  </si>
  <si>
    <t>00013190-00013206</t>
  </si>
  <si>
    <t>00002955-00003026</t>
  </si>
  <si>
    <t>00162947</t>
  </si>
  <si>
    <t>00013207</t>
  </si>
  <si>
    <t>00003027</t>
  </si>
  <si>
    <t>YASSER</t>
  </si>
  <si>
    <t>V102790691</t>
  </si>
  <si>
    <t>00162948-00162978</t>
  </si>
  <si>
    <t>00013208-00013263</t>
  </si>
  <si>
    <t>00003028-00003032</t>
  </si>
  <si>
    <t>1679</t>
  </si>
  <si>
    <t>36808000-36934001</t>
  </si>
  <si>
    <t>0919-0919</t>
  </si>
  <si>
    <t>00124215-00124372</t>
  </si>
  <si>
    <t>00000061</t>
  </si>
  <si>
    <t>00024402</t>
  </si>
  <si>
    <t>08-09-2021</t>
  </si>
  <si>
    <t>LISBETH BALLESTE</t>
  </si>
  <si>
    <t>V9480449</t>
  </si>
  <si>
    <t>0028-0028</t>
  </si>
  <si>
    <t>00003429-00003590</t>
  </si>
  <si>
    <t>A175</t>
  </si>
  <si>
    <t>ANULADA</t>
  </si>
  <si>
    <t>A176</t>
  </si>
  <si>
    <t>AGROPECUARIA AVILINDA, C.A.</t>
  </si>
  <si>
    <t>J316268772</t>
  </si>
  <si>
    <t>A177</t>
  </si>
  <si>
    <t>00001572-00001611</t>
  </si>
  <si>
    <t>1044-1044</t>
  </si>
  <si>
    <t>00139367-00139518</t>
  </si>
  <si>
    <t>00000062</t>
  </si>
  <si>
    <t>00030151</t>
  </si>
  <si>
    <t>00003293-00003402</t>
  </si>
  <si>
    <t>00001612</t>
  </si>
  <si>
    <t>ESGUARNAC RAMO VERDE</t>
  </si>
  <si>
    <t>J200004458</t>
  </si>
  <si>
    <t>00133917-00134038</t>
  </si>
  <si>
    <t>0212-0212</t>
  </si>
  <si>
    <t>00002971-00002995</t>
  </si>
  <si>
    <t>1673-1673</t>
  </si>
  <si>
    <t>00071336-00071394</t>
  </si>
  <si>
    <t>00001613-00001665</t>
  </si>
  <si>
    <t>1828-1828</t>
  </si>
  <si>
    <t>00162979-00163013</t>
  </si>
  <si>
    <t>0596-0596</t>
  </si>
  <si>
    <t>00035875-00035940</t>
  </si>
  <si>
    <t>00003033-00003179</t>
  </si>
  <si>
    <t>00001580</t>
  </si>
  <si>
    <t>00000071</t>
  </si>
  <si>
    <t>00162994</t>
  </si>
  <si>
    <t>00022030-00022036</t>
  </si>
  <si>
    <t>0028</t>
  </si>
  <si>
    <t>00003083</t>
  </si>
  <si>
    <t>6/10/2021</t>
  </si>
  <si>
    <t>MILEXI JIMENEZ</t>
  </si>
  <si>
    <t>V6901996</t>
  </si>
  <si>
    <t>00008607-00008699</t>
  </si>
  <si>
    <t>00000072</t>
  </si>
  <si>
    <t>00162993</t>
  </si>
  <si>
    <t>00022037</t>
  </si>
  <si>
    <t>0029-0029</t>
  </si>
  <si>
    <t>00003591-00003702</t>
  </si>
  <si>
    <t>00008700</t>
  </si>
  <si>
    <t>JM MANUFACTURE COMPANY C.A</t>
  </si>
  <si>
    <t>J29703300-9</t>
  </si>
  <si>
    <t>0920-0920</t>
  </si>
  <si>
    <t>00124373-00124509</t>
  </si>
  <si>
    <t>00022038-00022102</t>
  </si>
  <si>
    <t>0029</t>
  </si>
  <si>
    <t>00003654</t>
  </si>
  <si>
    <t>PEDRO GUIO</t>
  </si>
  <si>
    <t>V13910549</t>
  </si>
  <si>
    <t>00008701</t>
  </si>
  <si>
    <t xml:space="preserve">J29703300-9 </t>
  </si>
  <si>
    <t>0920</t>
  </si>
  <si>
    <t>00124510</t>
  </si>
  <si>
    <t>MIRLA PAIVA</t>
  </si>
  <si>
    <t>V118119617</t>
  </si>
  <si>
    <t>00000127</t>
  </si>
  <si>
    <t>00013289</t>
  </si>
  <si>
    <t>03-10-2021</t>
  </si>
  <si>
    <t>JOSR GANDICA</t>
  </si>
  <si>
    <t>V27515680</t>
  </si>
  <si>
    <t>00003403-00003478</t>
  </si>
  <si>
    <t>00008702-00008716</t>
  </si>
  <si>
    <t>00124511-00124546</t>
  </si>
  <si>
    <t>00000128</t>
  </si>
  <si>
    <t>00030585</t>
  </si>
  <si>
    <t>LUIS FLORES</t>
  </si>
  <si>
    <t>V6350778</t>
  </si>
  <si>
    <t>1674-1674</t>
  </si>
  <si>
    <t>00071395-00071454</t>
  </si>
  <si>
    <t>00008612</t>
  </si>
  <si>
    <t>1045-1045</t>
  </si>
  <si>
    <t>00139519-00139641</t>
  </si>
  <si>
    <t>00030563-00030617</t>
  </si>
  <si>
    <t>00003180-00003258</t>
  </si>
  <si>
    <t>00134039-00134132</t>
  </si>
  <si>
    <t>00021771</t>
  </si>
  <si>
    <t>0030-0030</t>
  </si>
  <si>
    <t>00003703-00003828</t>
  </si>
  <si>
    <t>00008610</t>
  </si>
  <si>
    <t>1032</t>
  </si>
  <si>
    <t>00134133</t>
  </si>
  <si>
    <t>00021772-00021842</t>
  </si>
  <si>
    <t>00003479-00003577</t>
  </si>
  <si>
    <t>00008615</t>
  </si>
  <si>
    <t>00134134-00134135</t>
  </si>
  <si>
    <t>00000087</t>
  </si>
  <si>
    <t>00021774</t>
  </si>
  <si>
    <t>JIMMY HERNANDEZ</t>
  </si>
  <si>
    <t>V18271643</t>
  </si>
  <si>
    <t>1675-1675</t>
  </si>
  <si>
    <t>00071455-00071514</t>
  </si>
  <si>
    <t>00008623</t>
  </si>
  <si>
    <t>00134136</t>
  </si>
  <si>
    <t>00026004-00026070</t>
  </si>
  <si>
    <t>00003259-00003388</t>
  </si>
  <si>
    <t>00180509-00180551</t>
  </si>
  <si>
    <t>00134137-00134147</t>
  </si>
  <si>
    <t>00026027</t>
  </si>
  <si>
    <t>JEFERSON GALINDO</t>
  </si>
  <si>
    <t>V19387176</t>
  </si>
  <si>
    <t>0030</t>
  </si>
  <si>
    <t>00003324</t>
  </si>
  <si>
    <t>8/10/2021</t>
  </si>
  <si>
    <t>JOSE PEREIRA</t>
  </si>
  <si>
    <t>V6842105</t>
  </si>
  <si>
    <t>00000218</t>
  </si>
  <si>
    <t>00180338</t>
  </si>
  <si>
    <t>TONIMAR SARGO</t>
  </si>
  <si>
    <t xml:space="preserve">V22784640 </t>
  </si>
  <si>
    <t>00134148</t>
  </si>
  <si>
    <t>0555-0556</t>
  </si>
  <si>
    <t>00013264-00013329</t>
  </si>
  <si>
    <t>0031-0031</t>
  </si>
  <si>
    <t>00003829-00003905</t>
  </si>
  <si>
    <t>0099</t>
  </si>
  <si>
    <t>00011000-00011055</t>
  </si>
  <si>
    <t>00134149-00134240</t>
  </si>
  <si>
    <t>00000063</t>
  </si>
  <si>
    <t>00013292</t>
  </si>
  <si>
    <t>ROBERTO PEREZ</t>
  </si>
  <si>
    <t>V10354208</t>
  </si>
  <si>
    <t>0031</t>
  </si>
  <si>
    <t>00003906</t>
  </si>
  <si>
    <t>LILIANA REBETE</t>
  </si>
  <si>
    <t>V404625364</t>
  </si>
  <si>
    <t>00011000</t>
  </si>
  <si>
    <t>YOSLERY RODRUIGUEZ</t>
  </si>
  <si>
    <t xml:space="preserve">V26248543 </t>
  </si>
  <si>
    <t>1829-1829</t>
  </si>
  <si>
    <t>00163014-00163107</t>
  </si>
  <si>
    <t>0213-0213</t>
  </si>
  <si>
    <t>00002996-00003011</t>
  </si>
  <si>
    <t>00003907-00003940</t>
  </si>
  <si>
    <t>00001423-00001479</t>
  </si>
  <si>
    <t>0921-0921</t>
  </si>
  <si>
    <t>00124547-00124594</t>
  </si>
  <si>
    <t>0597-0597</t>
  </si>
  <si>
    <t>00035941-00035989</t>
  </si>
  <si>
    <t>00003578-00003712</t>
  </si>
  <si>
    <t>00001418</t>
  </si>
  <si>
    <t>30/9/2021</t>
  </si>
  <si>
    <t>SARAI ORTEGA</t>
  </si>
  <si>
    <t>V15913991</t>
  </si>
  <si>
    <t>0921</t>
  </si>
  <si>
    <t>00124595</t>
  </si>
  <si>
    <t>LUIS RIBERO</t>
  </si>
  <si>
    <t xml:space="preserve">V141996062 </t>
  </si>
  <si>
    <t>00022103-00022133</t>
  </si>
  <si>
    <t>1676-1676</t>
  </si>
  <si>
    <t>00071515-71602</t>
  </si>
  <si>
    <t>1958</t>
  </si>
  <si>
    <t>00191233-00191337</t>
  </si>
  <si>
    <t>00124596-00124703</t>
  </si>
  <si>
    <t>0590</t>
  </si>
  <si>
    <t>00025864</t>
  </si>
  <si>
    <t>30-09-2021</t>
  </si>
  <si>
    <t>MARIA PEREZ</t>
  </si>
  <si>
    <t>V4095097</t>
  </si>
  <si>
    <t>00003389-00003552</t>
  </si>
  <si>
    <t>00000204</t>
  </si>
  <si>
    <t>00191235</t>
  </si>
  <si>
    <t>1046-1046</t>
  </si>
  <si>
    <t>00139642-00139647</t>
  </si>
  <si>
    <t>00030618</t>
  </si>
  <si>
    <t>CONDOMINIO EDIF URUYEN NORTE</t>
  </si>
  <si>
    <t>J404903763</t>
  </si>
  <si>
    <t>0032-0032</t>
  </si>
  <si>
    <t>00003941-00004123</t>
  </si>
  <si>
    <t>00000205</t>
  </si>
  <si>
    <t>00191239</t>
  </si>
  <si>
    <t>1046</t>
  </si>
  <si>
    <t>00139648</t>
  </si>
  <si>
    <t>JOSE PERALES</t>
  </si>
  <si>
    <t>V680075484</t>
  </si>
  <si>
    <t>00030619-00030674</t>
  </si>
  <si>
    <t>00003713-00003778</t>
  </si>
  <si>
    <t>00000206</t>
  </si>
  <si>
    <t>00191287</t>
  </si>
  <si>
    <t>NESTOR GUEVARA</t>
  </si>
  <si>
    <t xml:space="preserve">V19030618 </t>
  </si>
  <si>
    <t>00139649-00139804</t>
  </si>
  <si>
    <t>0593-0593</t>
  </si>
  <si>
    <t>00021843-00021885</t>
  </si>
  <si>
    <t>0032</t>
  </si>
  <si>
    <t>00003779</t>
  </si>
  <si>
    <t>MARIA ROMERO</t>
  </si>
  <si>
    <t>V6559098</t>
  </si>
  <si>
    <t>00134241-00134310</t>
  </si>
  <si>
    <t>00021886</t>
  </si>
  <si>
    <t>00003780-00003814</t>
  </si>
  <si>
    <t>1033</t>
  </si>
  <si>
    <t>00134311</t>
  </si>
  <si>
    <t>LUNCHERIA RESTAURANT LA ABUELA MARIA C.A</t>
  </si>
  <si>
    <t>00021887-00021891</t>
  </si>
  <si>
    <t>1677-1677</t>
  </si>
  <si>
    <t>00071603-00071771</t>
  </si>
  <si>
    <t>00134312-00134335</t>
  </si>
  <si>
    <t>00021892</t>
  </si>
  <si>
    <t>71678000</t>
  </si>
  <si>
    <t>9/10/2021</t>
  </si>
  <si>
    <t>MARILIANA OROPEZA</t>
  </si>
  <si>
    <t>V12878351</t>
  </si>
  <si>
    <t>1830-1830</t>
  </si>
  <si>
    <t>00163108-00163185</t>
  </si>
  <si>
    <t>00021893-00021907</t>
  </si>
  <si>
    <t>00003553-00003728</t>
  </si>
  <si>
    <t>1477</t>
  </si>
  <si>
    <t>84591000-84683000</t>
  </si>
  <si>
    <t>0922-0922</t>
  </si>
  <si>
    <t>00124704-00124834</t>
  </si>
  <si>
    <t>00035987</t>
  </si>
  <si>
    <t>04-10-2021</t>
  </si>
  <si>
    <t>EDUARDO ZERPA</t>
  </si>
  <si>
    <t>V18739858</t>
  </si>
  <si>
    <t>0033-0033</t>
  </si>
  <si>
    <t>00004124-00004295</t>
  </si>
  <si>
    <t>00000184</t>
  </si>
  <si>
    <t>84591000</t>
  </si>
  <si>
    <t>1048-1048</t>
  </si>
  <si>
    <t>00139805-00139901</t>
  </si>
  <si>
    <t>00026071-00026179</t>
  </si>
  <si>
    <t>00003815-00003905</t>
  </si>
  <si>
    <t>00000185</t>
  </si>
  <si>
    <t>84620000</t>
  </si>
  <si>
    <t>CLIENTE</t>
  </si>
  <si>
    <t>V</t>
  </si>
  <si>
    <t>1048</t>
  </si>
  <si>
    <t>00000169</t>
  </si>
  <si>
    <t>00139882</t>
  </si>
  <si>
    <t>7/10/2021</t>
  </si>
  <si>
    <t>BARBARA DELGADO</t>
  </si>
  <si>
    <t xml:space="preserve">V24583621 </t>
  </si>
  <si>
    <t>00013330-00013350</t>
  </si>
  <si>
    <t>1678-1678</t>
  </si>
  <si>
    <t>00071838-00071872</t>
  </si>
  <si>
    <t>1864</t>
  </si>
  <si>
    <t>00077066-00077068</t>
  </si>
  <si>
    <t>00134336-00134494</t>
  </si>
  <si>
    <t>00000064</t>
  </si>
  <si>
    <t>00013333</t>
  </si>
  <si>
    <t>RENO VITALI</t>
  </si>
  <si>
    <t>V382202</t>
  </si>
  <si>
    <t>00003729-00003852</t>
  </si>
  <si>
    <t>1831-1831</t>
  </si>
  <si>
    <t>00163186-00163271</t>
  </si>
  <si>
    <t>0214-0214</t>
  </si>
  <si>
    <t>00003012-00003016</t>
  </si>
  <si>
    <t>0034-0034</t>
  </si>
  <si>
    <t>00004296-00004396</t>
  </si>
  <si>
    <t>00095105-00095192</t>
  </si>
  <si>
    <t>0923-0923</t>
  </si>
  <si>
    <t>00124835-00124836</t>
  </si>
  <si>
    <t>0598-0598</t>
  </si>
  <si>
    <t>00035990-00036019</t>
  </si>
  <si>
    <t>0034</t>
  </si>
  <si>
    <t>00004397</t>
  </si>
  <si>
    <t>00012886-00012956</t>
  </si>
  <si>
    <t>0923</t>
  </si>
  <si>
    <t>00124837</t>
  </si>
  <si>
    <t>EDGAR PAZ</t>
  </si>
  <si>
    <t>V241011190</t>
  </si>
  <si>
    <t>0598</t>
  </si>
  <si>
    <t>00036020</t>
  </si>
  <si>
    <t>00004398-00004408</t>
  </si>
  <si>
    <t>00124838-00124982</t>
  </si>
  <si>
    <t>00036021</t>
  </si>
  <si>
    <t>ALBERTO ESPINOZA</t>
  </si>
  <si>
    <t>V16659037</t>
  </si>
  <si>
    <t>ZC7008340</t>
  </si>
  <si>
    <t>00004409</t>
  </si>
  <si>
    <t>JHONATAN OSORIO</t>
  </si>
  <si>
    <t>V15713729</t>
  </si>
  <si>
    <t>1050-1050</t>
  </si>
  <si>
    <t>00139902-00139984</t>
  </si>
  <si>
    <t>00036022</t>
  </si>
  <si>
    <t>00004410-00004431</t>
  </si>
  <si>
    <t>1050</t>
  </si>
  <si>
    <t>00139985</t>
  </si>
  <si>
    <t>V171424556</t>
  </si>
  <si>
    <t>00036023-00036045</t>
  </si>
  <si>
    <t>00004318</t>
  </si>
  <si>
    <t>11/10/2021</t>
  </si>
  <si>
    <t>YENY KEEM</t>
  </si>
  <si>
    <t>V32553675</t>
  </si>
  <si>
    <t>00139986-00140025</t>
  </si>
  <si>
    <t>00036046</t>
  </si>
  <si>
    <t>00140026</t>
  </si>
  <si>
    <t>PORTU HAMBURGUER</t>
  </si>
  <si>
    <t>J40524537-9</t>
  </si>
  <si>
    <t>00036047-00036062</t>
  </si>
  <si>
    <t>00140027-00140042</t>
  </si>
  <si>
    <t>00022134-00022153</t>
  </si>
  <si>
    <t>00003903</t>
  </si>
  <si>
    <t>LOGISTICA INTEGRAL VENEZUELA</t>
  </si>
  <si>
    <t>J315241188</t>
  </si>
  <si>
    <t>00134495-00134597</t>
  </si>
  <si>
    <t>00022154</t>
  </si>
  <si>
    <t>0034-0035</t>
  </si>
  <si>
    <t>00003904-00003998</t>
  </si>
  <si>
    <t>1832-1832</t>
  </si>
  <si>
    <t>00163272-00163319</t>
  </si>
  <si>
    <t>00022155-00022182</t>
  </si>
  <si>
    <t>0035-0035</t>
  </si>
  <si>
    <t>00004432-00004546</t>
  </si>
  <si>
    <t>0924-0924</t>
  </si>
  <si>
    <t>00124984-00125140</t>
  </si>
  <si>
    <t>00022183</t>
  </si>
  <si>
    <t>00003973-00004050</t>
  </si>
  <si>
    <t>1051-1051</t>
  </si>
  <si>
    <t>00140043-00140223</t>
  </si>
  <si>
    <t>00022184-00022219</t>
  </si>
  <si>
    <t>1679-1680</t>
  </si>
  <si>
    <t>00071873-00071919</t>
  </si>
  <si>
    <t>00134598-00134737</t>
  </si>
  <si>
    <t>00022220</t>
  </si>
  <si>
    <t>0036-0036</t>
  </si>
  <si>
    <t>00003999-00004056</t>
  </si>
  <si>
    <t>1833-1833</t>
  </si>
  <si>
    <t>00163320-00163428</t>
  </si>
  <si>
    <t>00022221-00022261</t>
  </si>
  <si>
    <t>0036</t>
  </si>
  <si>
    <t>00004057</t>
  </si>
  <si>
    <t>00000073</t>
  </si>
  <si>
    <t>00163285</t>
  </si>
  <si>
    <t>ELENA LIMAS</t>
  </si>
  <si>
    <t xml:space="preserve">V5424008 </t>
  </si>
  <si>
    <t>00030675-00030699</t>
  </si>
  <si>
    <t>00004058-00004095</t>
  </si>
  <si>
    <t>0925-0925</t>
  </si>
  <si>
    <t>00125141-00125216</t>
  </si>
  <si>
    <t>00022165</t>
  </si>
  <si>
    <t>05-10-2021</t>
  </si>
  <si>
    <t>DELIA BERRIAS</t>
  </si>
  <si>
    <t>V19397732</t>
  </si>
  <si>
    <t>00004096</t>
  </si>
  <si>
    <t>MABRI CANINO</t>
  </si>
  <si>
    <t>V15315466</t>
  </si>
  <si>
    <t>0925</t>
  </si>
  <si>
    <t>00125217</t>
  </si>
  <si>
    <t>00021908-00021972</t>
  </si>
  <si>
    <t>00004097-00004108</t>
  </si>
  <si>
    <t>00125218-00125243</t>
  </si>
  <si>
    <t>00021949</t>
  </si>
  <si>
    <t>FAROUK</t>
  </si>
  <si>
    <t>V11677350</t>
  </si>
  <si>
    <t>00004547-00004695</t>
  </si>
  <si>
    <t>1052-1052</t>
  </si>
  <si>
    <t>00140224-00140357</t>
  </si>
  <si>
    <t>00026180-00026239</t>
  </si>
  <si>
    <t>00004051-00004096</t>
  </si>
  <si>
    <t>00134738-00134842</t>
  </si>
  <si>
    <t>00013351-00013414</t>
  </si>
  <si>
    <t>1681-1681</t>
  </si>
  <si>
    <t>00071920-00071982</t>
  </si>
  <si>
    <t>1834-1834</t>
  </si>
  <si>
    <t>00163429-00163495</t>
  </si>
  <si>
    <t>00000065</t>
  </si>
  <si>
    <t>00013395</t>
  </si>
  <si>
    <t>TIBISAY HERNANDEZ</t>
  </si>
  <si>
    <t>V12729029</t>
  </si>
  <si>
    <t>0926-0926</t>
  </si>
  <si>
    <t>00125244-00125340</t>
  </si>
  <si>
    <t>0215-0215</t>
  </si>
  <si>
    <t>00003017-00003026</t>
  </si>
  <si>
    <t>0037-0037</t>
  </si>
  <si>
    <t>00004109-00004178</t>
  </si>
  <si>
    <t>0926</t>
  </si>
  <si>
    <t>00125341</t>
  </si>
  <si>
    <t>ESPINOZA YAINER</t>
  </si>
  <si>
    <t>V278119147</t>
  </si>
  <si>
    <t>00004696-00004811</t>
  </si>
  <si>
    <t>00125342-00125376</t>
  </si>
  <si>
    <t>0037</t>
  </si>
  <si>
    <t>00000009</t>
  </si>
  <si>
    <t>00004780</t>
  </si>
  <si>
    <t>14/10/2021</t>
  </si>
  <si>
    <t>MAURA GONZALEZ</t>
  </si>
  <si>
    <t>V4421149</t>
  </si>
  <si>
    <t>1053-1053</t>
  </si>
  <si>
    <t>00140358-00140479</t>
  </si>
  <si>
    <t>00004097-00004120</t>
  </si>
  <si>
    <t>00134843-00134932</t>
  </si>
  <si>
    <t>0599-0599</t>
  </si>
  <si>
    <t>00036063-00036098</t>
  </si>
  <si>
    <t>01</t>
  </si>
  <si>
    <t>00004121</t>
  </si>
  <si>
    <t>CARMEN JIMENEZ</t>
  </si>
  <si>
    <t>V8616062</t>
  </si>
  <si>
    <t>1835-1835</t>
  </si>
  <si>
    <t>00163496-00163522</t>
  </si>
  <si>
    <t>0599</t>
  </si>
  <si>
    <t>00036099</t>
  </si>
  <si>
    <t>00004122-00004226</t>
  </si>
  <si>
    <t>1680</t>
  </si>
  <si>
    <t>00036935-00037045</t>
  </si>
  <si>
    <t>00000074</t>
  </si>
  <si>
    <t>00162744</t>
  </si>
  <si>
    <t>LEIDY PEREZ</t>
  </si>
  <si>
    <t>V15914868</t>
  </si>
  <si>
    <t>00036100-00036107</t>
  </si>
  <si>
    <t>1682-1682</t>
  </si>
  <si>
    <t>00071983-00072037</t>
  </si>
  <si>
    <t>00001666-00001774</t>
  </si>
  <si>
    <t>0927-0927</t>
  </si>
  <si>
    <t>00125377-00125516</t>
  </si>
  <si>
    <t>00022262-00022378</t>
  </si>
  <si>
    <t>0038-0038</t>
  </si>
  <si>
    <t>00004179-00004290</t>
  </si>
  <si>
    <t>00001775</t>
  </si>
  <si>
    <t>1054-1054</t>
  </si>
  <si>
    <t>00140480-00140654</t>
  </si>
  <si>
    <t>00022274</t>
  </si>
  <si>
    <t>06-10-2021</t>
  </si>
  <si>
    <t>EGLEE CONTRERAS</t>
  </si>
  <si>
    <t>V13793916</t>
  </si>
  <si>
    <t>00004812-00004880</t>
  </si>
  <si>
    <t>00001776-00001780</t>
  </si>
  <si>
    <t>1039-1039</t>
  </si>
  <si>
    <t>00134933-00135030</t>
  </si>
  <si>
    <t>00030700-00030748</t>
  </si>
  <si>
    <t>0038</t>
  </si>
  <si>
    <t>00004881</t>
  </si>
  <si>
    <t>ANDERSON TORRES</t>
  </si>
  <si>
    <t>V293588600</t>
  </si>
  <si>
    <t>00008628</t>
  </si>
  <si>
    <t>MARI VELASQUEZ</t>
  </si>
  <si>
    <t>V10524968</t>
  </si>
  <si>
    <t>1836-1836</t>
  </si>
  <si>
    <t>00163523-00163554</t>
  </si>
  <si>
    <t>00021973-00022009</t>
  </si>
  <si>
    <t>00004882-00004943</t>
  </si>
  <si>
    <t>00008717-00008776</t>
  </si>
  <si>
    <t>00163555</t>
  </si>
  <si>
    <t>PORTUHAMBURGUER</t>
  </si>
  <si>
    <t xml:space="preserve">J405245379 </t>
  </si>
  <si>
    <t>00036075</t>
  </si>
  <si>
    <t>YURIS MENDOZA</t>
  </si>
  <si>
    <t>V15396763</t>
  </si>
  <si>
    <t>00004227-00004373</t>
  </si>
  <si>
    <t>00008777</t>
  </si>
  <si>
    <t>00163556-00163567</t>
  </si>
  <si>
    <t>00026240-00026243</t>
  </si>
  <si>
    <t>1683-1683</t>
  </si>
  <si>
    <t>00072038-00072110</t>
  </si>
  <si>
    <t>00008778-00008832</t>
  </si>
  <si>
    <t>00163568</t>
  </si>
  <si>
    <t>FUENTES DE SODA CAFEE</t>
  </si>
  <si>
    <t xml:space="preserve">V001017747 </t>
  </si>
  <si>
    <t>00026244</t>
  </si>
  <si>
    <t>00180552-00180593</t>
  </si>
  <si>
    <t>00163569-00163596</t>
  </si>
  <si>
    <t>00026245-00026281</t>
  </si>
  <si>
    <t>00180594</t>
  </si>
  <si>
    <t>0928-0928</t>
  </si>
  <si>
    <t>00125517-00125552</t>
  </si>
  <si>
    <t>00026282</t>
  </si>
  <si>
    <t>00180595-00180641</t>
  </si>
  <si>
    <t>0928</t>
  </si>
  <si>
    <t>00125553</t>
  </si>
  <si>
    <t>00026283-00026315</t>
  </si>
  <si>
    <t>00180642</t>
  </si>
  <si>
    <t>00125554-00125638</t>
  </si>
  <si>
    <t>00013415-00013429</t>
  </si>
  <si>
    <t>00180643-00180679</t>
  </si>
  <si>
    <t>1055-1055</t>
  </si>
  <si>
    <t>00140655-00140815</t>
  </si>
  <si>
    <t>00013430</t>
  </si>
  <si>
    <t>0100</t>
  </si>
  <si>
    <t>00011056-00011178</t>
  </si>
  <si>
    <t>1055</t>
  </si>
  <si>
    <t>00000170</t>
  </si>
  <si>
    <t>00140705</t>
  </si>
  <si>
    <t>13/10/2021</t>
  </si>
  <si>
    <t>MILEXA OROPEZA</t>
  </si>
  <si>
    <t xml:space="preserve">V21120424 </t>
  </si>
  <si>
    <t>00013431-00013457</t>
  </si>
  <si>
    <t>00011121</t>
  </si>
  <si>
    <t>YEYSON ESPINOZA</t>
  </si>
  <si>
    <t>V18537649</t>
  </si>
  <si>
    <t>1040-1040</t>
  </si>
  <si>
    <t>00135031-00135140</t>
  </si>
  <si>
    <t>00013458</t>
  </si>
  <si>
    <t>GRUPO ASPLASE.C.A</t>
  </si>
  <si>
    <t>J500828470</t>
  </si>
  <si>
    <t>00001480-00001596</t>
  </si>
  <si>
    <t>1040</t>
  </si>
  <si>
    <t>00134942</t>
  </si>
  <si>
    <t>12/10/2021</t>
  </si>
  <si>
    <t xml:space="preserve">V5597754 </t>
  </si>
  <si>
    <t>00013459-00013484</t>
  </si>
  <si>
    <t>1959</t>
  </si>
  <si>
    <t>00191338-00191461</t>
  </si>
  <si>
    <t>1837-1837</t>
  </si>
  <si>
    <t>00163597-00163671</t>
  </si>
  <si>
    <t>0216-0216</t>
  </si>
  <si>
    <t>00003027-00003035</t>
  </si>
  <si>
    <t>00191462</t>
  </si>
  <si>
    <t>ALEIDA RAMIREZ</t>
  </si>
  <si>
    <t>V177436305</t>
  </si>
  <si>
    <t>0929-0929</t>
  </si>
  <si>
    <t>00125639-00125759</t>
  </si>
  <si>
    <t>0600-0600</t>
  </si>
  <si>
    <t>00036108-00036138</t>
  </si>
  <si>
    <t>00191463</t>
  </si>
  <si>
    <t>1056-1056</t>
  </si>
  <si>
    <t>00140816-00140831</t>
  </si>
  <si>
    <t>0600</t>
  </si>
  <si>
    <t>00036139</t>
  </si>
  <si>
    <t>MVOAG SERVICES CA</t>
  </si>
  <si>
    <t>J297224246</t>
  </si>
  <si>
    <t>00191464-00191479</t>
  </si>
  <si>
    <t>1056</t>
  </si>
  <si>
    <t>00140832</t>
  </si>
  <si>
    <t>00036140-00036223</t>
  </si>
  <si>
    <t>00000207</t>
  </si>
  <si>
    <t>00191317</t>
  </si>
  <si>
    <t>WILMAR CARTAGENA</t>
  </si>
  <si>
    <t>V16923727</t>
  </si>
  <si>
    <t>00140833-00140964</t>
  </si>
  <si>
    <t>00036224</t>
  </si>
  <si>
    <t>00135141-00135263</t>
  </si>
  <si>
    <t>00036225-00036233</t>
  </si>
  <si>
    <t>1838-1838</t>
  </si>
  <si>
    <t>00163672-00163701</t>
  </si>
  <si>
    <t>00022379-00022380</t>
  </si>
  <si>
    <t>00163702</t>
  </si>
  <si>
    <t>00022381</t>
  </si>
  <si>
    <t>FRANCISCO DORTA A SUCESORES</t>
  </si>
  <si>
    <t>J000752583</t>
  </si>
  <si>
    <t>1478</t>
  </si>
  <si>
    <t>84684000-84764000</t>
  </si>
  <si>
    <t>00163703-00163778</t>
  </si>
  <si>
    <t>00022382-00022409</t>
  </si>
  <si>
    <t>84765000-84789001</t>
  </si>
  <si>
    <t>0930-0930</t>
  </si>
  <si>
    <t>00125760-00125781</t>
  </si>
  <si>
    <t>00022410</t>
  </si>
  <si>
    <t>NOVEDADES CRISVIVIAN</t>
  </si>
  <si>
    <t>J311978453</t>
  </si>
  <si>
    <t>1865</t>
  </si>
  <si>
    <t>00077069-00077107</t>
  </si>
  <si>
    <t>0930</t>
  </si>
  <si>
    <t>00125782</t>
  </si>
  <si>
    <t>ABASTO TOMAS</t>
  </si>
  <si>
    <t xml:space="preserve">J-404149570 </t>
  </si>
  <si>
    <t>00022411-00022427</t>
  </si>
  <si>
    <t>00000102</t>
  </si>
  <si>
    <t>00077068</t>
  </si>
  <si>
    <t>CESAR PERNALETE</t>
  </si>
  <si>
    <t>V14906460</t>
  </si>
  <si>
    <t>00125783-00125798</t>
  </si>
  <si>
    <t>00030749-00030805</t>
  </si>
  <si>
    <t>00125799</t>
  </si>
  <si>
    <t>MIRTHA CASTILLO</t>
  </si>
  <si>
    <t xml:space="preserve">V117050868 </t>
  </si>
  <si>
    <t>00030806</t>
  </si>
  <si>
    <t>00095193-00095279</t>
  </si>
  <si>
    <t>00125800-00125869</t>
  </si>
  <si>
    <t>00030807-00030835</t>
  </si>
  <si>
    <t>0383</t>
  </si>
  <si>
    <t>00012957-00012985</t>
  </si>
  <si>
    <t>00125870</t>
  </si>
  <si>
    <t>EDIXON LAZO</t>
  </si>
  <si>
    <t xml:space="preserve">V179741193 </t>
  </si>
  <si>
    <t>00022010-00022061</t>
  </si>
  <si>
    <t>00012986</t>
  </si>
  <si>
    <t>00125871-00125930</t>
  </si>
  <si>
    <t>0595</t>
  </si>
  <si>
    <t>00022028</t>
  </si>
  <si>
    <t>07-10-2021</t>
  </si>
  <si>
    <t>EDINSON SERPA</t>
  </si>
  <si>
    <t>V18537657</t>
  </si>
  <si>
    <t>00012987-00013028</t>
  </si>
  <si>
    <t>1057-1057</t>
  </si>
  <si>
    <t>00140965-00141035</t>
  </si>
  <si>
    <t>00026316-00026352</t>
  </si>
  <si>
    <t>00013029</t>
  </si>
  <si>
    <t>1057</t>
  </si>
  <si>
    <t>00141036</t>
  </si>
  <si>
    <t>00026353</t>
  </si>
  <si>
    <t>00013030-00013061</t>
  </si>
  <si>
    <t>00141037-00141137</t>
  </si>
  <si>
    <t>00026354-00026389</t>
  </si>
  <si>
    <t>00135264-00135401</t>
  </si>
  <si>
    <t>00013485-00013487</t>
  </si>
  <si>
    <t>1681</t>
  </si>
  <si>
    <t>37046000-37067000</t>
  </si>
  <si>
    <t>00135402</t>
  </si>
  <si>
    <t>MIRIAN SEIJAS</t>
  </si>
  <si>
    <t>V180431200</t>
  </si>
  <si>
    <t>00013488</t>
  </si>
  <si>
    <t>37068</t>
  </si>
  <si>
    <t>CORPORACION PRISCA,C.A</t>
  </si>
  <si>
    <t>J410376880</t>
  </si>
  <si>
    <t>00135403-00135444</t>
  </si>
  <si>
    <t>00013489-00013505</t>
  </si>
  <si>
    <t>00037069-00037170</t>
  </si>
  <si>
    <t>1839-1839</t>
  </si>
  <si>
    <t>00163779-00163867</t>
  </si>
  <si>
    <t>0217</t>
  </si>
  <si>
    <t>00003036</t>
  </si>
  <si>
    <t>00001781-00001804</t>
  </si>
  <si>
    <t>0217-0217</t>
  </si>
  <si>
    <t>00003037-00003049</t>
  </si>
  <si>
    <t>00001805</t>
  </si>
  <si>
    <t>INVERSIONES8266</t>
  </si>
  <si>
    <t>J406866148</t>
  </si>
  <si>
    <t>0601-0601</t>
  </si>
  <si>
    <t>00036249-00036266</t>
  </si>
  <si>
    <t>00001806-00001812</t>
  </si>
  <si>
    <t>00022428-00022431</t>
  </si>
  <si>
    <t>00001813</t>
  </si>
  <si>
    <t>00022432</t>
  </si>
  <si>
    <t>JUNTA DE CONDOMINIO E.DURI</t>
  </si>
  <si>
    <t>J307022183</t>
  </si>
  <si>
    <t>00001814</t>
  </si>
  <si>
    <t>00022433-00022493</t>
  </si>
  <si>
    <t>00001815-00001860</t>
  </si>
  <si>
    <t>00030836-00030891</t>
  </si>
  <si>
    <t>00008833-00008935</t>
  </si>
  <si>
    <t>00030892</t>
  </si>
  <si>
    <t>00180680-00180804</t>
  </si>
  <si>
    <t>00030893-00030950</t>
  </si>
  <si>
    <t>0101</t>
  </si>
  <si>
    <t>00011179-00011294</t>
  </si>
  <si>
    <t>00022062-00022066</t>
  </si>
  <si>
    <t>00011278</t>
  </si>
  <si>
    <t>ANTONIA BECERRA</t>
  </si>
  <si>
    <t>V21469164</t>
  </si>
  <si>
    <t>0596</t>
  </si>
  <si>
    <t>00022067</t>
  </si>
  <si>
    <t>00001597-00001626</t>
  </si>
  <si>
    <t>00022068-00022071</t>
  </si>
  <si>
    <t>00001627</t>
  </si>
  <si>
    <t>INVERSIONES MINIMARKETREY C.A</t>
  </si>
  <si>
    <t xml:space="preserve">J50029458-1 </t>
  </si>
  <si>
    <t>00022075-00022165</t>
  </si>
  <si>
    <t>00001628-00001711</t>
  </si>
  <si>
    <t>00022166</t>
  </si>
  <si>
    <t>1960</t>
  </si>
  <si>
    <t>00191480-00191548</t>
  </si>
  <si>
    <t>00022167-00022172</t>
  </si>
  <si>
    <t>00191549</t>
  </si>
  <si>
    <t>00191550-00191571</t>
  </si>
  <si>
    <t>00026390-00026392</t>
  </si>
  <si>
    <t>1479</t>
  </si>
  <si>
    <t>84790000-84886000</t>
  </si>
  <si>
    <t>00026393</t>
  </si>
  <si>
    <t>1866</t>
  </si>
  <si>
    <t>00077108-00077133</t>
  </si>
  <si>
    <t>00026394-00026415</t>
  </si>
  <si>
    <t>00000103</t>
  </si>
  <si>
    <t>00077131</t>
  </si>
  <si>
    <t>NAIRIN ALVARES</t>
  </si>
  <si>
    <t>V24523178</t>
  </si>
  <si>
    <t>00013506-00013513</t>
  </si>
  <si>
    <t>00013514</t>
  </si>
  <si>
    <t>00013515-00013570</t>
  </si>
  <si>
    <t>0218-0218</t>
  </si>
  <si>
    <t>00003050-00003058</t>
  </si>
  <si>
    <t>0602-0602</t>
  </si>
  <si>
    <t>00036267-00036278</t>
  </si>
  <si>
    <t>0602</t>
  </si>
  <si>
    <t>00036279</t>
  </si>
  <si>
    <t>00095280-00095324</t>
  </si>
  <si>
    <t>00036280-00036351</t>
  </si>
  <si>
    <t>00095325</t>
  </si>
  <si>
    <t>MATADERO DE AVES LA TROPICAL</t>
  </si>
  <si>
    <t xml:space="preserve">J-001959211 </t>
  </si>
  <si>
    <t>00000137</t>
  </si>
  <si>
    <t>00022497</t>
  </si>
  <si>
    <t>09-10-2021</t>
  </si>
  <si>
    <t>MARGARET</t>
  </si>
  <si>
    <t>V16598671</t>
  </si>
  <si>
    <t>00095326-00095339</t>
  </si>
  <si>
    <t>00022494-00022577</t>
  </si>
  <si>
    <t>0384</t>
  </si>
  <si>
    <t>00013062-00013063</t>
  </si>
  <si>
    <t>00030951-00030971</t>
  </si>
  <si>
    <t>00013064</t>
  </si>
  <si>
    <t>CERTECON 920 C.A</t>
  </si>
  <si>
    <t>J300726673</t>
  </si>
  <si>
    <t>0588</t>
  </si>
  <si>
    <t>00030972</t>
  </si>
  <si>
    <t>00013065-00013157</t>
  </si>
  <si>
    <t>00030973-00030986</t>
  </si>
  <si>
    <t>00022173-00022181</t>
  </si>
  <si>
    <t>0597</t>
  </si>
  <si>
    <t>00022182</t>
  </si>
  <si>
    <t>00022183-00022242</t>
  </si>
  <si>
    <t>00022243</t>
  </si>
  <si>
    <t>00022244-00022271</t>
  </si>
  <si>
    <t>00026416-00026481</t>
  </si>
  <si>
    <t>00026482</t>
  </si>
  <si>
    <t>00026483-00026489</t>
  </si>
  <si>
    <t>00013571-00013593</t>
  </si>
  <si>
    <t>00013594</t>
  </si>
  <si>
    <t>DAVID PEÑUELA</t>
  </si>
  <si>
    <t>V252310234</t>
  </si>
  <si>
    <t>00013595-00013629</t>
  </si>
  <si>
    <t>0219-0219</t>
  </si>
  <si>
    <t>00003059-00003072</t>
  </si>
  <si>
    <t>0603-0603</t>
  </si>
  <si>
    <t>00036352-00036442</t>
  </si>
  <si>
    <t>00022578-00022684</t>
  </si>
  <si>
    <t>00022530</t>
  </si>
  <si>
    <t>RAQUEL MEJIAS</t>
  </si>
  <si>
    <t>V12885519</t>
  </si>
  <si>
    <t>00022633</t>
  </si>
  <si>
    <t>10-10-2021</t>
  </si>
  <si>
    <t>ANA LLANOS</t>
  </si>
  <si>
    <t>V5565893</t>
  </si>
  <si>
    <t>00030987-00031022</t>
  </si>
  <si>
    <t>00031005</t>
  </si>
  <si>
    <t>RICHARD CERRANO</t>
  </si>
  <si>
    <t>V10272171</t>
  </si>
  <si>
    <t>00022272-00022332</t>
  </si>
  <si>
    <t>00022308</t>
  </si>
  <si>
    <t>MARGI ROSALES</t>
  </si>
  <si>
    <t>V26296951</t>
  </si>
  <si>
    <t>0588-0589</t>
  </si>
  <si>
    <t>00026490-00026543</t>
  </si>
  <si>
    <t>00022537</t>
  </si>
  <si>
    <t>IGOR QUINTERO</t>
  </si>
  <si>
    <t>V638643</t>
  </si>
  <si>
    <t>00013630-00013661</t>
  </si>
  <si>
    <t>00000066</t>
  </si>
  <si>
    <t>00013637</t>
  </si>
  <si>
    <t>YENNY VEGAS</t>
  </si>
  <si>
    <t>V10280037</t>
  </si>
  <si>
    <t>0220-0221</t>
  </si>
  <si>
    <t>00003073-00003091</t>
  </si>
  <si>
    <t>0604-0604</t>
  </si>
  <si>
    <t>00036443-00036461</t>
  </si>
  <si>
    <t>0604</t>
  </si>
  <si>
    <t>00036462</t>
  </si>
  <si>
    <t>00036463-00036467</t>
  </si>
  <si>
    <t>1682</t>
  </si>
  <si>
    <t>00037171-00037271</t>
  </si>
  <si>
    <t>00036468</t>
  </si>
  <si>
    <t>00001861-00001903</t>
  </si>
  <si>
    <t>00036469-00036494</t>
  </si>
  <si>
    <t>00008936-00009030</t>
  </si>
  <si>
    <t>00036495</t>
  </si>
  <si>
    <t>HOTEL BOSQUE DORADO C.A</t>
  </si>
  <si>
    <t>J307028793</t>
  </si>
  <si>
    <t>00180805-00180911</t>
  </si>
  <si>
    <t>00036496-00036509</t>
  </si>
  <si>
    <t>0102</t>
  </si>
  <si>
    <t>00011295-00011406</t>
  </si>
  <si>
    <t>00036510</t>
  </si>
  <si>
    <t>00001712-00001818</t>
  </si>
  <si>
    <t>00036511</t>
  </si>
  <si>
    <t>1961</t>
  </si>
  <si>
    <t>00191572-00191660</t>
  </si>
  <si>
    <t>00036512-00036545</t>
  </si>
  <si>
    <t>00000208</t>
  </si>
  <si>
    <t>00191573</t>
  </si>
  <si>
    <t>ROSARIO GARCIA</t>
  </si>
  <si>
    <t>V20411455</t>
  </si>
  <si>
    <t>00022685-00022735</t>
  </si>
  <si>
    <t>00000209</t>
  </si>
  <si>
    <t>00191585</t>
  </si>
  <si>
    <t>LARRY MORENO</t>
  </si>
  <si>
    <t>V17744490</t>
  </si>
  <si>
    <t>00022736</t>
  </si>
  <si>
    <t>1480</t>
  </si>
  <si>
    <t>84887000-84911000</t>
  </si>
  <si>
    <t>00022737-00022756</t>
  </si>
  <si>
    <t>1867</t>
  </si>
  <si>
    <t>00077134-00077157</t>
  </si>
  <si>
    <t>00022333-00022399</t>
  </si>
  <si>
    <t>00026544-00026565</t>
  </si>
  <si>
    <t>11-10-2021</t>
  </si>
  <si>
    <t>00013662-00013710</t>
  </si>
  <si>
    <t>00013665</t>
  </si>
  <si>
    <t>DANY GONZALEZ</t>
  </si>
  <si>
    <t>V4768324</t>
  </si>
  <si>
    <t>00013660</t>
  </si>
  <si>
    <t>IVAN PEREZ</t>
  </si>
  <si>
    <t>V11661380</t>
  </si>
  <si>
    <t>1846</t>
  </si>
  <si>
    <t>00095340-00095351</t>
  </si>
  <si>
    <t>0222-0222</t>
  </si>
  <si>
    <t>00003092-00003104</t>
  </si>
  <si>
    <t>00179403</t>
  </si>
  <si>
    <t>JOHANA ANTILLANO</t>
  </si>
  <si>
    <t xml:space="preserve">V15119391 </t>
  </si>
  <si>
    <t>0605-0605</t>
  </si>
  <si>
    <t>00036546-00036625</t>
  </si>
  <si>
    <t>0385</t>
  </si>
  <si>
    <t>00013158</t>
  </si>
  <si>
    <t>GABRIEL</t>
  </si>
  <si>
    <t>V313226253</t>
  </si>
  <si>
    <t>00022757-00022801</t>
  </si>
  <si>
    <t>00013159-00013245</t>
  </si>
  <si>
    <t>00031023-00031081</t>
  </si>
  <si>
    <t>00022400</t>
  </si>
  <si>
    <t>ANTHONY MORALES</t>
  </si>
  <si>
    <t>V16146066</t>
  </si>
  <si>
    <t>00022401</t>
  </si>
  <si>
    <t>AGROBANANAS</t>
  </si>
  <si>
    <t>J307727977</t>
  </si>
  <si>
    <t>00022402-00022414</t>
  </si>
  <si>
    <t>00022415</t>
  </si>
  <si>
    <t>00022416-00022449</t>
  </si>
  <si>
    <t>00013739</t>
  </si>
  <si>
    <t>12-10-2021</t>
  </si>
  <si>
    <t>IRVIN RADA</t>
  </si>
  <si>
    <t xml:space="preserve"> V18739182</t>
  </si>
  <si>
    <t>00026566-00026579</t>
  </si>
  <si>
    <t>00026580</t>
  </si>
  <si>
    <t>00026581-00026647</t>
  </si>
  <si>
    <t>00013711-00013757</t>
  </si>
  <si>
    <t>0223-0223</t>
  </si>
  <si>
    <t>00003105-00003114</t>
  </si>
  <si>
    <t>0606-0606</t>
  </si>
  <si>
    <t>00036626-00036642</t>
  </si>
  <si>
    <t>0606</t>
  </si>
  <si>
    <t>00036643</t>
  </si>
  <si>
    <t>00036644-00036723</t>
  </si>
  <si>
    <t>00022802-00022888</t>
  </si>
  <si>
    <t>00022867</t>
  </si>
  <si>
    <t>13-10-2021</t>
  </si>
  <si>
    <t>JUAN CEDEÑO</t>
  </si>
  <si>
    <t>V14907632</t>
  </si>
  <si>
    <t>00031082-00031085</t>
  </si>
  <si>
    <t>00031086</t>
  </si>
  <si>
    <t>IVIC</t>
  </si>
  <si>
    <t>J200042060</t>
  </si>
  <si>
    <t>00031087-00031105</t>
  </si>
  <si>
    <t>00031107-00031136</t>
  </si>
  <si>
    <t>00031137</t>
  </si>
  <si>
    <t>MILY RUFFUL</t>
  </si>
  <si>
    <t>V121611781</t>
  </si>
  <si>
    <t>00031111</t>
  </si>
  <si>
    <t>MILAGRO SEIJAS</t>
  </si>
  <si>
    <t>V15248756</t>
  </si>
  <si>
    <t>1683</t>
  </si>
  <si>
    <t>37272000-37397001</t>
  </si>
  <si>
    <t>00022450-00022536</t>
  </si>
  <si>
    <t>00001904-00001929</t>
  </si>
  <si>
    <t>0601</t>
  </si>
  <si>
    <t>00001930</t>
  </si>
  <si>
    <t>FASTNAILS C.A</t>
  </si>
  <si>
    <t>J311222243</t>
  </si>
  <si>
    <t>00022538-00022545</t>
  </si>
  <si>
    <t>00001931-00001959</t>
  </si>
  <si>
    <t>00013729</t>
  </si>
  <si>
    <t>ROSA ZUBILLAGA</t>
  </si>
  <si>
    <t xml:space="preserve"> V6843279</t>
  </si>
  <si>
    <t>00001881</t>
  </si>
  <si>
    <t>GUSTAVO CORREA</t>
  </si>
  <si>
    <t>V16888455</t>
  </si>
  <si>
    <t>00022543</t>
  </si>
  <si>
    <t>DANIEL MEDINA</t>
  </si>
  <si>
    <t>V15928679</t>
  </si>
  <si>
    <t>00009031-00009142</t>
  </si>
  <si>
    <t>00026648-00026650</t>
  </si>
  <si>
    <t>00180912-00180921</t>
  </si>
  <si>
    <t>00013758-00013781</t>
  </si>
  <si>
    <t>00180922</t>
  </si>
  <si>
    <t>0224-0224</t>
  </si>
  <si>
    <t>00003115-00003126</t>
  </si>
  <si>
    <t>00180923-00181037</t>
  </si>
  <si>
    <t>0607-0607</t>
  </si>
  <si>
    <t>00036724-00036732</t>
  </si>
  <si>
    <t>0103</t>
  </si>
  <si>
    <t>00011407-00011534</t>
  </si>
  <si>
    <t>0607</t>
  </si>
  <si>
    <t>00036733</t>
  </si>
  <si>
    <t>00001819-00001865</t>
  </si>
  <si>
    <t>00036734-00036743</t>
  </si>
  <si>
    <t>1962</t>
  </si>
  <si>
    <t>00191661-00191678</t>
  </si>
  <si>
    <t>00022889-00022913</t>
  </si>
  <si>
    <t>00191679</t>
  </si>
  <si>
    <t>00022914</t>
  </si>
  <si>
    <t>CORPORACION DECOMUEBLES</t>
  </si>
  <si>
    <t>J317385381</t>
  </si>
  <si>
    <t>00191680-00191795</t>
  </si>
  <si>
    <t>00022915-00022929</t>
  </si>
  <si>
    <t>1481</t>
  </si>
  <si>
    <t>84912000-84960000</t>
  </si>
  <si>
    <t>00022930</t>
  </si>
  <si>
    <t>1868</t>
  </si>
  <si>
    <t>00077158-00077183</t>
  </si>
  <si>
    <t>00022931-00022933</t>
  </si>
  <si>
    <t>00022934</t>
  </si>
  <si>
    <t>00022935-00022964</t>
  </si>
  <si>
    <t>00031138-00031161</t>
  </si>
  <si>
    <t>0386</t>
  </si>
  <si>
    <t>00013246-00013341</t>
  </si>
  <si>
    <t>00022546-00022688</t>
  </si>
  <si>
    <t>00022664</t>
  </si>
  <si>
    <t>14-10-2021</t>
  </si>
  <si>
    <t>RENE MONROY</t>
  </si>
  <si>
    <t>V11040705</t>
  </si>
  <si>
    <t>00026651-00026690</t>
  </si>
  <si>
    <t>00026691</t>
  </si>
  <si>
    <t>CIBERSYS VE</t>
  </si>
  <si>
    <t>J410340320</t>
  </si>
  <si>
    <t>00026692-00026747</t>
  </si>
  <si>
    <t>00026748</t>
  </si>
  <si>
    <t>00026749-00026768</t>
  </si>
  <si>
    <t>00013782-00013802</t>
  </si>
  <si>
    <t>0225-0225</t>
  </si>
  <si>
    <t>00003127-00003139</t>
  </si>
  <si>
    <t>0608-0608</t>
  </si>
  <si>
    <t>00036744-00036747</t>
  </si>
  <si>
    <t>0608</t>
  </si>
  <si>
    <t>00036748</t>
  </si>
  <si>
    <t>00036749-00036845</t>
  </si>
  <si>
    <t>00036846</t>
  </si>
  <si>
    <t>00036847-00036868</t>
  </si>
  <si>
    <t>00022965-00022976</t>
  </si>
  <si>
    <t>00022977</t>
  </si>
  <si>
    <t>PABLOS STUDIOS DE BELLEZA INTEGRAL C.A</t>
  </si>
  <si>
    <t>J296740011</t>
  </si>
  <si>
    <t>00022978-00022992</t>
  </si>
  <si>
    <t>00022993</t>
  </si>
  <si>
    <t>00022994-00023089</t>
  </si>
  <si>
    <t>00026686</t>
  </si>
  <si>
    <t>YARALY VASQUES</t>
  </si>
  <si>
    <t>V17720372</t>
  </si>
  <si>
    <t>00031162-00031167</t>
  </si>
  <si>
    <t>00022689-00022723</t>
  </si>
  <si>
    <t>00022726-00022729</t>
  </si>
  <si>
    <t>1684</t>
  </si>
  <si>
    <t>00037398-00037450</t>
  </si>
  <si>
    <t>004022689-004022690</t>
  </si>
  <si>
    <t>00037451</t>
  </si>
  <si>
    <t>LABORATORIO LA SANTE</t>
  </si>
  <si>
    <t>J00015493-7</t>
  </si>
  <si>
    <t>00026769-00026843</t>
  </si>
  <si>
    <t>00037452-00037490</t>
  </si>
  <si>
    <t>00013803-00013841</t>
  </si>
  <si>
    <t>00001960-00001975</t>
  </si>
  <si>
    <t>0226-0226</t>
  </si>
  <si>
    <t>00003140-00003161</t>
  </si>
  <si>
    <t>00001976</t>
  </si>
  <si>
    <t>00001977-00002021</t>
  </si>
  <si>
    <t>00001961</t>
  </si>
  <si>
    <t>LEOPOLDO PULIDO</t>
  </si>
  <si>
    <t xml:space="preserve">V4166369 </t>
  </si>
  <si>
    <t>00009143-00009189</t>
  </si>
  <si>
    <t>00009190</t>
  </si>
  <si>
    <t>00009191-00009247</t>
  </si>
  <si>
    <t>00181038-00181076</t>
  </si>
  <si>
    <t>00181077</t>
  </si>
  <si>
    <t>CORPORACION PRISCA</t>
  </si>
  <si>
    <t>J41037688-0</t>
  </si>
  <si>
    <t>00181078-00181153</t>
  </si>
  <si>
    <t>0104</t>
  </si>
  <si>
    <t>00011535-00011656</t>
  </si>
  <si>
    <t>00001866-00001918</t>
  </si>
  <si>
    <t>1963</t>
  </si>
  <si>
    <t>00191796-00191879</t>
  </si>
  <si>
    <t>00000210</t>
  </si>
  <si>
    <t>00191849</t>
  </si>
  <si>
    <t>ROSA QUIROZ</t>
  </si>
  <si>
    <t>V23170101</t>
  </si>
  <si>
    <t>1482</t>
  </si>
  <si>
    <t>84961000-84977000</t>
  </si>
  <si>
    <t>84978000</t>
  </si>
  <si>
    <t>ASOCIACION CIVIL NUESTRA SRA. DE FATIMA</t>
  </si>
  <si>
    <t>J-314355325</t>
  </si>
  <si>
    <t>84979000-84987000</t>
  </si>
  <si>
    <t>1869</t>
  </si>
  <si>
    <t>00077184-00077196</t>
  </si>
  <si>
    <t>00077197</t>
  </si>
  <si>
    <t>AVICOLA 4 ESQUINA</t>
  </si>
  <si>
    <t>V003694231</t>
  </si>
  <si>
    <t>00077198-00077215</t>
  </si>
  <si>
    <t>1847-1848</t>
  </si>
  <si>
    <t>00095352-00095378</t>
  </si>
  <si>
    <t>0387</t>
  </si>
  <si>
    <t>00013342-00013372</t>
  </si>
  <si>
    <t>00013373</t>
  </si>
  <si>
    <t>ASOC CIVIL NUESTRA SRA DE FATIMA</t>
  </si>
  <si>
    <t>J314355325</t>
  </si>
  <si>
    <t>00013374-00013424</t>
  </si>
  <si>
    <t>1685</t>
  </si>
  <si>
    <t>37491000-37492000</t>
  </si>
  <si>
    <t>37493000</t>
  </si>
  <si>
    <t>GENERAL DISTRIBUIDORA S.A GEDISA</t>
  </si>
  <si>
    <t>J-00046849-4</t>
  </si>
  <si>
    <t>37494000-37558000</t>
  </si>
  <si>
    <t>00002022-00002113</t>
  </si>
  <si>
    <t>00000010</t>
  </si>
  <si>
    <t>5/10/2021</t>
  </si>
  <si>
    <t>ROZALEZ</t>
  </si>
  <si>
    <t>V12881144</t>
  </si>
  <si>
    <t>00009248</t>
  </si>
  <si>
    <t>J50029458-1</t>
  </si>
  <si>
    <t>00009249-00009316</t>
  </si>
  <si>
    <t>00009315</t>
  </si>
  <si>
    <t>WILLIAMS TORREALBA</t>
  </si>
  <si>
    <t>V14675273</t>
  </si>
  <si>
    <t>00009314</t>
  </si>
  <si>
    <t>00009316</t>
  </si>
  <si>
    <t>00181154-00181256</t>
  </si>
  <si>
    <t>0105</t>
  </si>
  <si>
    <t>00011657-00011729</t>
  </si>
  <si>
    <t>00011698</t>
  </si>
  <si>
    <t>ROSALINDA DE RADA</t>
  </si>
  <si>
    <t>V5447272</t>
  </si>
  <si>
    <t>00001919-00002000</t>
  </si>
  <si>
    <t>00002001</t>
  </si>
  <si>
    <t>FUNERARIA LA QUINTA S.A</t>
  </si>
  <si>
    <t xml:space="preserve">J294133070 </t>
  </si>
  <si>
    <t>0028-0029</t>
  </si>
  <si>
    <t>00002002-00002032</t>
  </si>
  <si>
    <t>1964</t>
  </si>
  <si>
    <t>00191880-00191930</t>
  </si>
  <si>
    <t>00191931</t>
  </si>
  <si>
    <t>J001959211</t>
  </si>
  <si>
    <t>00191932</t>
  </si>
  <si>
    <t>00191933-00191955</t>
  </si>
  <si>
    <t>1483</t>
  </si>
  <si>
    <t>84988000-85063000</t>
  </si>
  <si>
    <t>1871</t>
  </si>
  <si>
    <t>00077216-00077238</t>
  </si>
  <si>
    <t>00095379-00095391</t>
  </si>
  <si>
    <t>0388</t>
  </si>
  <si>
    <t>00013425-00013488</t>
  </si>
  <si>
    <t>00013489</t>
  </si>
  <si>
    <t>00013490-00013502</t>
  </si>
  <si>
    <t>00013503</t>
  </si>
  <si>
    <t>INVERSIONES ROMAT</t>
  </si>
  <si>
    <t>J404642277</t>
  </si>
  <si>
    <t>00013504-00013516</t>
  </si>
  <si>
    <t>1686</t>
  </si>
  <si>
    <t>37559000-37568000</t>
  </si>
  <si>
    <t>37569000</t>
  </si>
  <si>
    <t>INDUSTRIAS BELL POWER C.A</t>
  </si>
  <si>
    <t xml:space="preserve">J-30474434-0 </t>
  </si>
  <si>
    <t>37570000-37698001</t>
  </si>
  <si>
    <t>00002114-00002145</t>
  </si>
  <si>
    <t>00002146</t>
  </si>
  <si>
    <t>PANADERIA Y DELICATESES KEIVERY PAN</t>
  </si>
  <si>
    <t>J413044994</t>
  </si>
  <si>
    <t>00002147-00002246</t>
  </si>
  <si>
    <t>00000011</t>
  </si>
  <si>
    <t>00002179</t>
  </si>
  <si>
    <t>KARIM VILLAREAL</t>
  </si>
  <si>
    <t xml:space="preserve">V16591927 </t>
  </si>
  <si>
    <t>00009317-00009445</t>
  </si>
  <si>
    <t>00009273</t>
  </si>
  <si>
    <t>NELSON HIDALGO</t>
  </si>
  <si>
    <t>V20747754</t>
  </si>
  <si>
    <t>00181257-00181374</t>
  </si>
  <si>
    <t>0106</t>
  </si>
  <si>
    <t>00011730-00011753</t>
  </si>
  <si>
    <t>00011754</t>
  </si>
  <si>
    <t>00011755-00011822</t>
  </si>
  <si>
    <t>00002033-00002094</t>
  </si>
  <si>
    <t>1965</t>
  </si>
  <si>
    <t>00191956-00192085</t>
  </si>
  <si>
    <t>00000211</t>
  </si>
  <si>
    <t>00191977</t>
  </si>
  <si>
    <t>JENNIFER DA SILVA</t>
  </si>
  <si>
    <t>V20114970</t>
  </si>
  <si>
    <t>1484</t>
  </si>
  <si>
    <t>85064000-85150000</t>
  </si>
  <si>
    <t>1872</t>
  </si>
  <si>
    <t>00077239-00077259</t>
  </si>
  <si>
    <t>1850-1851</t>
  </si>
  <si>
    <t>00095392</t>
  </si>
  <si>
    <t xml:space="preserve">J-31626877-2 </t>
  </si>
  <si>
    <t>00095393-00095434</t>
  </si>
  <si>
    <t>0389</t>
  </si>
  <si>
    <t>00013517</t>
  </si>
  <si>
    <t>00013518-00013541</t>
  </si>
  <si>
    <t>00013542</t>
  </si>
  <si>
    <t>00013543-00013564</t>
  </si>
  <si>
    <t>00013565</t>
  </si>
  <si>
    <t>JJM C.A</t>
  </si>
  <si>
    <t>J302348870</t>
  </si>
  <si>
    <t>00013566-00013631</t>
  </si>
  <si>
    <t>1687</t>
  </si>
  <si>
    <t>37699000-37786000</t>
  </si>
  <si>
    <t>00002247-00002287</t>
  </si>
  <si>
    <t>00002288</t>
  </si>
  <si>
    <t xml:space="preserve">J-30701940-9 </t>
  </si>
  <si>
    <t>00002289-00002336</t>
  </si>
  <si>
    <t>00002337</t>
  </si>
  <si>
    <t xml:space="preserve">V157584711 </t>
  </si>
  <si>
    <t>00002338-00002349</t>
  </si>
  <si>
    <t>00000012</t>
  </si>
  <si>
    <t>00000046</t>
  </si>
  <si>
    <t>NORIEGA JANELYS</t>
  </si>
  <si>
    <t>V16369258</t>
  </si>
  <si>
    <t>00009446-00009531</t>
  </si>
  <si>
    <t>00009532</t>
  </si>
  <si>
    <t>00009533-00009578</t>
  </si>
  <si>
    <t>00181375-00181492</t>
  </si>
  <si>
    <t>0107</t>
  </si>
  <si>
    <t>00011823-00011978</t>
  </si>
  <si>
    <t>00000004-00000055</t>
  </si>
  <si>
    <t>00002095-00002214</t>
  </si>
  <si>
    <t>1966</t>
  </si>
  <si>
    <t>00192086-00192104</t>
  </si>
  <si>
    <t>00192105</t>
  </si>
  <si>
    <t>00192106-00192198</t>
  </si>
  <si>
    <t>00000002-00000052</t>
  </si>
  <si>
    <t>1485</t>
  </si>
  <si>
    <t>85151000-85166000</t>
  </si>
  <si>
    <t>85167000</t>
  </si>
  <si>
    <t>85168000-85230000</t>
  </si>
  <si>
    <t>85231000</t>
  </si>
  <si>
    <t>SERVICIOS FUNERARIO CHACON</t>
  </si>
  <si>
    <t>J406322504</t>
  </si>
  <si>
    <t>85232000-85265001</t>
  </si>
  <si>
    <t>1873</t>
  </si>
  <si>
    <t>00077260-00077317</t>
  </si>
  <si>
    <t>00095435-00095518</t>
  </si>
  <si>
    <t>0390</t>
  </si>
  <si>
    <t>00013632-00013675</t>
  </si>
  <si>
    <t>00013676</t>
  </si>
  <si>
    <t>DISTRUBUIDORA EL CHORITO</t>
  </si>
  <si>
    <t>J299126110</t>
  </si>
  <si>
    <t>00013677-00013767</t>
  </si>
  <si>
    <t>1688</t>
  </si>
  <si>
    <t>37787000-37838000</t>
  </si>
  <si>
    <t>37839000</t>
  </si>
  <si>
    <t>37840000-37876000</t>
  </si>
  <si>
    <t>37877000</t>
  </si>
  <si>
    <t>37878000-37882000</t>
  </si>
  <si>
    <t>00000286</t>
  </si>
  <si>
    <t>00181463</t>
  </si>
  <si>
    <t>ROSIBEL INIESTA</t>
  </si>
  <si>
    <t>V23639521</t>
  </si>
  <si>
    <t>00002350-00002420</t>
  </si>
  <si>
    <t>00009579-00009640</t>
  </si>
  <si>
    <t>00181493-00181532</t>
  </si>
  <si>
    <t>00181533</t>
  </si>
  <si>
    <t>J29610885-4</t>
  </si>
  <si>
    <t>00181534-00181612</t>
  </si>
  <si>
    <t>0108</t>
  </si>
  <si>
    <t>00011979</t>
  </si>
  <si>
    <t>00011980-00012073</t>
  </si>
  <si>
    <t>00000036</t>
  </si>
  <si>
    <t>00191980</t>
  </si>
  <si>
    <t>CESIRET INFANTE</t>
  </si>
  <si>
    <t>V16370583</t>
  </si>
  <si>
    <t>00000056-00000111</t>
  </si>
  <si>
    <t xml:space="preserve">J001959211 </t>
  </si>
  <si>
    <t>00000113-00000167</t>
  </si>
  <si>
    <t>0032-0033</t>
  </si>
  <si>
    <t>00002215-00002244</t>
  </si>
  <si>
    <t>00002245</t>
  </si>
  <si>
    <t>00002246-00002300</t>
  </si>
  <si>
    <t>1967</t>
  </si>
  <si>
    <t>00192199-00192298</t>
  </si>
  <si>
    <t>00000053-00000085</t>
  </si>
  <si>
    <t>00000088-00000132</t>
  </si>
  <si>
    <t>10/10/2021</t>
  </si>
  <si>
    <t>JHONNY SALAZAR</t>
  </si>
  <si>
    <t>V12966794</t>
  </si>
  <si>
    <t>1486</t>
  </si>
  <si>
    <t>85267000-85302000</t>
  </si>
  <si>
    <t>85303000</t>
  </si>
  <si>
    <t>SERVICIOS HIDRAULICO</t>
  </si>
  <si>
    <t>J-40578373-7</t>
  </si>
  <si>
    <t>85304000-85371001</t>
  </si>
  <si>
    <t>1874</t>
  </si>
  <si>
    <t>00077318-00077332</t>
  </si>
  <si>
    <t>00077333</t>
  </si>
  <si>
    <t>00077334-00077338</t>
  </si>
  <si>
    <t>00095519-00095531</t>
  </si>
  <si>
    <t>00095532</t>
  </si>
  <si>
    <t>FUNDACION RESTAURADORA DE PORTILLO.</t>
  </si>
  <si>
    <t>J41294111-9</t>
  </si>
  <si>
    <t>00095533-00095602</t>
  </si>
  <si>
    <t>0391</t>
  </si>
  <si>
    <t>00013768-00013831</t>
  </si>
  <si>
    <t>00013832</t>
  </si>
  <si>
    <t>00013833-00013868</t>
  </si>
  <si>
    <t>1689</t>
  </si>
  <si>
    <t>37883000-37985001</t>
  </si>
  <si>
    <t>00002421-00002498</t>
  </si>
  <si>
    <t>00002432</t>
  </si>
  <si>
    <t>JEAN PIERO REVETE</t>
  </si>
  <si>
    <t>V30666828</t>
  </si>
  <si>
    <t>00009641-00009659</t>
  </si>
  <si>
    <t>00181613-00181667</t>
  </si>
  <si>
    <t>00181668</t>
  </si>
  <si>
    <t xml:space="preserve">J311591656 </t>
  </si>
  <si>
    <t>00181669-00181697</t>
  </si>
  <si>
    <t>0109</t>
  </si>
  <si>
    <t>00012074-00012093</t>
  </si>
  <si>
    <t>00012094</t>
  </si>
  <si>
    <t>00012095-00012184</t>
  </si>
  <si>
    <t>00000168-00000248</t>
  </si>
  <si>
    <t>00002301-00002325</t>
  </si>
  <si>
    <t>1968</t>
  </si>
  <si>
    <t>00192299-00192305</t>
  </si>
  <si>
    <t>00192306-00192384</t>
  </si>
  <si>
    <t>00000133-00000167</t>
  </si>
  <si>
    <t>1487</t>
  </si>
  <si>
    <t>85372000-85400000</t>
  </si>
  <si>
    <t>1875</t>
  </si>
  <si>
    <t>00077339</t>
  </si>
  <si>
    <t>ANGEL HERNANDEZ</t>
  </si>
  <si>
    <t xml:space="preserve">E84599498 </t>
  </si>
  <si>
    <t>00095603-00095612</t>
  </si>
  <si>
    <t>0392</t>
  </si>
  <si>
    <t>00013869-00013934</t>
  </si>
  <si>
    <t>1690</t>
  </si>
  <si>
    <t>37986000-38081000</t>
  </si>
  <si>
    <t>00002499-00002508</t>
  </si>
  <si>
    <t>00002509</t>
  </si>
  <si>
    <t>J300873676</t>
  </si>
  <si>
    <t>00002510-00002545</t>
  </si>
  <si>
    <t>00009660-00009662</t>
  </si>
  <si>
    <t>00009663</t>
  </si>
  <si>
    <t>INVERSIONES MINIMARKETREY</t>
  </si>
  <si>
    <t>J-500294581</t>
  </si>
  <si>
    <t>00009664-00009705</t>
  </si>
  <si>
    <t>00181698-00181793</t>
  </si>
  <si>
    <t>0110</t>
  </si>
  <si>
    <t>00012185-00012280</t>
  </si>
  <si>
    <t>00000037</t>
  </si>
  <si>
    <t>00012185</t>
  </si>
  <si>
    <t>00000038</t>
  </si>
  <si>
    <t>00192358</t>
  </si>
  <si>
    <t>CARLOS RENGIFO</t>
  </si>
  <si>
    <t>V17775000</t>
  </si>
  <si>
    <t>00000249-00000325</t>
  </si>
  <si>
    <t>0035</t>
  </si>
  <si>
    <t>00002326-00002341</t>
  </si>
  <si>
    <t>00002342</t>
  </si>
  <si>
    <t>00002343-00002358</t>
  </si>
  <si>
    <t>00002359</t>
  </si>
  <si>
    <t>INVERCIONES MARIANA</t>
  </si>
  <si>
    <t xml:space="preserve">J412645870 </t>
  </si>
  <si>
    <t>00002360-00002374</t>
  </si>
  <si>
    <t>00002375</t>
  </si>
  <si>
    <t>00002376-00002440</t>
  </si>
  <si>
    <t>1969</t>
  </si>
  <si>
    <t>00192385-00192458</t>
  </si>
  <si>
    <t>1488</t>
  </si>
  <si>
    <t>85401000-85425000</t>
  </si>
  <si>
    <t>1876</t>
  </si>
  <si>
    <t>00077340-00077342</t>
  </si>
  <si>
    <t>00095613-00095643</t>
  </si>
  <si>
    <t>0393</t>
  </si>
  <si>
    <t>00013935-00013941</t>
  </si>
  <si>
    <t>00013942</t>
  </si>
  <si>
    <t>00013943-00014007</t>
  </si>
  <si>
    <t>1691</t>
  </si>
  <si>
    <t>00038082-38114</t>
  </si>
  <si>
    <t>00038115</t>
  </si>
  <si>
    <t>MANICERIA EL ARABITO LT C.A</t>
  </si>
  <si>
    <t>J405079886</t>
  </si>
  <si>
    <t>00038116-38206</t>
  </si>
  <si>
    <t>00002546-00002547</t>
  </si>
  <si>
    <t>INVERSIONES OIRANOLLIN C.A</t>
  </si>
  <si>
    <t>J408199300</t>
  </si>
  <si>
    <t>00002549-00002593</t>
  </si>
  <si>
    <t>00009706-00009789</t>
  </si>
  <si>
    <t>00181778</t>
  </si>
  <si>
    <t>BRAYAN PEÑA</t>
  </si>
  <si>
    <t>V18539381</t>
  </si>
  <si>
    <t>00181794-00181877</t>
  </si>
  <si>
    <t>0111</t>
  </si>
  <si>
    <t>00012281-00012381</t>
  </si>
  <si>
    <t>00000039</t>
  </si>
  <si>
    <t>00009590</t>
  </si>
  <si>
    <t>NOHELIA DE RODRIGUEZ</t>
  </si>
  <si>
    <t>V6682830</t>
  </si>
  <si>
    <t>00000326-00000343</t>
  </si>
  <si>
    <t>00000344</t>
  </si>
  <si>
    <t>U.E. INSTITUTO VICTEGUI, C.A</t>
  </si>
  <si>
    <t>J-30877518-5</t>
  </si>
  <si>
    <t>00000345-00000375</t>
  </si>
  <si>
    <t>00002441-00002447</t>
  </si>
  <si>
    <t>00002448</t>
  </si>
  <si>
    <t>FINCA AGRILUGO 2018, C.A.</t>
  </si>
  <si>
    <t>J412407619</t>
  </si>
  <si>
    <t>00002449-00002490</t>
  </si>
  <si>
    <t>1970</t>
  </si>
  <si>
    <t>00192459-00192523</t>
  </si>
  <si>
    <t>00000249-00000265</t>
  </si>
  <si>
    <t>1489</t>
  </si>
  <si>
    <t>85426000-85509000</t>
  </si>
  <si>
    <t>1877</t>
  </si>
  <si>
    <t>00077343-00077345</t>
  </si>
  <si>
    <t>1856-1857</t>
  </si>
  <si>
    <t>00095644-00095656</t>
  </si>
  <si>
    <t>0394</t>
  </si>
  <si>
    <t>00014008-00014077</t>
  </si>
  <si>
    <t>00014078</t>
  </si>
  <si>
    <t>00014079</t>
  </si>
  <si>
    <t>SOTILLO MICHAEL</t>
  </si>
  <si>
    <t>V13128933</t>
  </si>
  <si>
    <t>1692</t>
  </si>
  <si>
    <t>38207000</t>
  </si>
  <si>
    <t>ENRIQUE MONTERO</t>
  </si>
  <si>
    <t>V6464977</t>
  </si>
  <si>
    <t>38208000</t>
  </si>
  <si>
    <t>38209000-38302000</t>
  </si>
  <si>
    <t>00002594-00002596</t>
  </si>
  <si>
    <t>00002597</t>
  </si>
  <si>
    <t>00002598-00002615</t>
  </si>
  <si>
    <t>00009790-00009810</t>
  </si>
  <si>
    <t>00009811</t>
  </si>
  <si>
    <t>PLANTULAS VICTORIA C.A</t>
  </si>
  <si>
    <t>J-40629356-3</t>
  </si>
  <si>
    <t>00009812-00009826</t>
  </si>
  <si>
    <t>00009827</t>
  </si>
  <si>
    <t>00009828-00009897</t>
  </si>
  <si>
    <t>00181878-00181954</t>
  </si>
  <si>
    <t>00000219</t>
  </si>
  <si>
    <t>00181897</t>
  </si>
  <si>
    <t>JOSE GOMEZ</t>
  </si>
  <si>
    <t>V6504548</t>
  </si>
  <si>
    <t>0112</t>
  </si>
  <si>
    <t>00012382-00012487</t>
  </si>
  <si>
    <t>00000376-00000385</t>
  </si>
  <si>
    <t>00000386</t>
  </si>
  <si>
    <t>00000387-00000392</t>
  </si>
  <si>
    <t>00000393</t>
  </si>
  <si>
    <t>J-315792265</t>
  </si>
  <si>
    <t>00000394-00000441</t>
  </si>
  <si>
    <t>00000387</t>
  </si>
  <si>
    <t>ANTONIO GONZALEZ</t>
  </si>
  <si>
    <t>V14129927</t>
  </si>
  <si>
    <t>00002491-00002511</t>
  </si>
  <si>
    <t>00002512</t>
  </si>
  <si>
    <t>00002513-00002518</t>
  </si>
  <si>
    <t>00002519</t>
  </si>
  <si>
    <t>00002520-00002579</t>
  </si>
  <si>
    <t>1971</t>
  </si>
  <si>
    <t>00192524-00192615</t>
  </si>
  <si>
    <t>00000266-00000294</t>
  </si>
  <si>
    <t>1490</t>
  </si>
  <si>
    <t>85510000-85530000</t>
  </si>
  <si>
    <t>1878</t>
  </si>
  <si>
    <t>00077346-00077355</t>
  </si>
  <si>
    <t>00095657-00095661</t>
  </si>
  <si>
    <t>85127000</t>
  </si>
  <si>
    <t>AMANDA SANCHEZ</t>
  </si>
  <si>
    <t xml:space="preserve">V19931109 </t>
  </si>
  <si>
    <t>0395</t>
  </si>
  <si>
    <t>00014080-00014152</t>
  </si>
  <si>
    <t>1693</t>
  </si>
  <si>
    <t>38303000-38391000</t>
  </si>
  <si>
    <t>0033</t>
  </si>
  <si>
    <t>00002616-00002684</t>
  </si>
  <si>
    <t>00002685</t>
  </si>
  <si>
    <t>CARLOS</t>
  </si>
  <si>
    <t>V332867047</t>
  </si>
  <si>
    <t>00002686-00002696</t>
  </si>
  <si>
    <t>00009898-00009970</t>
  </si>
  <si>
    <t>00002678</t>
  </si>
  <si>
    <t>15/10/2021</t>
  </si>
  <si>
    <t>ANASTASIA MORA</t>
  </si>
  <si>
    <t>V30051865</t>
  </si>
  <si>
    <t>00009966</t>
  </si>
  <si>
    <t>00181955-00182080</t>
  </si>
  <si>
    <t>0114</t>
  </si>
  <si>
    <t>00012488-00012544</t>
  </si>
  <si>
    <t>00012546-00012613</t>
  </si>
  <si>
    <t>00000040</t>
  </si>
  <si>
    <t>00012584</t>
  </si>
  <si>
    <t>JULIO CARRILLO</t>
  </si>
  <si>
    <t xml:space="preserve">V5454082 </t>
  </si>
  <si>
    <t>00000442-00000445</t>
  </si>
  <si>
    <t>00000446</t>
  </si>
  <si>
    <t>00000447-00000489</t>
  </si>
  <si>
    <t>00000490</t>
  </si>
  <si>
    <t>ASOCIACION CIVIL ALTAMAR</t>
  </si>
  <si>
    <t>J309267868</t>
  </si>
  <si>
    <t>00000491-00000519</t>
  </si>
  <si>
    <t>00002580-00002681</t>
  </si>
  <si>
    <t>1972</t>
  </si>
  <si>
    <t>00192616-00192715</t>
  </si>
  <si>
    <t>00000295-00000379</t>
  </si>
  <si>
    <t>1491</t>
  </si>
  <si>
    <t>85531000-85613000</t>
  </si>
  <si>
    <t>1879</t>
  </si>
  <si>
    <t>00077356-00077406</t>
  </si>
  <si>
    <t>0396</t>
  </si>
  <si>
    <t>00014153-00014276</t>
  </si>
  <si>
    <t>00222344-00222414</t>
  </si>
  <si>
    <t>00001345</t>
  </si>
  <si>
    <t>00222415-00222508</t>
  </si>
  <si>
    <t>00001346</t>
  </si>
  <si>
    <t>00222509-00222572</t>
  </si>
  <si>
    <t>00222573-00222635</t>
  </si>
  <si>
    <t>00222636-00222744</t>
  </si>
  <si>
    <t>00001347</t>
  </si>
  <si>
    <t>00222745-00222815</t>
  </si>
  <si>
    <t>00222816-00222881</t>
  </si>
  <si>
    <t>00222882-00222930</t>
  </si>
  <si>
    <t>00222931-00223013</t>
  </si>
  <si>
    <t>00223014-00223109</t>
  </si>
  <si>
    <t>00001348</t>
  </si>
  <si>
    <t>00223110-00223201</t>
  </si>
  <si>
    <t>00001349</t>
  </si>
  <si>
    <t>00223202-00223275</t>
  </si>
  <si>
    <t>00223276-00223347</t>
  </si>
  <si>
    <t>00223348-00112410</t>
  </si>
  <si>
    <t>00112411-00223505</t>
  </si>
  <si>
    <t>1430</t>
  </si>
  <si>
    <t>00090645-00090697</t>
  </si>
  <si>
    <t>00001432</t>
  </si>
  <si>
    <t>1431-1432</t>
  </si>
  <si>
    <t>00090698-00090750</t>
  </si>
  <si>
    <t>1433</t>
  </si>
  <si>
    <t>00090751-00090806</t>
  </si>
  <si>
    <t>00001433</t>
  </si>
  <si>
    <t>1434</t>
  </si>
  <si>
    <t>00090806</t>
  </si>
  <si>
    <t>1435</t>
  </si>
  <si>
    <t>1436-1437</t>
  </si>
  <si>
    <t>1438</t>
  </si>
  <si>
    <t>00090807-00090871</t>
  </si>
  <si>
    <t>1439</t>
  </si>
  <si>
    <t>00090872-00090947</t>
  </si>
  <si>
    <t>1440</t>
  </si>
  <si>
    <t>00090948-00091036</t>
  </si>
  <si>
    <t>1441</t>
  </si>
  <si>
    <t>00091036</t>
  </si>
  <si>
    <t>1442</t>
  </si>
  <si>
    <t>1443</t>
  </si>
  <si>
    <t>1444</t>
  </si>
  <si>
    <t>1445</t>
  </si>
  <si>
    <t>0298</t>
  </si>
  <si>
    <t>0299</t>
  </si>
  <si>
    <t>0300</t>
  </si>
  <si>
    <t>0301</t>
  </si>
  <si>
    <t>0302</t>
  </si>
  <si>
    <t>00004340-0004346</t>
  </si>
  <si>
    <t>0303</t>
  </si>
  <si>
    <t>00004347</t>
  </si>
  <si>
    <t>0304</t>
  </si>
  <si>
    <t>0305</t>
  </si>
  <si>
    <t>0306</t>
  </si>
  <si>
    <t>0307</t>
  </si>
  <si>
    <t>1694</t>
  </si>
  <si>
    <t>00000287</t>
  </si>
  <si>
    <t>38314000</t>
  </si>
  <si>
    <t>VICTOR QUIÑONES</t>
  </si>
  <si>
    <t>V12159078</t>
  </si>
  <si>
    <t>00038392-00038475</t>
  </si>
  <si>
    <t>0609</t>
  </si>
  <si>
    <t>00036815-00036952</t>
  </si>
  <si>
    <t>0039-0040</t>
  </si>
  <si>
    <t>00004291-00004424</t>
  </si>
  <si>
    <t>0040</t>
  </si>
  <si>
    <t>00004425</t>
  </si>
  <si>
    <t>V500139411</t>
  </si>
  <si>
    <t>0040-0040</t>
  </si>
  <si>
    <t>00004426-00004468</t>
  </si>
  <si>
    <t>00002714</t>
  </si>
  <si>
    <t>0039-0039</t>
  </si>
  <si>
    <t>00004944-00005117</t>
  </si>
  <si>
    <t>00002697-00002713</t>
  </si>
  <si>
    <t>00002715-00002806</t>
  </si>
  <si>
    <t>1058-1058</t>
  </si>
  <si>
    <t>00141138-00141329</t>
  </si>
  <si>
    <t>00023090-00023183</t>
  </si>
  <si>
    <t>00223506-00223631</t>
  </si>
  <si>
    <t>00001353</t>
  </si>
  <si>
    <t>1446</t>
  </si>
  <si>
    <t>00091037-00091249</t>
  </si>
  <si>
    <t>00001436</t>
  </si>
  <si>
    <t>00004374-00004533</t>
  </si>
  <si>
    <t>0113</t>
  </si>
  <si>
    <t>00010040</t>
  </si>
  <si>
    <t>00009971-00010039</t>
  </si>
  <si>
    <t>00010041-00010058</t>
  </si>
  <si>
    <t>1043</t>
  </si>
  <si>
    <t>00135474</t>
  </si>
  <si>
    <t>MAIRA JOTTA</t>
  </si>
  <si>
    <t>V088678513</t>
  </si>
  <si>
    <t>00135445-00135473</t>
  </si>
  <si>
    <t>00135475-00135633</t>
  </si>
  <si>
    <t>00031187</t>
  </si>
  <si>
    <t>G200042060</t>
  </si>
  <si>
    <t>00031220</t>
  </si>
  <si>
    <t>00031172-00031186</t>
  </si>
  <si>
    <t>00031188-00031219</t>
  </si>
  <si>
    <t>00031221-00031261</t>
  </si>
  <si>
    <t>00182081-00182158</t>
  </si>
  <si>
    <t>00022743-00022770</t>
  </si>
  <si>
    <t>0115</t>
  </si>
  <si>
    <t>00012614-00012738</t>
  </si>
  <si>
    <t>00026891</t>
  </si>
  <si>
    <t>DAVID MUÑOZ</t>
  </si>
  <si>
    <t>V125905448</t>
  </si>
  <si>
    <t>00026903</t>
  </si>
  <si>
    <t>00026936</t>
  </si>
  <si>
    <t>00026937</t>
  </si>
  <si>
    <t>00026844-00026877</t>
  </si>
  <si>
    <t>00026878-00026890</t>
  </si>
  <si>
    <t>00026892-00026902</t>
  </si>
  <si>
    <t>00026904-00026935</t>
  </si>
  <si>
    <t>00026938-00026939</t>
  </si>
  <si>
    <t>00000533</t>
  </si>
  <si>
    <t xml:space="preserve">J-50029458-1 </t>
  </si>
  <si>
    <t>00000585</t>
  </si>
  <si>
    <t>00000520-00000532</t>
  </si>
  <si>
    <t>00000534-00000584</t>
  </si>
  <si>
    <t>00000586-00000650</t>
  </si>
  <si>
    <t>00013842-00013893</t>
  </si>
  <si>
    <t>0039</t>
  </si>
  <si>
    <t>00002689</t>
  </si>
  <si>
    <t xml:space="preserve">J406866148 </t>
  </si>
  <si>
    <t>00002682-00002688</t>
  </si>
  <si>
    <t>00002690-00002801</t>
  </si>
  <si>
    <t>1973</t>
  </si>
  <si>
    <t>00192716-00192841</t>
  </si>
  <si>
    <t>0227-0227</t>
  </si>
  <si>
    <t>00003162-00003177</t>
  </si>
  <si>
    <t>00000380-00000452</t>
  </si>
  <si>
    <t>1492</t>
  </si>
  <si>
    <t>00000186</t>
  </si>
  <si>
    <t>85628000</t>
  </si>
  <si>
    <t>16/10/2021</t>
  </si>
  <si>
    <t>GUILLERO ANTONIO</t>
  </si>
  <si>
    <t>V3719046</t>
  </si>
  <si>
    <t>00085614-00085706</t>
  </si>
  <si>
    <t>0931</t>
  </si>
  <si>
    <t>00125952</t>
  </si>
  <si>
    <t>COMUNIDAD CUADRAN GULAR EL CAMINO</t>
  </si>
  <si>
    <t xml:space="preserve">J313877107 </t>
  </si>
  <si>
    <t>00126013</t>
  </si>
  <si>
    <t>JEAN</t>
  </si>
  <si>
    <t xml:space="preserve">V115519603 </t>
  </si>
  <si>
    <t>0931-0931</t>
  </si>
  <si>
    <t>00125931-00125951</t>
  </si>
  <si>
    <t>00125953-00126012</t>
  </si>
  <si>
    <t>00126014-00126081</t>
  </si>
  <si>
    <t>1880</t>
  </si>
  <si>
    <t>00000104</t>
  </si>
  <si>
    <t>00077419</t>
  </si>
  <si>
    <t>LOPEZ FERNANDO</t>
  </si>
  <si>
    <t>V4882697</t>
  </si>
  <si>
    <t>00077407-00077451</t>
  </si>
  <si>
    <t>00000075</t>
  </si>
  <si>
    <t>00163906</t>
  </si>
  <si>
    <t>KAREN</t>
  </si>
  <si>
    <t xml:space="preserve">V22350979 </t>
  </si>
  <si>
    <t>1840-1841</t>
  </si>
  <si>
    <t>00163868-00163974</t>
  </si>
  <si>
    <t>1685-1685</t>
  </si>
  <si>
    <t>00072112-00072160</t>
  </si>
  <si>
    <t>00095718</t>
  </si>
  <si>
    <t>00095662-00095717</t>
  </si>
  <si>
    <t>00095719-00095722</t>
  </si>
  <si>
    <t>0397</t>
  </si>
  <si>
    <t>00014307</t>
  </si>
  <si>
    <t>00014277-00014306</t>
  </si>
  <si>
    <t>00014308-00014389</t>
  </si>
  <si>
    <t>0308</t>
  </si>
  <si>
    <t>0309</t>
  </si>
  <si>
    <t>1695</t>
  </si>
  <si>
    <t>00000288</t>
  </si>
  <si>
    <t>37969000</t>
  </si>
  <si>
    <t>JOSE LUIS</t>
  </si>
  <si>
    <t xml:space="preserve">V12927114 </t>
  </si>
  <si>
    <t>00038476-00038574</t>
  </si>
  <si>
    <t>0610</t>
  </si>
  <si>
    <t>00036953-00037046</t>
  </si>
  <si>
    <t>0041-0041</t>
  </si>
  <si>
    <t>00004469-00004616</t>
  </si>
  <si>
    <t>00005118-00005201</t>
  </si>
  <si>
    <t>00005202</t>
  </si>
  <si>
    <t>00005203-00005216</t>
  </si>
  <si>
    <t>00005217</t>
  </si>
  <si>
    <t>COMERCIALIZADORA Y AGRP FLOR MARIA C.A</t>
  </si>
  <si>
    <t>J407737937</t>
  </si>
  <si>
    <t>00005218-00005282</t>
  </si>
  <si>
    <t>00002807-00002893</t>
  </si>
  <si>
    <t>1059-1059</t>
  </si>
  <si>
    <t>00141330-00141459</t>
  </si>
  <si>
    <t>0603</t>
  </si>
  <si>
    <t>00023232</t>
  </si>
  <si>
    <t>17-10-2021</t>
  </si>
  <si>
    <t>ANDREA DE JARAMILLO</t>
  </si>
  <si>
    <t>V20801703</t>
  </si>
  <si>
    <t>00023184-00023255</t>
  </si>
  <si>
    <t>00223632-00223712</t>
  </si>
  <si>
    <t>1447</t>
  </si>
  <si>
    <t>00091250-00091344</t>
  </si>
  <si>
    <t>00004534-00004648</t>
  </si>
  <si>
    <t>00004564</t>
  </si>
  <si>
    <t>17/10/2021</t>
  </si>
  <si>
    <t>JOSE MORALES</t>
  </si>
  <si>
    <t>V6104897</t>
  </si>
  <si>
    <t>00010113</t>
  </si>
  <si>
    <t>00010059-00010112</t>
  </si>
  <si>
    <t>00010114-00010119</t>
  </si>
  <si>
    <t>00135634-00135800</t>
  </si>
  <si>
    <t>00031305</t>
  </si>
  <si>
    <t>YOLI MONROY</t>
  </si>
  <si>
    <t>V8679162</t>
  </si>
  <si>
    <t>00031262-00031333</t>
  </si>
  <si>
    <t>00182159-00182264</t>
  </si>
  <si>
    <t>0605</t>
  </si>
  <si>
    <t>00022801</t>
  </si>
  <si>
    <t>00022771-00022800</t>
  </si>
  <si>
    <t>00022802-00022850</t>
  </si>
  <si>
    <t>0116</t>
  </si>
  <si>
    <t>00012783</t>
  </si>
  <si>
    <t>00012739-00012782</t>
  </si>
  <si>
    <t>00012784-00012852</t>
  </si>
  <si>
    <t>00026940-00026998</t>
  </si>
  <si>
    <t>00000672</t>
  </si>
  <si>
    <t>00000673</t>
  </si>
  <si>
    <t>00000674</t>
  </si>
  <si>
    <t>00000651-00000671</t>
  </si>
  <si>
    <t>00000675-00000763</t>
  </si>
  <si>
    <t>00013904</t>
  </si>
  <si>
    <t>YANETH GARRIDO</t>
  </si>
  <si>
    <t>V14866898</t>
  </si>
  <si>
    <t>00013894-00013916</t>
  </si>
  <si>
    <t>00002802-00002911</t>
  </si>
  <si>
    <t>1974</t>
  </si>
  <si>
    <t>00192861</t>
  </si>
  <si>
    <t>VERONICA CAMBERA</t>
  </si>
  <si>
    <t>V297516189</t>
  </si>
  <si>
    <t>00192842-00192860</t>
  </si>
  <si>
    <t>00192862-00192922</t>
  </si>
  <si>
    <t>0228</t>
  </si>
  <si>
    <t>00003157</t>
  </si>
  <si>
    <t>15-10-2021</t>
  </si>
  <si>
    <t>DANIEL CARRILLO</t>
  </si>
  <si>
    <t xml:space="preserve"> V27988590</t>
  </si>
  <si>
    <t>0228-0228</t>
  </si>
  <si>
    <t>00003178-00003198</t>
  </si>
  <si>
    <t>00000453-00000543</t>
  </si>
  <si>
    <t>1493</t>
  </si>
  <si>
    <t>00085707-00085782</t>
  </si>
  <si>
    <t>0932-0932</t>
  </si>
  <si>
    <t>00126082-00126200</t>
  </si>
  <si>
    <t>1881</t>
  </si>
  <si>
    <t>00077452-00077459</t>
  </si>
  <si>
    <t>1842-1842</t>
  </si>
  <si>
    <t>00163975-00164023</t>
  </si>
  <si>
    <t>1686-1686</t>
  </si>
  <si>
    <t>00072161-00072175</t>
  </si>
  <si>
    <t>00072177-00072239</t>
  </si>
  <si>
    <t>72162000</t>
  </si>
  <si>
    <t>DUAN RAMIREZ</t>
  </si>
  <si>
    <t>V23637025</t>
  </si>
  <si>
    <t>00072239</t>
  </si>
  <si>
    <t>00095723-00095768</t>
  </si>
  <si>
    <t>0398</t>
  </si>
  <si>
    <t>00014390-00014491</t>
  </si>
  <si>
    <t>0310</t>
  </si>
  <si>
    <t>1696</t>
  </si>
  <si>
    <t>00038575-00038681</t>
  </si>
  <si>
    <t>0042-0042</t>
  </si>
  <si>
    <t>00004617-00004699</t>
  </si>
  <si>
    <t>0042</t>
  </si>
  <si>
    <t>00004700</t>
  </si>
  <si>
    <t>00004701-00004762</t>
  </si>
  <si>
    <t>00004763</t>
  </si>
  <si>
    <t>00004764-00004810</t>
  </si>
  <si>
    <t>00004692</t>
  </si>
  <si>
    <t>18/10/2021</t>
  </si>
  <si>
    <t>ANDRES ROA</t>
  </si>
  <si>
    <t>V31277249</t>
  </si>
  <si>
    <t>0611</t>
  </si>
  <si>
    <t>00037047-00037140</t>
  </si>
  <si>
    <t>0041-0042</t>
  </si>
  <si>
    <t>00005283-00005369</t>
  </si>
  <si>
    <t>00002894-00002940</t>
  </si>
  <si>
    <t>1061</t>
  </si>
  <si>
    <t>00141491</t>
  </si>
  <si>
    <t>JOSE MIGUEL</t>
  </si>
  <si>
    <t>V110482747</t>
  </si>
  <si>
    <t>1061-1061</t>
  </si>
  <si>
    <t>00141460-00141490</t>
  </si>
  <si>
    <t>00141492-00141599</t>
  </si>
  <si>
    <t>00023272</t>
  </si>
  <si>
    <t>CORPORACION RANVALY</t>
  </si>
  <si>
    <t>J400796105</t>
  </si>
  <si>
    <t>00023256-00023271</t>
  </si>
  <si>
    <t>00023273-00023308</t>
  </si>
  <si>
    <t>00223713-00223781</t>
  </si>
  <si>
    <t>1448</t>
  </si>
  <si>
    <t>00091344</t>
  </si>
  <si>
    <t>00004649-00004724</t>
  </si>
  <si>
    <t>00010169</t>
  </si>
  <si>
    <t>00010197</t>
  </si>
  <si>
    <t>J-50029458-1</t>
  </si>
  <si>
    <t>00010120-00010168</t>
  </si>
  <si>
    <t>00010170-00010196</t>
  </si>
  <si>
    <t>00010198-00010210</t>
  </si>
  <si>
    <t>1045</t>
  </si>
  <si>
    <t>00135836</t>
  </si>
  <si>
    <t>INESC BELASCO</t>
  </si>
  <si>
    <t xml:space="preserve">V3309899 </t>
  </si>
  <si>
    <t>00135801-00135905</t>
  </si>
  <si>
    <t>00031343</t>
  </si>
  <si>
    <t>00031369</t>
  </si>
  <si>
    <t>00031334-00031342</t>
  </si>
  <si>
    <t>00031344-00031368</t>
  </si>
  <si>
    <t>00031370-00031404</t>
  </si>
  <si>
    <t>00182265-00182347</t>
  </si>
  <si>
    <t>00022853</t>
  </si>
  <si>
    <t>FRANCISCO BRAVO</t>
  </si>
  <si>
    <t>V154562962</t>
  </si>
  <si>
    <t>00022851-00022852</t>
  </si>
  <si>
    <t>00022854-00022885</t>
  </si>
  <si>
    <t>0117</t>
  </si>
  <si>
    <t>00012853-00012921</t>
  </si>
  <si>
    <t>00026999-00027066</t>
  </si>
  <si>
    <t>00000764-00000837</t>
  </si>
  <si>
    <t>00013916</t>
  </si>
  <si>
    <t>0041</t>
  </si>
  <si>
    <t>00002912-00002986</t>
  </si>
  <si>
    <t>1975</t>
  </si>
  <si>
    <t>00192931</t>
  </si>
  <si>
    <t>LUIS RIERA</t>
  </si>
  <si>
    <t>V196432561</t>
  </si>
  <si>
    <t>00192986</t>
  </si>
  <si>
    <t>RORELVI NEGRIN</t>
  </si>
  <si>
    <t>V18235489</t>
  </si>
  <si>
    <t>00192923-00192930</t>
  </si>
  <si>
    <t>00192932-00193027</t>
  </si>
  <si>
    <t>0229-0229</t>
  </si>
  <si>
    <t>00003199-00003207</t>
  </si>
  <si>
    <t>00000544-00000547</t>
  </si>
  <si>
    <t>1494</t>
  </si>
  <si>
    <t>00085783-00085841</t>
  </si>
  <si>
    <t>0933</t>
  </si>
  <si>
    <t>00126223</t>
  </si>
  <si>
    <t>LUNCHERIA TEQUEMPANADAS</t>
  </si>
  <si>
    <t>J-29420832-0</t>
  </si>
  <si>
    <t>00126243</t>
  </si>
  <si>
    <t>0933-0933</t>
  </si>
  <si>
    <t>00126201-00126222</t>
  </si>
  <si>
    <t>00126224-00126242</t>
  </si>
  <si>
    <t>00126244-00126299</t>
  </si>
  <si>
    <t>1843-1843</t>
  </si>
  <si>
    <t>00164024-00164046</t>
  </si>
  <si>
    <t>1688-1688</t>
  </si>
  <si>
    <t>72240000-72319000</t>
  </si>
  <si>
    <t>00095769-00095776</t>
  </si>
  <si>
    <t>0399</t>
  </si>
  <si>
    <t>00014504</t>
  </si>
  <si>
    <t>00014492-00014503</t>
  </si>
  <si>
    <t>00014505-00014573</t>
  </si>
  <si>
    <t>0311</t>
  </si>
  <si>
    <t>1697</t>
  </si>
  <si>
    <t>38717000</t>
  </si>
  <si>
    <t>00000289</t>
  </si>
  <si>
    <t>38606000</t>
  </si>
  <si>
    <t>ADRIANA MONTAPERTO</t>
  </si>
  <si>
    <t>V10279378</t>
  </si>
  <si>
    <t>00038682-00038716</t>
  </si>
  <si>
    <t>00038718-00038776</t>
  </si>
  <si>
    <t>0043-0043</t>
  </si>
  <si>
    <t>00004811-00004939</t>
  </si>
  <si>
    <t>0612-0612</t>
  </si>
  <si>
    <t>00037141-00037185</t>
  </si>
  <si>
    <t>00037187-00037253</t>
  </si>
  <si>
    <t>00005370-00005438</t>
  </si>
  <si>
    <t>00002941-00002999</t>
  </si>
  <si>
    <t>1062-1062</t>
  </si>
  <si>
    <t>00141601-00141751</t>
  </si>
  <si>
    <t>00023342</t>
  </si>
  <si>
    <t>00023349</t>
  </si>
  <si>
    <t>00023309-00023341</t>
  </si>
  <si>
    <t>00023343-00023348</t>
  </si>
  <si>
    <t>00023350-00023363</t>
  </si>
  <si>
    <t>00223782-00223863</t>
  </si>
  <si>
    <t>1449</t>
  </si>
  <si>
    <t>00004725-00004782</t>
  </si>
  <si>
    <t>00010220</t>
  </si>
  <si>
    <t>JUNTA DE CONDOMINIO RESIDENCIA RIO ARRIBA</t>
  </si>
  <si>
    <t>J313102385</t>
  </si>
  <si>
    <t>00010211-00010219</t>
  </si>
  <si>
    <t>00010221-00010294</t>
  </si>
  <si>
    <t>00135906-00136053</t>
  </si>
  <si>
    <t>00031405-00031432</t>
  </si>
  <si>
    <t>00182348-00182407</t>
  </si>
  <si>
    <t>00022917</t>
  </si>
  <si>
    <t>EMIR PERDOMO</t>
  </si>
  <si>
    <t>V15842170</t>
  </si>
  <si>
    <t>0607-0608</t>
  </si>
  <si>
    <t>00022886-00022916</t>
  </si>
  <si>
    <t>0118</t>
  </si>
  <si>
    <t>00012930</t>
  </si>
  <si>
    <t>00000041</t>
  </si>
  <si>
    <t>00012979</t>
  </si>
  <si>
    <t>19/10/2021</t>
  </si>
  <si>
    <t>LUIS ORTIZ</t>
  </si>
  <si>
    <t>V5455050</t>
  </si>
  <si>
    <t>00012922-00012929</t>
  </si>
  <si>
    <t>00012931-00013019</t>
  </si>
  <si>
    <t>00013894</t>
  </si>
  <si>
    <t>DAMIAN SUAREZ</t>
  </si>
  <si>
    <t>V7661818</t>
  </si>
  <si>
    <t>00027067-00027134</t>
  </si>
  <si>
    <t>00000838-00000891</t>
  </si>
  <si>
    <t>00013951</t>
  </si>
  <si>
    <t>AMARENAS CAKE REPOSTERIA</t>
  </si>
  <si>
    <t>00013917-00013948</t>
  </si>
  <si>
    <t>00013949-00013950</t>
  </si>
  <si>
    <t>00013952-00013984</t>
  </si>
  <si>
    <t>00003010</t>
  </si>
  <si>
    <t>JUNTA CONDOMINIO RIO ARRIBA</t>
  </si>
  <si>
    <t>J-313102385</t>
  </si>
  <si>
    <t>00003032</t>
  </si>
  <si>
    <t>00002987-00003009</t>
  </si>
  <si>
    <t>00003011-00003031</t>
  </si>
  <si>
    <t>00003033-00003088</t>
  </si>
  <si>
    <t>1976</t>
  </si>
  <si>
    <t>00193073</t>
  </si>
  <si>
    <t>MICHAEL BARON</t>
  </si>
  <si>
    <t>V28413125</t>
  </si>
  <si>
    <t>00193028-00193096</t>
  </si>
  <si>
    <t>0230-0230</t>
  </si>
  <si>
    <t>00003208-00003212</t>
  </si>
  <si>
    <t>00000548-00000627</t>
  </si>
  <si>
    <t>1495</t>
  </si>
  <si>
    <t>00085842-00085868</t>
  </si>
  <si>
    <t>0934-0934</t>
  </si>
  <si>
    <t>00126300-00126448</t>
  </si>
  <si>
    <t>1882</t>
  </si>
  <si>
    <t>00077459</t>
  </si>
  <si>
    <t>1844-1844</t>
  </si>
  <si>
    <t>00164047-00164081</t>
  </si>
  <si>
    <t>1689-1689</t>
  </si>
  <si>
    <t>72320000-72442001</t>
  </si>
  <si>
    <t>00095782</t>
  </si>
  <si>
    <t>00095777-00095781</t>
  </si>
  <si>
    <t>00095783-00095795</t>
  </si>
  <si>
    <t>0400</t>
  </si>
  <si>
    <t>00014627</t>
  </si>
  <si>
    <t>COOPERATIVA VISION</t>
  </si>
  <si>
    <t>V311418644</t>
  </si>
  <si>
    <t>00014574-00014626</t>
  </si>
  <si>
    <t>00014628-00014665</t>
  </si>
  <si>
    <t>0312</t>
  </si>
  <si>
    <t>1698</t>
  </si>
  <si>
    <t>00038777-00038865</t>
  </si>
  <si>
    <t>0044-0044</t>
  </si>
  <si>
    <t>00004940-00004977</t>
  </si>
  <si>
    <t>0613-0613</t>
  </si>
  <si>
    <t>00037254-00037339</t>
  </si>
  <si>
    <t>00005439-00005460</t>
  </si>
  <si>
    <t>00005462-00005500</t>
  </si>
  <si>
    <t>00003000-00003066</t>
  </si>
  <si>
    <t>1063-1063</t>
  </si>
  <si>
    <t>00141752-00141832</t>
  </si>
  <si>
    <t>00023364-00023445</t>
  </si>
  <si>
    <t>00223864-00223928</t>
  </si>
  <si>
    <t>1450</t>
  </si>
  <si>
    <t>00004783-00004880</t>
  </si>
  <si>
    <t>00010295-00010360</t>
  </si>
  <si>
    <t>1047</t>
  </si>
  <si>
    <t>00136116</t>
  </si>
  <si>
    <t>20/10/2021</t>
  </si>
  <si>
    <t>MAIRYN SANCHEZ</t>
  </si>
  <si>
    <t>V16923152</t>
  </si>
  <si>
    <t>1047-1047</t>
  </si>
  <si>
    <t>00136054-00136259</t>
  </si>
  <si>
    <t>00031433-00031522</t>
  </si>
  <si>
    <t>00182408-00182490</t>
  </si>
  <si>
    <t>00022945</t>
  </si>
  <si>
    <t>20-10-2021</t>
  </si>
  <si>
    <t>GRASIELA CAMACHO</t>
  </si>
  <si>
    <t>V10634282</t>
  </si>
  <si>
    <t>0609-0609</t>
  </si>
  <si>
    <t>00022919-00022957</t>
  </si>
  <si>
    <t>0119</t>
  </si>
  <si>
    <t>00000042</t>
  </si>
  <si>
    <t>00192965</t>
  </si>
  <si>
    <t>MARISELA GODOY</t>
  </si>
  <si>
    <t>V12055037</t>
  </si>
  <si>
    <t>00013020-00013126</t>
  </si>
  <si>
    <t>00027166</t>
  </si>
  <si>
    <t>MAIRA MORRILLO</t>
  </si>
  <si>
    <t>E82054565</t>
  </si>
  <si>
    <t>00027135-00027197</t>
  </si>
  <si>
    <t>00000928</t>
  </si>
  <si>
    <t>00000892-00000927</t>
  </si>
  <si>
    <t>00000929-00000963</t>
  </si>
  <si>
    <t>0043</t>
  </si>
  <si>
    <t>00003158</t>
  </si>
  <si>
    <t>IVAN HERRERA</t>
  </si>
  <si>
    <t>V26825371</t>
  </si>
  <si>
    <t>00003089-00003194</t>
  </si>
  <si>
    <t>1977</t>
  </si>
  <si>
    <t>00193129</t>
  </si>
  <si>
    <t>FREDDY LAROCHI</t>
  </si>
  <si>
    <t>V15912723</t>
  </si>
  <si>
    <t>00193097-00193165</t>
  </si>
  <si>
    <t>00000628-00000680</t>
  </si>
  <si>
    <t>1496</t>
  </si>
  <si>
    <t>00085869-00085891</t>
  </si>
  <si>
    <t>0935-0935</t>
  </si>
  <si>
    <t>00126449-00126558</t>
  </si>
  <si>
    <t>1884</t>
  </si>
  <si>
    <t>00077460-00077481</t>
  </si>
  <si>
    <t>1845-1845</t>
  </si>
  <si>
    <t>00164082-00164170</t>
  </si>
  <si>
    <t>1690-1690</t>
  </si>
  <si>
    <t>72443000-72582001</t>
  </si>
  <si>
    <t>00010322</t>
  </si>
  <si>
    <t>MIGUEL TERAN</t>
  </si>
  <si>
    <t>V14451016</t>
  </si>
  <si>
    <t>00095796-00095805</t>
  </si>
  <si>
    <t>0401</t>
  </si>
  <si>
    <t>00014666-00014752</t>
  </si>
  <si>
    <t>1699</t>
  </si>
  <si>
    <t>38936000</t>
  </si>
  <si>
    <t>00038866-00038935</t>
  </si>
  <si>
    <t>00038937-00038947</t>
  </si>
  <si>
    <t>0045-0045</t>
  </si>
  <si>
    <t>00004978-00005045</t>
  </si>
  <si>
    <t>0614-0614</t>
  </si>
  <si>
    <t>00037340-00037451</t>
  </si>
  <si>
    <t>00005501-00005650</t>
  </si>
  <si>
    <t>00003070</t>
  </si>
  <si>
    <t>GRUPOS SOLUCINES PUBLIMER</t>
  </si>
  <si>
    <t>J410696256</t>
  </si>
  <si>
    <t>00003123</t>
  </si>
  <si>
    <t>00003067-00003069</t>
  </si>
  <si>
    <t>00003071-00003122</t>
  </si>
  <si>
    <t>00003124-00003134</t>
  </si>
  <si>
    <t>1064</t>
  </si>
  <si>
    <t>00141907</t>
  </si>
  <si>
    <t>1064-1064</t>
  </si>
  <si>
    <t>00141833-00141906</t>
  </si>
  <si>
    <t>00141908-00142005</t>
  </si>
  <si>
    <t>00023450</t>
  </si>
  <si>
    <t>00023446-00023449</t>
  </si>
  <si>
    <t>00023451-00023491</t>
  </si>
  <si>
    <t>00223929-00224013</t>
  </si>
  <si>
    <t>00004881-00004973</t>
  </si>
  <si>
    <t>00010361-00010456</t>
  </si>
  <si>
    <t>00136285</t>
  </si>
  <si>
    <t>00136355</t>
  </si>
  <si>
    <t>00136260-00136284</t>
  </si>
  <si>
    <t>00136286-00136354</t>
  </si>
  <si>
    <t>00136356-00136387</t>
  </si>
  <si>
    <t>00031523-00031559</t>
  </si>
  <si>
    <t>00182491-00182576</t>
  </si>
  <si>
    <t>0610-0610</t>
  </si>
  <si>
    <t>00022958-00023016</t>
  </si>
  <si>
    <t>0120</t>
  </si>
  <si>
    <t>00013146</t>
  </si>
  <si>
    <t>HERMANOS FRANCISCANOS DE CRUZ</t>
  </si>
  <si>
    <t>J-07553680-0</t>
  </si>
  <si>
    <t>00013160</t>
  </si>
  <si>
    <t>JULIO CESAR RODRIGUEZ</t>
  </si>
  <si>
    <t>V148503601</t>
  </si>
  <si>
    <t>00013127-00013145</t>
  </si>
  <si>
    <t>00013147-00013159</t>
  </si>
  <si>
    <t>0120-0121</t>
  </si>
  <si>
    <t>00013161-00013235</t>
  </si>
  <si>
    <t>00027198-00027265</t>
  </si>
  <si>
    <t>00000969</t>
  </si>
  <si>
    <t>00000964-00000968</t>
  </si>
  <si>
    <t>00000970-00001034</t>
  </si>
  <si>
    <t>00013985-00014024</t>
  </si>
  <si>
    <t>0044</t>
  </si>
  <si>
    <t>00003242</t>
  </si>
  <si>
    <t>00003195-00003241</t>
  </si>
  <si>
    <t>00003243-00003306</t>
  </si>
  <si>
    <t>00193170</t>
  </si>
  <si>
    <t>00193166-00193169</t>
  </si>
  <si>
    <t>00193171-00193221</t>
  </si>
  <si>
    <t>0231-0232</t>
  </si>
  <si>
    <t>00003213-00003218</t>
  </si>
  <si>
    <t>00000681-00000707</t>
  </si>
  <si>
    <t>1497</t>
  </si>
  <si>
    <t>00085892-00085908</t>
  </si>
  <si>
    <t>0936</t>
  </si>
  <si>
    <t>00126595</t>
  </si>
  <si>
    <t>INVESIONES FRANSHANTAL</t>
  </si>
  <si>
    <t xml:space="preserve">J-408762404 </t>
  </si>
  <si>
    <t>0936-0936</t>
  </si>
  <si>
    <t>00126559-00126594</t>
  </si>
  <si>
    <t>00126596-00126657</t>
  </si>
  <si>
    <t>1846-1846</t>
  </si>
  <si>
    <t>00164171-00164216</t>
  </si>
  <si>
    <t>1691-1691</t>
  </si>
  <si>
    <t>00072583-00072653</t>
  </si>
  <si>
    <t>00072654</t>
  </si>
  <si>
    <t>00072655-00072679</t>
  </si>
  <si>
    <t>00095805</t>
  </si>
  <si>
    <t>0402</t>
  </si>
  <si>
    <t>00014832</t>
  </si>
  <si>
    <t>00014753-00014831</t>
  </si>
  <si>
    <t>00014833-00014844</t>
  </si>
  <si>
    <t>0313</t>
  </si>
  <si>
    <t>1700</t>
  </si>
  <si>
    <t>00038948-00039042</t>
  </si>
  <si>
    <t>0046-0046</t>
  </si>
  <si>
    <t>00005046-00005213</t>
  </si>
  <si>
    <t>0615-0615</t>
  </si>
  <si>
    <t>00037452-00037533</t>
  </si>
  <si>
    <t>00005651-00005815</t>
  </si>
  <si>
    <t>0046</t>
  </si>
  <si>
    <t>00005809</t>
  </si>
  <si>
    <t>22/10/2021</t>
  </si>
  <si>
    <t>JOHANNES</t>
  </si>
  <si>
    <t>V12730938</t>
  </si>
  <si>
    <t>00003155</t>
  </si>
  <si>
    <t>OSWALDO ARREAZA</t>
  </si>
  <si>
    <t>V17743814</t>
  </si>
  <si>
    <t>00003135-00003214</t>
  </si>
  <si>
    <t>1065</t>
  </si>
  <si>
    <t>00142070</t>
  </si>
  <si>
    <t>ALEXMIR</t>
  </si>
  <si>
    <t>J403101310</t>
  </si>
  <si>
    <t>00142136</t>
  </si>
  <si>
    <t>KATIUSKA CORREA</t>
  </si>
  <si>
    <t xml:space="preserve">V296761748 </t>
  </si>
  <si>
    <t>1065-1065</t>
  </si>
  <si>
    <t>00142006-00142069</t>
  </si>
  <si>
    <t>00142071-00142135</t>
  </si>
  <si>
    <t>00142137-00142184</t>
  </si>
  <si>
    <t>00023502</t>
  </si>
  <si>
    <t>00023492-00023501</t>
  </si>
  <si>
    <t>00023503-00023553</t>
  </si>
  <si>
    <t>00224014-00224098</t>
  </si>
  <si>
    <t>00001354</t>
  </si>
  <si>
    <t>00091345-00091399</t>
  </si>
  <si>
    <t>00004974-00005092</t>
  </si>
  <si>
    <t>00010491</t>
  </si>
  <si>
    <t>00010457-00010490</t>
  </si>
  <si>
    <t>00010492-00010552</t>
  </si>
  <si>
    <t>1049</t>
  </si>
  <si>
    <t>00136409</t>
  </si>
  <si>
    <t>LUNCHERIA RESTAURAN LA ABUELA MARIA</t>
  </si>
  <si>
    <t xml:space="preserve">J 308432229 </t>
  </si>
  <si>
    <t>00136501</t>
  </si>
  <si>
    <t>ADUL</t>
  </si>
  <si>
    <t>E245246079</t>
  </si>
  <si>
    <t>00136224</t>
  </si>
  <si>
    <t>HILDA GARCIA</t>
  </si>
  <si>
    <t xml:space="preserve">V3781773 </t>
  </si>
  <si>
    <t>1049-1049</t>
  </si>
  <si>
    <t>00136388-00136408</t>
  </si>
  <si>
    <t>00136410-00136500</t>
  </si>
  <si>
    <t>00136502-00136542</t>
  </si>
  <si>
    <t>00031575</t>
  </si>
  <si>
    <t>22-10-2021</t>
  </si>
  <si>
    <t>JUAN ARAQUE</t>
  </si>
  <si>
    <t>V14952922</t>
  </si>
  <si>
    <t>0600-0601</t>
  </si>
  <si>
    <t>00031560-00031593</t>
  </si>
  <si>
    <t>00182632</t>
  </si>
  <si>
    <t>00182633</t>
  </si>
  <si>
    <t>LESKI MARTINEZ</t>
  </si>
  <si>
    <t>V16021397</t>
  </si>
  <si>
    <t>00182634</t>
  </si>
  <si>
    <t>00182647</t>
  </si>
  <si>
    <t>CONJUNTO RESIDENCIAL LA QUINTA</t>
  </si>
  <si>
    <t>J-412111612</t>
  </si>
  <si>
    <t>00182577-00182631</t>
  </si>
  <si>
    <t>00182635-00182646</t>
  </si>
  <si>
    <t>00182648-00182682</t>
  </si>
  <si>
    <t>00023033</t>
  </si>
  <si>
    <t>PROVEMAR C.A.</t>
  </si>
  <si>
    <t>J313672726</t>
  </si>
  <si>
    <t>0611-0611</t>
  </si>
  <si>
    <t>00023018-00023032</t>
  </si>
  <si>
    <t>00023034-00023119</t>
  </si>
  <si>
    <t>0122</t>
  </si>
  <si>
    <t>00013236-00013355</t>
  </si>
  <si>
    <t>00027266-00027304</t>
  </si>
  <si>
    <t>00001035-00001129</t>
  </si>
  <si>
    <t>00014025-00014080</t>
  </si>
  <si>
    <t>0045-0046</t>
  </si>
  <si>
    <t>00003316</t>
  </si>
  <si>
    <t>00003006</t>
  </si>
  <si>
    <t>GEIGMAR CARRASQUEL</t>
  </si>
  <si>
    <t>V13526701</t>
  </si>
  <si>
    <t>00003307-00003315</t>
  </si>
  <si>
    <t>00003317-00003394</t>
  </si>
  <si>
    <t>00193222-00193308</t>
  </si>
  <si>
    <t>0233-0233</t>
  </si>
  <si>
    <t>00003219-00003225</t>
  </si>
  <si>
    <t>00002721</t>
  </si>
  <si>
    <t>OMAR CHAPARRO</t>
  </si>
  <si>
    <t xml:space="preserve">V2129122 </t>
  </si>
  <si>
    <t>00000708-00000789</t>
  </si>
  <si>
    <t>1498</t>
  </si>
  <si>
    <t>00085909-00085981</t>
  </si>
  <si>
    <t>0937</t>
  </si>
  <si>
    <t>00126719</t>
  </si>
  <si>
    <t>SIMON CHERENEH</t>
  </si>
  <si>
    <t xml:space="preserve">E312934956 </t>
  </si>
  <si>
    <t>00000149</t>
  </si>
  <si>
    <t>00136199</t>
  </si>
  <si>
    <t>DANIELA VETANCOURT</t>
  </si>
  <si>
    <t xml:space="preserve">V18537318 </t>
  </si>
  <si>
    <t>0937-0937</t>
  </si>
  <si>
    <t>00126658-00126718</t>
  </si>
  <si>
    <t>00126720-00126770</t>
  </si>
  <si>
    <t>1847-1847</t>
  </si>
  <si>
    <t>00164217-00164283</t>
  </si>
  <si>
    <t>1692-1692</t>
  </si>
  <si>
    <t>72680000-72745000</t>
  </si>
  <si>
    <t>0403</t>
  </si>
  <si>
    <t>00014865</t>
  </si>
  <si>
    <t>SNG EVENTS 84 CA</t>
  </si>
  <si>
    <t>J411929352</t>
  </si>
  <si>
    <t>00014845-00014864</t>
  </si>
  <si>
    <t>00014866-00014957</t>
  </si>
  <si>
    <t>0314</t>
  </si>
  <si>
    <t>1701</t>
  </si>
  <si>
    <t>39046000</t>
  </si>
  <si>
    <t>00000290</t>
  </si>
  <si>
    <t>00002895</t>
  </si>
  <si>
    <t>JESUS VARGAS</t>
  </si>
  <si>
    <t>V25973130</t>
  </si>
  <si>
    <t>00039043-00039045</t>
  </si>
  <si>
    <t>00039047-00039153</t>
  </si>
  <si>
    <t>0047-0047</t>
  </si>
  <si>
    <t>00005214-00005288</t>
  </si>
  <si>
    <t>0047</t>
  </si>
  <si>
    <t>00005289</t>
  </si>
  <si>
    <t>YONNY GUZMAN</t>
  </si>
  <si>
    <t>V405813490</t>
  </si>
  <si>
    <t>00005290-00005340</t>
  </si>
  <si>
    <t>00005181</t>
  </si>
  <si>
    <t>ORTUÑO YENNY</t>
  </si>
  <si>
    <t>V14830009</t>
  </si>
  <si>
    <t>0616-0616</t>
  </si>
  <si>
    <t>00037534-00037645</t>
  </si>
  <si>
    <t>00005816-00005907</t>
  </si>
  <si>
    <t>00005908</t>
  </si>
  <si>
    <t>INVERSIONES MYMPC NETWORDK 1106C.A</t>
  </si>
  <si>
    <t>J501190933</t>
  </si>
  <si>
    <t>00005909-00005958</t>
  </si>
  <si>
    <t>00005959</t>
  </si>
  <si>
    <t>JUAN GONCALVES</t>
  </si>
  <si>
    <t>V17534614</t>
  </si>
  <si>
    <t>00005960-00006000</t>
  </si>
  <si>
    <t>00003215-00003356</t>
  </si>
  <si>
    <t>1066</t>
  </si>
  <si>
    <t>00142200</t>
  </si>
  <si>
    <t>SILVESTRE PADRON</t>
  </si>
  <si>
    <t xml:space="preserve">V404149570 </t>
  </si>
  <si>
    <t>1066-1066</t>
  </si>
  <si>
    <t>00142185-00142199</t>
  </si>
  <si>
    <t>00142201-00142345</t>
  </si>
  <si>
    <t>00023577</t>
  </si>
  <si>
    <t>23-10-2021</t>
  </si>
  <si>
    <t>BRAYAN FAJARDO</t>
  </si>
  <si>
    <t>V15315799</t>
  </si>
  <si>
    <t>00023554-00023611</t>
  </si>
  <si>
    <t>00224099-00224202</t>
  </si>
  <si>
    <t>00091399-00091505</t>
  </si>
  <si>
    <t>00005093-00005260</t>
  </si>
  <si>
    <t>00010617</t>
  </si>
  <si>
    <t xml:space="preserve">V15758471-1 </t>
  </si>
  <si>
    <t>00010553-00010616</t>
  </si>
  <si>
    <t>00010618-00010681</t>
  </si>
  <si>
    <t>00136543-00136725</t>
  </si>
  <si>
    <t>00031669</t>
  </si>
  <si>
    <t>HTXM SERVICIOS C.A</t>
  </si>
  <si>
    <t>J296775478</t>
  </si>
  <si>
    <t>00031684</t>
  </si>
  <si>
    <t>00031594-00031668</t>
  </si>
  <si>
    <t>00031670-00031683</t>
  </si>
  <si>
    <t>00031685-00031694</t>
  </si>
  <si>
    <t>00182683-00182798</t>
  </si>
  <si>
    <t>0612</t>
  </si>
  <si>
    <t>00023132</t>
  </si>
  <si>
    <t>00023172</t>
  </si>
  <si>
    <t>00023123</t>
  </si>
  <si>
    <t>MARIA DEL CARMEN</t>
  </si>
  <si>
    <t>V10500636</t>
  </si>
  <si>
    <t>00023120-00023131</t>
  </si>
  <si>
    <t>00023133-00023171</t>
  </si>
  <si>
    <t>00023173-00023187</t>
  </si>
  <si>
    <t>0123</t>
  </si>
  <si>
    <t>00013360</t>
  </si>
  <si>
    <t>LUIS HERNANDEZ</t>
  </si>
  <si>
    <t>4848329</t>
  </si>
  <si>
    <t>00013465</t>
  </si>
  <si>
    <t>J-001959211</t>
  </si>
  <si>
    <t>00013356-00013359</t>
  </si>
  <si>
    <t>00013361-00013464</t>
  </si>
  <si>
    <t>00013466-00013486</t>
  </si>
  <si>
    <t>00027308</t>
  </si>
  <si>
    <t>INV. METAL WORKING</t>
  </si>
  <si>
    <t>J404246134</t>
  </si>
  <si>
    <t>00027328</t>
  </si>
  <si>
    <t>00027305-00027307</t>
  </si>
  <si>
    <t>00027309-00027327</t>
  </si>
  <si>
    <t>00027329-00027346</t>
  </si>
  <si>
    <t>00001268</t>
  </si>
  <si>
    <t>23/10/2021</t>
  </si>
  <si>
    <t>GABRIEL SISLVIA</t>
  </si>
  <si>
    <t>V28306667</t>
  </si>
  <si>
    <t>00001130-00001290</t>
  </si>
  <si>
    <t>00014081-00014130</t>
  </si>
  <si>
    <t>00003406</t>
  </si>
  <si>
    <t>00003395-00003405</t>
  </si>
  <si>
    <t>00003407-00003502</t>
  </si>
  <si>
    <t>00193350</t>
  </si>
  <si>
    <t>00193328</t>
  </si>
  <si>
    <t>YESENIA AMADO</t>
  </si>
  <si>
    <t>V13886478</t>
  </si>
  <si>
    <t>00193309-00193349</t>
  </si>
  <si>
    <t>00193351-00193382</t>
  </si>
  <si>
    <t>0234-0234</t>
  </si>
  <si>
    <t>00003226-00003235</t>
  </si>
  <si>
    <t>00000790-00000880</t>
  </si>
  <si>
    <t>1499</t>
  </si>
  <si>
    <t>00085982-00086055</t>
  </si>
  <si>
    <t>0938-0938</t>
  </si>
  <si>
    <t>00126771-00126916</t>
  </si>
  <si>
    <t>1848-1848</t>
  </si>
  <si>
    <t>00164284-00164424</t>
  </si>
  <si>
    <t>1693-1693</t>
  </si>
  <si>
    <t>72746000-72894001</t>
  </si>
  <si>
    <t>00095850</t>
  </si>
  <si>
    <t>LICORERIA YASHIRA</t>
  </si>
  <si>
    <t>J-50076870-2</t>
  </si>
  <si>
    <t>00095806-00095849</t>
  </si>
  <si>
    <t>00095851-00095867</t>
  </si>
  <si>
    <t>0404</t>
  </si>
  <si>
    <t>00014958</t>
  </si>
  <si>
    <t>00014959-00015080</t>
  </si>
  <si>
    <t>0315</t>
  </si>
  <si>
    <t>1702</t>
  </si>
  <si>
    <t>39201000</t>
  </si>
  <si>
    <t>39207000</t>
  </si>
  <si>
    <t>DELICATESES K-OSCA</t>
  </si>
  <si>
    <t>J-50105448-7</t>
  </si>
  <si>
    <t>00039154-00039200</t>
  </si>
  <si>
    <t>00039202-00039206</t>
  </si>
  <si>
    <t>00039208-00039229</t>
  </si>
  <si>
    <t>0048-0048</t>
  </si>
  <si>
    <t>00005341-00005503</t>
  </si>
  <si>
    <t>0617-0617</t>
  </si>
  <si>
    <t>00037646-00037724</t>
  </si>
  <si>
    <t>00037726-00037761</t>
  </si>
  <si>
    <t>00006001-00006108</t>
  </si>
  <si>
    <t>0048</t>
  </si>
  <si>
    <t>00006109</t>
  </si>
  <si>
    <t>JOAN FERNANDEZ</t>
  </si>
  <si>
    <t>V182355115</t>
  </si>
  <si>
    <t>00006110-00006176</t>
  </si>
  <si>
    <t>00003357-00003430</t>
  </si>
  <si>
    <t>1067</t>
  </si>
  <si>
    <t>00000171</t>
  </si>
  <si>
    <t>00142470</t>
  </si>
  <si>
    <t>24/10/2021</t>
  </si>
  <si>
    <t>MARIA DOMINGUEZ</t>
  </si>
  <si>
    <t xml:space="preserve">V14201321 </t>
  </si>
  <si>
    <t>1067-1067</t>
  </si>
  <si>
    <t>00142346-00142578</t>
  </si>
  <si>
    <t>00023613-00023671</t>
  </si>
  <si>
    <t>00224203-00224270</t>
  </si>
  <si>
    <t>00001355-00001357</t>
  </si>
  <si>
    <t>00091506-00091567</t>
  </si>
  <si>
    <t>00005261-00005432</t>
  </si>
  <si>
    <t>00005156</t>
  </si>
  <si>
    <t>FELIX ACOSTA</t>
  </si>
  <si>
    <t>V14850572</t>
  </si>
  <si>
    <t>0121</t>
  </si>
  <si>
    <t>00010692</t>
  </si>
  <si>
    <t>00010693</t>
  </si>
  <si>
    <t>00010713</t>
  </si>
  <si>
    <t>ETA CARRIZAL</t>
  </si>
  <si>
    <t>J-408258757</t>
  </si>
  <si>
    <t>00003334</t>
  </si>
  <si>
    <t>MARIANA TORO</t>
  </si>
  <si>
    <t>V22440649</t>
  </si>
  <si>
    <t>00010682-00010691</t>
  </si>
  <si>
    <t>00010694-00010712</t>
  </si>
  <si>
    <t>00010714-00010773</t>
  </si>
  <si>
    <t>1051</t>
  </si>
  <si>
    <t>00136762</t>
  </si>
  <si>
    <t>ANTONIO GOMEZ</t>
  </si>
  <si>
    <t>J305867429</t>
  </si>
  <si>
    <t>00136789</t>
  </si>
  <si>
    <t>INV. FRANSHANTAL</t>
  </si>
  <si>
    <t>J408762404</t>
  </si>
  <si>
    <t>00136726-00136761</t>
  </si>
  <si>
    <t>00136763-00136788</t>
  </si>
  <si>
    <t>00136790-00136869</t>
  </si>
  <si>
    <t>00031762</t>
  </si>
  <si>
    <t>RESIDENCIAS EL AVILA</t>
  </si>
  <si>
    <t>J306634444</t>
  </si>
  <si>
    <t>00031720</t>
  </si>
  <si>
    <t>24-10-2021</t>
  </si>
  <si>
    <t>ARMANDO ROJAS</t>
  </si>
  <si>
    <t>V14480789</t>
  </si>
  <si>
    <t>00031695-00031761</t>
  </si>
  <si>
    <t>00182873</t>
  </si>
  <si>
    <t>00182874</t>
  </si>
  <si>
    <t>00182799-00182872</t>
  </si>
  <si>
    <t>00182875-00182891</t>
  </si>
  <si>
    <t>00023188-00023240</t>
  </si>
  <si>
    <t>0124</t>
  </si>
  <si>
    <t>00013487-00013555</t>
  </si>
  <si>
    <t>00027347-00027360</t>
  </si>
  <si>
    <t>00001372</t>
  </si>
  <si>
    <t>00001291-00001371</t>
  </si>
  <si>
    <t>00001373-00001407</t>
  </si>
  <si>
    <t>00014131-00014187</t>
  </si>
  <si>
    <t>00003503-00003589</t>
  </si>
  <si>
    <t>00193383-00193492</t>
  </si>
  <si>
    <t>0235-0235</t>
  </si>
  <si>
    <t>00003236-00003253</t>
  </si>
  <si>
    <t>00000881-00000956</t>
  </si>
  <si>
    <t>1500</t>
  </si>
  <si>
    <t>00000187</t>
  </si>
  <si>
    <t>86107000</t>
  </si>
  <si>
    <t>GENESIS VIVAS</t>
  </si>
  <si>
    <t>V18249605</t>
  </si>
  <si>
    <t>00086056-00086132</t>
  </si>
  <si>
    <t>0939</t>
  </si>
  <si>
    <t>00126921</t>
  </si>
  <si>
    <t>ANDREA PEÑA</t>
  </si>
  <si>
    <t xml:space="preserve">V256074230 </t>
  </si>
  <si>
    <t>0939-0939</t>
  </si>
  <si>
    <t>00126917-00126920</t>
  </si>
  <si>
    <t>00126922-00127014</t>
  </si>
  <si>
    <t>1886</t>
  </si>
  <si>
    <t>00077482-00077490</t>
  </si>
  <si>
    <t>1849-1849</t>
  </si>
  <si>
    <t>00164425-00164470</t>
  </si>
  <si>
    <t>1694-1694</t>
  </si>
  <si>
    <t>72895000-72997001</t>
  </si>
  <si>
    <t>00095894</t>
  </si>
  <si>
    <t>JM MANUFACTURE</t>
  </si>
  <si>
    <t xml:space="preserve">V297033009 </t>
  </si>
  <si>
    <t>00095868-00095893</t>
  </si>
  <si>
    <t>00095895-00095929</t>
  </si>
  <si>
    <t>0405</t>
  </si>
  <si>
    <t>00015081-00015173</t>
  </si>
  <si>
    <t>0316</t>
  </si>
  <si>
    <t>1703</t>
  </si>
  <si>
    <t>39230000</t>
  </si>
  <si>
    <t>JOSUE GUILLEN</t>
  </si>
  <si>
    <t xml:space="preserve">V30068695 </t>
  </si>
  <si>
    <t>39231000</t>
  </si>
  <si>
    <t>00039232000-00039322</t>
  </si>
  <si>
    <t>0049-0049</t>
  </si>
  <si>
    <t>00005504-00005610</t>
  </si>
  <si>
    <t>0618-0619</t>
  </si>
  <si>
    <t>00037762-00037774</t>
  </si>
  <si>
    <t>00006177-00006282</t>
  </si>
  <si>
    <t>00003431-00003472</t>
  </si>
  <si>
    <t>1068</t>
  </si>
  <si>
    <t>00142665</t>
  </si>
  <si>
    <t>INV.LR Y 74</t>
  </si>
  <si>
    <t xml:space="preserve">J410842342 </t>
  </si>
  <si>
    <t>00000172</t>
  </si>
  <si>
    <t>00142651</t>
  </si>
  <si>
    <t>25/10/2021</t>
  </si>
  <si>
    <t>MOISES</t>
  </si>
  <si>
    <t xml:space="preserve">V22785283 </t>
  </si>
  <si>
    <t>1068-1068</t>
  </si>
  <si>
    <t>00142579-00142664</t>
  </si>
  <si>
    <t>00142666-00142675</t>
  </si>
  <si>
    <t>00023685</t>
  </si>
  <si>
    <t>00023711</t>
  </si>
  <si>
    <t>00023672-00023684</t>
  </si>
  <si>
    <t>00023686-00023710</t>
  </si>
  <si>
    <t>00023712-00023756</t>
  </si>
  <si>
    <t>00224271-00224365</t>
  </si>
  <si>
    <t>00001358</t>
  </si>
  <si>
    <t>00005433-00005488</t>
  </si>
  <si>
    <t>00005489</t>
  </si>
  <si>
    <t>YEFERSON ACEVEDO</t>
  </si>
  <si>
    <t>V26921133</t>
  </si>
  <si>
    <t>00005490-00005508</t>
  </si>
  <si>
    <t>00005509</t>
  </si>
  <si>
    <t>00005510-00005545</t>
  </si>
  <si>
    <t>00005456</t>
  </si>
  <si>
    <t>ANNE OROPEZA</t>
  </si>
  <si>
    <t>V13476948</t>
  </si>
  <si>
    <t>00010824</t>
  </si>
  <si>
    <t>00010774-00010823</t>
  </si>
  <si>
    <t>00010825-00010841</t>
  </si>
  <si>
    <t>00136870-00136993</t>
  </si>
  <si>
    <t>00031763-00031800</t>
  </si>
  <si>
    <t>00000220</t>
  </si>
  <si>
    <t>00182920</t>
  </si>
  <si>
    <t>DANNY RODRIGUEZ</t>
  </si>
  <si>
    <t>V8972274</t>
  </si>
  <si>
    <t>00182892-00182953</t>
  </si>
  <si>
    <t>00023241-00023280</t>
  </si>
  <si>
    <t>0125</t>
  </si>
  <si>
    <t>00013556-00013642</t>
  </si>
  <si>
    <t>00027361-00027429</t>
  </si>
  <si>
    <t>00001408-00001458</t>
  </si>
  <si>
    <t>00014242</t>
  </si>
  <si>
    <t>00014188-00014241</t>
  </si>
  <si>
    <t>00014243-00014251</t>
  </si>
  <si>
    <t>0049</t>
  </si>
  <si>
    <t>00003599</t>
  </si>
  <si>
    <t>00003590-00003598</t>
  </si>
  <si>
    <t>00003600-00003683</t>
  </si>
  <si>
    <t>00193493-00193554</t>
  </si>
  <si>
    <t>0236-0236</t>
  </si>
  <si>
    <t>00003254-00003255</t>
  </si>
  <si>
    <t>00000957-00001025</t>
  </si>
  <si>
    <t>1501</t>
  </si>
  <si>
    <t>00086133-00086161</t>
  </si>
  <si>
    <t>0940-0940</t>
  </si>
  <si>
    <t>00127015-00127132</t>
  </si>
  <si>
    <t>00077491-00077493</t>
  </si>
  <si>
    <t>00164499</t>
  </si>
  <si>
    <t>00164560</t>
  </si>
  <si>
    <t>MILAGORS</t>
  </si>
  <si>
    <t>V21469356</t>
  </si>
  <si>
    <t>1850-1850</t>
  </si>
  <si>
    <t>00164471-00164498</t>
  </si>
  <si>
    <t>00164500-00164613</t>
  </si>
  <si>
    <t>1695-1695</t>
  </si>
  <si>
    <t>72998000-73013000</t>
  </si>
  <si>
    <t>73014000</t>
  </si>
  <si>
    <t>MIAILEN</t>
  </si>
  <si>
    <t>V406414751</t>
  </si>
  <si>
    <t>73015000</t>
  </si>
  <si>
    <t>73016000-73050000</t>
  </si>
  <si>
    <t>00000105</t>
  </si>
  <si>
    <t>00095937</t>
  </si>
  <si>
    <t>ZAILENYS GONZALEZ</t>
  </si>
  <si>
    <t xml:space="preserve">V18739585 </t>
  </si>
  <si>
    <t>00095930-00095969</t>
  </si>
  <si>
    <t>0406</t>
  </si>
  <si>
    <t>00015174-00015242</t>
  </si>
  <si>
    <t>0317</t>
  </si>
  <si>
    <t>1704</t>
  </si>
  <si>
    <t>00039323-00039464</t>
  </si>
  <si>
    <t>0050-0050</t>
  </si>
  <si>
    <t>00005611-00005735</t>
  </si>
  <si>
    <t>0620-0620</t>
  </si>
  <si>
    <t>00037775-00037789</t>
  </si>
  <si>
    <t>00037791-00037826</t>
  </si>
  <si>
    <t>00037828-00037907</t>
  </si>
  <si>
    <t>00006283-00006355</t>
  </si>
  <si>
    <t>00003514</t>
  </si>
  <si>
    <t>00003473-00003513</t>
  </si>
  <si>
    <t>00003515-00003519</t>
  </si>
  <si>
    <t>1069</t>
  </si>
  <si>
    <t>00000173</t>
  </si>
  <si>
    <t>00142814</t>
  </si>
  <si>
    <t>26/10/2021</t>
  </si>
  <si>
    <t>MARILIN GONZALEZ</t>
  </si>
  <si>
    <t xml:space="preserve">V11039037 </t>
  </si>
  <si>
    <t>1069-1069</t>
  </si>
  <si>
    <t>00142676-00142851</t>
  </si>
  <si>
    <t>00023757-00023803</t>
  </si>
  <si>
    <t>00224366-00224432</t>
  </si>
  <si>
    <t>00005546-00005659</t>
  </si>
  <si>
    <t>00010842-00010898</t>
  </si>
  <si>
    <t>1053</t>
  </si>
  <si>
    <t>00000138</t>
  </si>
  <si>
    <t>00137025</t>
  </si>
  <si>
    <t>DEIMY SANCHEZ</t>
  </si>
  <si>
    <t>V22338569</t>
  </si>
  <si>
    <t>00136994-00137054</t>
  </si>
  <si>
    <t>00031801-00031836</t>
  </si>
  <si>
    <t>00183024</t>
  </si>
  <si>
    <t>00182954-00183023</t>
  </si>
  <si>
    <t>00183025-00183040</t>
  </si>
  <si>
    <t>00023281-00023314</t>
  </si>
  <si>
    <t>0126</t>
  </si>
  <si>
    <t>00013643-00013730</t>
  </si>
  <si>
    <t>00027440</t>
  </si>
  <si>
    <t>CORPORACION TRANSCLEAN2021C.A</t>
  </si>
  <si>
    <t>J412626353</t>
  </si>
  <si>
    <t>00027511</t>
  </si>
  <si>
    <t>00027430-00027439</t>
  </si>
  <si>
    <t>00027441-00027510</t>
  </si>
  <si>
    <t>00027512-00027515</t>
  </si>
  <si>
    <t>00001459</t>
  </si>
  <si>
    <t>LARATEQUES C.A</t>
  </si>
  <si>
    <t>J-30895848-4</t>
  </si>
  <si>
    <t>00001426</t>
  </si>
  <si>
    <t>ANDREA GUERRERO</t>
  </si>
  <si>
    <t>V26498526</t>
  </si>
  <si>
    <t>00001460-00001511</t>
  </si>
  <si>
    <t>00014273</t>
  </si>
  <si>
    <t>00014252-00014272</t>
  </si>
  <si>
    <t>00014274-00014322</t>
  </si>
  <si>
    <t>0050</t>
  </si>
  <si>
    <t>00003684-00003779</t>
  </si>
  <si>
    <t>00193432</t>
  </si>
  <si>
    <t>MARILIZ TROCCOLE</t>
  </si>
  <si>
    <t xml:space="preserve">V8684052 </t>
  </si>
  <si>
    <t>00193555-00193611</t>
  </si>
  <si>
    <t>0237-0237</t>
  </si>
  <si>
    <t>00003256-00003260</t>
  </si>
  <si>
    <t>00001026-00001075</t>
  </si>
  <si>
    <t>1502</t>
  </si>
  <si>
    <t>86185000</t>
  </si>
  <si>
    <t>00086162-00086184</t>
  </si>
  <si>
    <t>00086186-00086225</t>
  </si>
  <si>
    <t>0941</t>
  </si>
  <si>
    <t>00127212</t>
  </si>
  <si>
    <t>00127247</t>
  </si>
  <si>
    <t>LEONEL LANDAETA</t>
  </si>
  <si>
    <t xml:space="preserve">V211119629 </t>
  </si>
  <si>
    <t>0941-0941</t>
  </si>
  <si>
    <t>00127133-00127211</t>
  </si>
  <si>
    <t>00127213-00127246</t>
  </si>
  <si>
    <t>00127248-00127342</t>
  </si>
  <si>
    <t>1888</t>
  </si>
  <si>
    <t>00077494</t>
  </si>
  <si>
    <t>1851-1851</t>
  </si>
  <si>
    <t>00164614-00164707</t>
  </si>
  <si>
    <t>1696-1697</t>
  </si>
  <si>
    <t>73051000-73097000</t>
  </si>
  <si>
    <t>00095970-00095980</t>
  </si>
  <si>
    <t>0407</t>
  </si>
  <si>
    <t>00015247</t>
  </si>
  <si>
    <t>INERSIONES YASHIRA</t>
  </si>
  <si>
    <t>J500768702</t>
  </si>
  <si>
    <t>00015243-00015246</t>
  </si>
  <si>
    <t>00015248-00015321</t>
  </si>
  <si>
    <t>0318</t>
  </si>
  <si>
    <t>1705</t>
  </si>
  <si>
    <t>00039465-00039564</t>
  </si>
  <si>
    <t>0051-0051</t>
  </si>
  <si>
    <t>00005736-00005833</t>
  </si>
  <si>
    <t>0621-0621</t>
  </si>
  <si>
    <t>00037908-00037982</t>
  </si>
  <si>
    <t>00006356-00006476</t>
  </si>
  <si>
    <t>0045</t>
  </si>
  <si>
    <t>00003545</t>
  </si>
  <si>
    <t xml:space="preserve">J-315792265 </t>
  </si>
  <si>
    <t>00003520-00003544</t>
  </si>
  <si>
    <t>00003546-00003589</t>
  </si>
  <si>
    <t>1070-1070</t>
  </si>
  <si>
    <t>00142852-00142924</t>
  </si>
  <si>
    <t>0613</t>
  </si>
  <si>
    <t>00023813</t>
  </si>
  <si>
    <t>27-10-2021</t>
  </si>
  <si>
    <t>OVIRIO POMBO</t>
  </si>
  <si>
    <t>V11936978</t>
  </si>
  <si>
    <t>00023804-00023835</t>
  </si>
  <si>
    <t>00224432</t>
  </si>
  <si>
    <t>00224433-00224516</t>
  </si>
  <si>
    <t>00001359</t>
  </si>
  <si>
    <t>00005660-00005695</t>
  </si>
  <si>
    <t>00005696</t>
  </si>
  <si>
    <t>VICTOR RUIZ</t>
  </si>
  <si>
    <t>V6334064</t>
  </si>
  <si>
    <t>00005697-00005783</t>
  </si>
  <si>
    <t>00137055-00137220</t>
  </si>
  <si>
    <t>00031857</t>
  </si>
  <si>
    <t>00031879</t>
  </si>
  <si>
    <t>00031837-00031856</t>
  </si>
  <si>
    <t>00031858-00031878</t>
  </si>
  <si>
    <t>00031880-00031904</t>
  </si>
  <si>
    <t>00183068</t>
  </si>
  <si>
    <t xml:space="preserve">J409821315 </t>
  </si>
  <si>
    <t>00000221</t>
  </si>
  <si>
    <t>00183101</t>
  </si>
  <si>
    <t>27/10/2021</t>
  </si>
  <si>
    <t>JOSE GARCIA</t>
  </si>
  <si>
    <t>V7664004</t>
  </si>
  <si>
    <t>00183041-00183067</t>
  </si>
  <si>
    <t>00183069-00183152</t>
  </si>
  <si>
    <t>00023316-00023320</t>
  </si>
  <si>
    <t>0127</t>
  </si>
  <si>
    <t>00013784</t>
  </si>
  <si>
    <t>00013731-00013783</t>
  </si>
  <si>
    <t>00013785-00013787</t>
  </si>
  <si>
    <t>00027540</t>
  </si>
  <si>
    <t>00027586</t>
  </si>
  <si>
    <t>MELENDEZ PARUTA JOSE</t>
  </si>
  <si>
    <t>V082253293</t>
  </si>
  <si>
    <t>00027599</t>
  </si>
  <si>
    <t>00027517-00027539</t>
  </si>
  <si>
    <t>00027541-00027585</t>
  </si>
  <si>
    <t>00027587-00027598</t>
  </si>
  <si>
    <t>00027600-00027613</t>
  </si>
  <si>
    <t>00001575</t>
  </si>
  <si>
    <t>INVERSIONES GIACOPA,C.A</t>
  </si>
  <si>
    <t xml:space="preserve">J311281649 </t>
  </si>
  <si>
    <t>00001512-00001574</t>
  </si>
  <si>
    <t>00014323-00014394</t>
  </si>
  <si>
    <t>0051</t>
  </si>
  <si>
    <t>00003846</t>
  </si>
  <si>
    <t>00003850</t>
  </si>
  <si>
    <t>00003780-00003845</t>
  </si>
  <si>
    <t>00003847-00003849</t>
  </si>
  <si>
    <t>00003851-00003857</t>
  </si>
  <si>
    <t>00193672</t>
  </si>
  <si>
    <t>INV GIACOPA C.A</t>
  </si>
  <si>
    <t>J311281649</t>
  </si>
  <si>
    <t>00193612-00193671</t>
  </si>
  <si>
    <t>00193673-00193681</t>
  </si>
  <si>
    <t>0238-0238</t>
  </si>
  <si>
    <t>00003261-00003264</t>
  </si>
  <si>
    <t>00001076-00001092</t>
  </si>
  <si>
    <t>1503</t>
  </si>
  <si>
    <t>00086226-00086286</t>
  </si>
  <si>
    <t>0942-0942</t>
  </si>
  <si>
    <t>00127343-00127442</t>
  </si>
  <si>
    <t>00077495-00077496</t>
  </si>
  <si>
    <t>00164777</t>
  </si>
  <si>
    <t>CAROLINA RODRIGUEZ</t>
  </si>
  <si>
    <t xml:space="preserve">V10848809 </t>
  </si>
  <si>
    <t>1852-1852</t>
  </si>
  <si>
    <t>00164708-00164817</t>
  </si>
  <si>
    <t>0408</t>
  </si>
  <si>
    <t>00015388</t>
  </si>
  <si>
    <t>COMERCIAL LARA</t>
  </si>
  <si>
    <t>J411494984</t>
  </si>
  <si>
    <t>00015322-00015387</t>
  </si>
  <si>
    <t>1706</t>
  </si>
  <si>
    <t>39611000</t>
  </si>
  <si>
    <t>FINCA AGRILUGO 2018 C.A</t>
  </si>
  <si>
    <t>J-41240761-9</t>
  </si>
  <si>
    <t>00039565-00039610</t>
  </si>
  <si>
    <t>00039612-00039679</t>
  </si>
  <si>
    <t>0052-0052</t>
  </si>
  <si>
    <t>00005834-00005920</t>
  </si>
  <si>
    <t>0622-0622</t>
  </si>
  <si>
    <t>00037983-00037991</t>
  </si>
  <si>
    <t>00037993-00038010</t>
  </si>
  <si>
    <t>00038012-00038034</t>
  </si>
  <si>
    <t>00006477-00006514</t>
  </si>
  <si>
    <t>0052</t>
  </si>
  <si>
    <t>00006515</t>
  </si>
  <si>
    <t>CARLOS MANZO</t>
  </si>
  <si>
    <t>V8737124</t>
  </si>
  <si>
    <t>00006516-00006567</t>
  </si>
  <si>
    <t>00003590-00003607</t>
  </si>
  <si>
    <t>1071</t>
  </si>
  <si>
    <t>00143001</t>
  </si>
  <si>
    <t xml:space="preserve">V110470368 </t>
  </si>
  <si>
    <t>1071-1071</t>
  </si>
  <si>
    <t>00142925-00143000</t>
  </si>
  <si>
    <t>00143002-00143144</t>
  </si>
  <si>
    <t>0614</t>
  </si>
  <si>
    <t>00023865</t>
  </si>
  <si>
    <t>00023836-00023864</t>
  </si>
  <si>
    <t>00023866-00023904</t>
  </si>
  <si>
    <t>00224517-00224610</t>
  </si>
  <si>
    <t>00005784-00005926</t>
  </si>
  <si>
    <t>00010933</t>
  </si>
  <si>
    <t>00010899-00010932</t>
  </si>
  <si>
    <t>00010934-00011012</t>
  </si>
  <si>
    <t>00137221-00137359</t>
  </si>
  <si>
    <t>00031905-00031946</t>
  </si>
  <si>
    <t>00183153-00183312</t>
  </si>
  <si>
    <t>00023321-00023404</t>
  </si>
  <si>
    <t>0128</t>
  </si>
  <si>
    <t>00013789-00013866</t>
  </si>
  <si>
    <t>00027614-00027677</t>
  </si>
  <si>
    <t>00001592</t>
  </si>
  <si>
    <t>00001576-00001591</t>
  </si>
  <si>
    <t>00001593-00001643</t>
  </si>
  <si>
    <t>00014403</t>
  </si>
  <si>
    <t>00014404</t>
  </si>
  <si>
    <t>28-10-2021</t>
  </si>
  <si>
    <t>ANGEL VALDEZ</t>
  </si>
  <si>
    <t>V8923825</t>
  </si>
  <si>
    <t>00014395-00014402</t>
  </si>
  <si>
    <t>00014404-00014466</t>
  </si>
  <si>
    <t>00003858-00003944</t>
  </si>
  <si>
    <t>00193682-00193729</t>
  </si>
  <si>
    <t>0239-0239</t>
  </si>
  <si>
    <t>00003265-00003274</t>
  </si>
  <si>
    <t>00001108</t>
  </si>
  <si>
    <t>00001093-00001107</t>
  </si>
  <si>
    <t>00001109-00001150</t>
  </si>
  <si>
    <t>1504</t>
  </si>
  <si>
    <t>86319000</t>
  </si>
  <si>
    <t>AILEN INVERCIONES</t>
  </si>
  <si>
    <t>00086287-00086318</t>
  </si>
  <si>
    <t>00086320-00086344</t>
  </si>
  <si>
    <t>0943</t>
  </si>
  <si>
    <t>00000150</t>
  </si>
  <si>
    <t>00127466</t>
  </si>
  <si>
    <t>28/10/2021</t>
  </si>
  <si>
    <t>0943-0943</t>
  </si>
  <si>
    <t>00127443-00127539</t>
  </si>
  <si>
    <t>1891</t>
  </si>
  <si>
    <t>00077497-00077498</t>
  </si>
  <si>
    <t>1853-1853</t>
  </si>
  <si>
    <t>00164818-00164950</t>
  </si>
  <si>
    <t>1698-1698</t>
  </si>
  <si>
    <t>73098000-73197001</t>
  </si>
  <si>
    <t>00095980</t>
  </si>
  <si>
    <t>0409</t>
  </si>
  <si>
    <t>00015411</t>
  </si>
  <si>
    <t>INV Y DECORACIONES GEKA</t>
  </si>
  <si>
    <t xml:space="preserve">J-29835462-3 </t>
  </si>
  <si>
    <t>00015414</t>
  </si>
  <si>
    <t>AUSTRALIS FOODS C.A</t>
  </si>
  <si>
    <t xml:space="preserve">J-31551656-0 </t>
  </si>
  <si>
    <t>00015343</t>
  </si>
  <si>
    <t>MIRNA RUIZ</t>
  </si>
  <si>
    <t>V4428858</t>
  </si>
  <si>
    <t>00015389-00015410</t>
  </si>
  <si>
    <t>00015412-00015413</t>
  </si>
  <si>
    <t>00015415-00015479</t>
  </si>
  <si>
    <t>0320</t>
  </si>
  <si>
    <t>1707</t>
  </si>
  <si>
    <t>39714000</t>
  </si>
  <si>
    <t>KOKO FRAPPE</t>
  </si>
  <si>
    <t>J411583057</t>
  </si>
  <si>
    <t>00000291</t>
  </si>
  <si>
    <t>39776000</t>
  </si>
  <si>
    <t>29/10/2021</t>
  </si>
  <si>
    <t>FERNANDO HERNANDEZ</t>
  </si>
  <si>
    <t>V6458708</t>
  </si>
  <si>
    <t>00039680-00039713</t>
  </si>
  <si>
    <t>00039715-00039794</t>
  </si>
  <si>
    <t>0053-0053</t>
  </si>
  <si>
    <t>00005921-00006026</t>
  </si>
  <si>
    <t>0623-0623</t>
  </si>
  <si>
    <t>00038035-00038098</t>
  </si>
  <si>
    <t>000000143</t>
  </si>
  <si>
    <t>00006568-00006691</t>
  </si>
  <si>
    <t>0053</t>
  </si>
  <si>
    <t>00006653</t>
  </si>
  <si>
    <t>BETSY PEREZ</t>
  </si>
  <si>
    <t>V6873100</t>
  </si>
  <si>
    <t>00003608-00003682</t>
  </si>
  <si>
    <t>1072-1072</t>
  </si>
  <si>
    <t>00143145-00143333</t>
  </si>
  <si>
    <t>00023905-00023970</t>
  </si>
  <si>
    <t>00005927-00006056</t>
  </si>
  <si>
    <t>00011054</t>
  </si>
  <si>
    <t>00011019</t>
  </si>
  <si>
    <t>YOSBERLI PEREZ</t>
  </si>
  <si>
    <t>V24886350</t>
  </si>
  <si>
    <t>00011013-00011053</t>
  </si>
  <si>
    <t>00011055-00011072</t>
  </si>
  <si>
    <t>00137360-00137524</t>
  </si>
  <si>
    <t>00032037</t>
  </si>
  <si>
    <t>00031993</t>
  </si>
  <si>
    <t>29-10-2021</t>
  </si>
  <si>
    <t>YANETH TORRES</t>
  </si>
  <si>
    <t>V12563581</t>
  </si>
  <si>
    <t>00031947-00032036</t>
  </si>
  <si>
    <t>00032038-00032085</t>
  </si>
  <si>
    <t>00183374</t>
  </si>
  <si>
    <t>00183313-00183373</t>
  </si>
  <si>
    <t>00183375-00183454</t>
  </si>
  <si>
    <t>0618</t>
  </si>
  <si>
    <t>00023413</t>
  </si>
  <si>
    <t>00023420</t>
  </si>
  <si>
    <t>0618-0618</t>
  </si>
  <si>
    <t>00023405-00023412</t>
  </si>
  <si>
    <t>00023414-00023419</t>
  </si>
  <si>
    <t>00023421-00023450</t>
  </si>
  <si>
    <t>0129</t>
  </si>
  <si>
    <t>00013870</t>
  </si>
  <si>
    <t>INVER.TEUFFE E HIJO C.A</t>
  </si>
  <si>
    <t>J-40232211-9</t>
  </si>
  <si>
    <t>00013867-00013869</t>
  </si>
  <si>
    <t>00013871-00013942</t>
  </si>
  <si>
    <t>00027686</t>
  </si>
  <si>
    <t>MIGUEL USECHE</t>
  </si>
  <si>
    <t>V297421360</t>
  </si>
  <si>
    <t>00027678-00027685</t>
  </si>
  <si>
    <t>00027687-00027716</t>
  </si>
  <si>
    <t>00001683</t>
  </si>
  <si>
    <t>YERSON GONZALES</t>
  </si>
  <si>
    <t xml:space="preserve">V13252420 </t>
  </si>
  <si>
    <t>00001644-00001749</t>
  </si>
  <si>
    <t>00014467-00014507</t>
  </si>
  <si>
    <t>00003949</t>
  </si>
  <si>
    <t>00003945-00003948</t>
  </si>
  <si>
    <t>00003950-00004041</t>
  </si>
  <si>
    <t>00193730-00193814</t>
  </si>
  <si>
    <t>0240-0240</t>
  </si>
  <si>
    <t>00003275-00003289</t>
  </si>
  <si>
    <t>00001168</t>
  </si>
  <si>
    <t>00001151-00001167</t>
  </si>
  <si>
    <t>00001169-00001231</t>
  </si>
  <si>
    <t>1505</t>
  </si>
  <si>
    <t>00086345</t>
  </si>
  <si>
    <t>00086345-00086376</t>
  </si>
  <si>
    <t>00086378-00086402</t>
  </si>
  <si>
    <t>0944-0944</t>
  </si>
  <si>
    <t>00127540-00127692</t>
  </si>
  <si>
    <t>1892</t>
  </si>
  <si>
    <t>00077499-00077503</t>
  </si>
  <si>
    <t>1854-1854</t>
  </si>
  <si>
    <t>00164951-00164992</t>
  </si>
  <si>
    <t>1699-1699</t>
  </si>
  <si>
    <t>73198000-73299001</t>
  </si>
  <si>
    <t>00096031</t>
  </si>
  <si>
    <t>00095981-00096030</t>
  </si>
  <si>
    <t>00096032-00096034</t>
  </si>
  <si>
    <t>0410</t>
  </si>
  <si>
    <t>00015480-00015599</t>
  </si>
  <si>
    <t>0321</t>
  </si>
  <si>
    <t>1708</t>
  </si>
  <si>
    <t>00039795-00039946</t>
  </si>
  <si>
    <t>0054-0054</t>
  </si>
  <si>
    <t>00006027-00006150</t>
  </si>
  <si>
    <t>0054</t>
  </si>
  <si>
    <t>00006151</t>
  </si>
  <si>
    <t>ANTONIO VAZQUEZ</t>
  </si>
  <si>
    <t>00006152-00006170</t>
  </si>
  <si>
    <t>0624-0624</t>
  </si>
  <si>
    <t>00038099-00038164</t>
  </si>
  <si>
    <t>00006692-00006873</t>
  </si>
  <si>
    <t>39729000</t>
  </si>
  <si>
    <t>HECTOR ZEA</t>
  </si>
  <si>
    <t>V5318850</t>
  </si>
  <si>
    <t>00004026</t>
  </si>
  <si>
    <t>LEONARDO GARBOZA</t>
  </si>
  <si>
    <t>V14852037</t>
  </si>
  <si>
    <t>00003683-00003772</t>
  </si>
  <si>
    <t>0616</t>
  </si>
  <si>
    <t>00023983</t>
  </si>
  <si>
    <t>00024003</t>
  </si>
  <si>
    <t>00024056</t>
  </si>
  <si>
    <t>00024063</t>
  </si>
  <si>
    <t>00023971-00023982</t>
  </si>
  <si>
    <t>00023984-00024002</t>
  </si>
  <si>
    <t>00024004-00024055</t>
  </si>
  <si>
    <t>00024057-00024062</t>
  </si>
  <si>
    <t>00024064-00024079</t>
  </si>
  <si>
    <t>1073</t>
  </si>
  <si>
    <t>00143462</t>
  </si>
  <si>
    <t>30/10/2021</t>
  </si>
  <si>
    <t>YULEIDI URBEZ</t>
  </si>
  <si>
    <t xml:space="preserve">V23252676 </t>
  </si>
  <si>
    <t>1073-1073</t>
  </si>
  <si>
    <t>00143334-00143513</t>
  </si>
  <si>
    <t>00224611-00224721</t>
  </si>
  <si>
    <t>00001360-00001362</t>
  </si>
  <si>
    <t>1456</t>
  </si>
  <si>
    <t>00091568-00091698</t>
  </si>
  <si>
    <t>00001437-00001438</t>
  </si>
  <si>
    <t>00006057-00006087</t>
  </si>
  <si>
    <t>00006088</t>
  </si>
  <si>
    <t>GRACIELA WANDER</t>
  </si>
  <si>
    <t>E819993681</t>
  </si>
  <si>
    <t>00006089-00006208</t>
  </si>
  <si>
    <t>00011073-00011182</t>
  </si>
  <si>
    <t>00137607</t>
  </si>
  <si>
    <t>J29380871-5</t>
  </si>
  <si>
    <t>00137608</t>
  </si>
  <si>
    <t>J-50079664-1</t>
  </si>
  <si>
    <t>00137605</t>
  </si>
  <si>
    <t>YENIS</t>
  </si>
  <si>
    <t>V8677669</t>
  </si>
  <si>
    <t>00137525-00137606</t>
  </si>
  <si>
    <t>00137609-00137667</t>
  </si>
  <si>
    <t>00032114</t>
  </si>
  <si>
    <t>BODEGON VILOEVITA</t>
  </si>
  <si>
    <t>J610410832</t>
  </si>
  <si>
    <t>00032086-00032113</t>
  </si>
  <si>
    <t>00032115-00032171</t>
  </si>
  <si>
    <t>00183455-00183604</t>
  </si>
  <si>
    <t>0619</t>
  </si>
  <si>
    <t>00023464</t>
  </si>
  <si>
    <t>30-10-2021</t>
  </si>
  <si>
    <t>KAREN ROJAS</t>
  </si>
  <si>
    <t>V10656916</t>
  </si>
  <si>
    <t>00023473</t>
  </si>
  <si>
    <t>EYIBEL MALDONADO</t>
  </si>
  <si>
    <t>V26498034</t>
  </si>
  <si>
    <t>00038128</t>
  </si>
  <si>
    <t>MARIA FERNANDA BENITEZ</t>
  </si>
  <si>
    <t>V29555658</t>
  </si>
  <si>
    <t>0619-0619</t>
  </si>
  <si>
    <t>00023451-00023518</t>
  </si>
  <si>
    <t>0130</t>
  </si>
  <si>
    <t>00013984</t>
  </si>
  <si>
    <t>00013943-00013983</t>
  </si>
  <si>
    <t>00013985-00014059</t>
  </si>
  <si>
    <t>00027728</t>
  </si>
  <si>
    <t>00027717-00027727</t>
  </si>
  <si>
    <t>00027729-00027804</t>
  </si>
  <si>
    <t>00001750-00001856</t>
  </si>
  <si>
    <t>00014508</t>
  </si>
  <si>
    <t>00014509-00014568</t>
  </si>
  <si>
    <t>00004042-00004120</t>
  </si>
  <si>
    <t>00193866</t>
  </si>
  <si>
    <t>00193815-00193865</t>
  </si>
  <si>
    <t>00193867-00193930</t>
  </si>
  <si>
    <t>00003280</t>
  </si>
  <si>
    <t>ROXIBEL</t>
  </si>
  <si>
    <t xml:space="preserve"> V29622569</t>
  </si>
  <si>
    <t>00003290-00003300</t>
  </si>
  <si>
    <t>00001232-00001321</t>
  </si>
  <si>
    <t>1506</t>
  </si>
  <si>
    <t>00086403-00086459</t>
  </si>
  <si>
    <t>0945</t>
  </si>
  <si>
    <t>00127862</t>
  </si>
  <si>
    <t>00127863</t>
  </si>
  <si>
    <t>V299225401</t>
  </si>
  <si>
    <t>00127895</t>
  </si>
  <si>
    <t>00127910</t>
  </si>
  <si>
    <t>FUAD</t>
  </si>
  <si>
    <t xml:space="preserve">V296579571 </t>
  </si>
  <si>
    <t>0945-0945</t>
  </si>
  <si>
    <t>00127693-00127861</t>
  </si>
  <si>
    <t>00127864-00127894</t>
  </si>
  <si>
    <t>00127896-00127909</t>
  </si>
  <si>
    <t>00127911-00127920</t>
  </si>
  <si>
    <t>1893-1894</t>
  </si>
  <si>
    <t>00077504-00077527</t>
  </si>
  <si>
    <t>1855-1855</t>
  </si>
  <si>
    <t>00164993-00165064</t>
  </si>
  <si>
    <t>1700-1700</t>
  </si>
  <si>
    <t>73361000-73434001</t>
  </si>
  <si>
    <t>00096035-00096114</t>
  </si>
  <si>
    <t>0411</t>
  </si>
  <si>
    <t>00015600-00015747</t>
  </si>
  <si>
    <t>0322</t>
  </si>
  <si>
    <t>1709</t>
  </si>
  <si>
    <t>00039947-00040082</t>
  </si>
  <si>
    <t>0055-0055</t>
  </si>
  <si>
    <t>00006171-00006245</t>
  </si>
  <si>
    <t>0055</t>
  </si>
  <si>
    <t>00006246</t>
  </si>
  <si>
    <t>WILLIAM MACHADO</t>
  </si>
  <si>
    <t>V161489918</t>
  </si>
  <si>
    <t>00006247-00006255</t>
  </si>
  <si>
    <t>00006256</t>
  </si>
  <si>
    <t>ANA JIMENEZ</t>
  </si>
  <si>
    <t>V11036506</t>
  </si>
  <si>
    <t>00006257-00006271</t>
  </si>
  <si>
    <t>00006272</t>
  </si>
  <si>
    <t>DISEÑOS TEXTIL</t>
  </si>
  <si>
    <t>J316676463</t>
  </si>
  <si>
    <t>00006273-00006316</t>
  </si>
  <si>
    <t>00006261</t>
  </si>
  <si>
    <t>31/10/2021</t>
  </si>
  <si>
    <t>ANDRES GIL</t>
  </si>
  <si>
    <t>V14214338</t>
  </si>
  <si>
    <t>0625-0625</t>
  </si>
  <si>
    <t>00038165-00038231</t>
  </si>
  <si>
    <t>00006874-00006989</t>
  </si>
  <si>
    <t>86496000</t>
  </si>
  <si>
    <t>NUBIA MORENO</t>
  </si>
  <si>
    <t>V6178531</t>
  </si>
  <si>
    <t>00003773-00003857</t>
  </si>
  <si>
    <t>1074</t>
  </si>
  <si>
    <t>00143518</t>
  </si>
  <si>
    <t>JOSE LUIS CAPOTE</t>
  </si>
  <si>
    <t xml:space="preserve">V12415944 </t>
  </si>
  <si>
    <t>1074-1074</t>
  </si>
  <si>
    <t>00143514-00143633</t>
  </si>
  <si>
    <t>00024080-00024129</t>
  </si>
  <si>
    <t>00224722-00224838</t>
  </si>
  <si>
    <t>00001363</t>
  </si>
  <si>
    <t>1457</t>
  </si>
  <si>
    <t>00091699-00091799</t>
  </si>
  <si>
    <t>00006209-00006336</t>
  </si>
  <si>
    <t>00011195</t>
  </si>
  <si>
    <t>00011217</t>
  </si>
  <si>
    <t>SERVICIOS FUNERARIOS CHACON C.A.</t>
  </si>
  <si>
    <t>J-40632250-4</t>
  </si>
  <si>
    <t>00011183-00011194</t>
  </si>
  <si>
    <t>00011196-00011216</t>
  </si>
  <si>
    <t>00011218-00011296</t>
  </si>
  <si>
    <t>00137668-00137803</t>
  </si>
  <si>
    <t>00032241</t>
  </si>
  <si>
    <t>00032235</t>
  </si>
  <si>
    <t>31-10-2021</t>
  </si>
  <si>
    <t>CARLOS CASTELLO</t>
  </si>
  <si>
    <t>V24886708</t>
  </si>
  <si>
    <t>00032172-00032240</t>
  </si>
  <si>
    <t>00032242-00032247</t>
  </si>
  <si>
    <t>00183676</t>
  </si>
  <si>
    <t xml:space="preserve">J-31122224-3 </t>
  </si>
  <si>
    <t>00183605-00183675</t>
  </si>
  <si>
    <t>00183677-00183733</t>
  </si>
  <si>
    <t>0620</t>
  </si>
  <si>
    <t>00023542</t>
  </si>
  <si>
    <t>00023569</t>
  </si>
  <si>
    <t>00023519-00023541</t>
  </si>
  <si>
    <t>00023543-00023568</t>
  </si>
  <si>
    <t>00023570-00023620</t>
  </si>
  <si>
    <t>0131</t>
  </si>
  <si>
    <t>00014060-00014167</t>
  </si>
  <si>
    <t>00027895</t>
  </si>
  <si>
    <t>BAR RESTAURANT EL BRASERO C.A</t>
  </si>
  <si>
    <t>J000592217</t>
  </si>
  <si>
    <t>00027824</t>
  </si>
  <si>
    <t>ROBIN BELLO</t>
  </si>
  <si>
    <t>V3934651</t>
  </si>
  <si>
    <t>00027856</t>
  </si>
  <si>
    <t>LISBETH DE VELANDRIA</t>
  </si>
  <si>
    <t>V19387167</t>
  </si>
  <si>
    <t>00027805-00027894</t>
  </si>
  <si>
    <t>00027896-00027899</t>
  </si>
  <si>
    <t>00001875</t>
  </si>
  <si>
    <t>00001914</t>
  </si>
  <si>
    <t>00001857-00001874</t>
  </si>
  <si>
    <t>00001876-00001913</t>
  </si>
  <si>
    <t>00001915-00001979</t>
  </si>
  <si>
    <t>00014585</t>
  </si>
  <si>
    <t>00014573</t>
  </si>
  <si>
    <t>00014569-00014584</t>
  </si>
  <si>
    <t>00014586-00014603</t>
  </si>
  <si>
    <t>00004170</t>
  </si>
  <si>
    <t>00004121-00004169</t>
  </si>
  <si>
    <t>00004171-00004243</t>
  </si>
  <si>
    <t>00193944</t>
  </si>
  <si>
    <t>00193931-00193943</t>
  </si>
  <si>
    <t>00193945-00193977</t>
  </si>
  <si>
    <t>00003301-00003316</t>
  </si>
  <si>
    <t>00001384</t>
  </si>
  <si>
    <t>JESUS SUAREZ</t>
  </si>
  <si>
    <t>V28463923</t>
  </si>
  <si>
    <t>00001322-00001417</t>
  </si>
  <si>
    <t>00001419-00001421</t>
  </si>
  <si>
    <t>1507</t>
  </si>
  <si>
    <t>86486000</t>
  </si>
  <si>
    <t>00086460-00086485</t>
  </si>
  <si>
    <t>00086487-00086563</t>
  </si>
  <si>
    <t>0946-0946</t>
  </si>
  <si>
    <t>00127921-00128127</t>
  </si>
  <si>
    <t>00077522</t>
  </si>
  <si>
    <t>ALVAREZ AIDA</t>
  </si>
  <si>
    <t>V3953123</t>
  </si>
  <si>
    <t>00000106</t>
  </si>
  <si>
    <t>00077542</t>
  </si>
  <si>
    <t>DANIEL PUENTE</t>
  </si>
  <si>
    <t>V13290884</t>
  </si>
  <si>
    <t>00077528-00077545</t>
  </si>
  <si>
    <t>1856-1856</t>
  </si>
  <si>
    <t>00165065-00165081</t>
  </si>
  <si>
    <t>1701-1701</t>
  </si>
  <si>
    <t>73435000-73592001</t>
  </si>
  <si>
    <t>00096115-00096197</t>
  </si>
  <si>
    <t>0412</t>
  </si>
  <si>
    <t>00015755</t>
  </si>
  <si>
    <t>00015748-00015754</t>
  </si>
  <si>
    <t>00015756-00015855</t>
  </si>
  <si>
    <t>0323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</si>
</sst>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8" xfId="0" applyNumberFormat="1" applyFont="1" applyFill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4" fontId="3" fillId="7" borderId="8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/>
    <xf numFmtId="4" fontId="3" fillId="2" borderId="11" xfId="0" applyNumberFormat="1" applyFont="1" applyFill="1" applyBorder="1"/>
    <xf numFmtId="4" fontId="3" fillId="2" borderId="15" xfId="0" applyNumberFormat="1" applyFont="1" applyFill="1" applyBorder="1"/>
    <xf numFmtId="4" fontId="3" fillId="2" borderId="12" xfId="0" applyNumberFormat="1" applyFont="1" applyFill="1" applyBorder="1"/>
    <xf numFmtId="4" fontId="3" fillId="2" borderId="11" xfId="0" applyNumberFormat="1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43" fontId="5" fillId="2" borderId="4" xfId="1" applyFont="1" applyFill="1" applyBorder="1"/>
    <xf numFmtId="43" fontId="5" fillId="2" borderId="5" xfId="1" applyFont="1" applyFill="1" applyBorder="1"/>
    <xf numFmtId="43" fontId="5" fillId="5" borderId="4" xfId="1" applyFont="1" applyFill="1" applyBorder="1"/>
    <xf numFmtId="43" fontId="5" fillId="8" borderId="5" xfId="1" applyFont="1" applyFill="1" applyBorder="1"/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8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8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5" fillId="2" borderId="1" xfId="1" applyFont="1" applyFill="1" applyBorder="1"/>
    <xf numFmtId="43" fontId="4" fillId="2" borderId="1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66" fontId="0" fillId="2" borderId="1" xfId="0" applyNumberFormat="1" applyFill="1" applyBorder="1"/>
    <xf numFmtId="166" fontId="5" fillId="2" borderId="1" xfId="0" applyNumberFormat="1" applyFont="1" applyFill="1" applyBorder="1"/>
    <xf numFmtId="166" fontId="4" fillId="2" borderId="1" xfId="0" applyNumberFormat="1" applyFont="1" applyFill="1" applyBorder="1"/>
    <xf numFmtId="0" fontId="0" fillId="2" borderId="0" xfId="0" applyFill="1" applyBorder="1"/>
    <xf numFmtId="14" fontId="0" fillId="2" borderId="1" xfId="0" applyNumberFormat="1" applyFill="1" applyBorder="1" applyAlignment="1">
      <alignment horizontal="center"/>
    </xf>
    <xf numFmtId="43" fontId="17" fillId="15" borderId="0" xfId="1" applyFont="1" applyFill="1"/>
    <xf numFmtId="4" fontId="0" fillId="2" borderId="18" xfId="0" applyNumberFormat="1" applyFill="1" applyBorder="1"/>
    <xf numFmtId="4" fontId="0" fillId="2" borderId="17" xfId="0" applyNumberFormat="1" applyFill="1" applyBorder="1"/>
    <xf numFmtId="49" fontId="0" fillId="16" borderId="1" xfId="0" applyNumberFormat="1" applyFill="1" applyBorder="1"/>
    <xf numFmtId="14" fontId="0" fillId="16" borderId="1" xfId="0" applyNumberFormat="1" applyFill="1" applyBorder="1"/>
    <xf numFmtId="165" fontId="0" fillId="16" borderId="1" xfId="0" applyNumberFormat="1" applyFill="1" applyBorder="1"/>
    <xf numFmtId="0" fontId="0" fillId="16" borderId="0" xfId="0" applyFill="1"/>
    <xf numFmtId="166" fontId="0" fillId="16" borderId="1" xfId="0" applyNumberFormat="1" applyFill="1" applyBorder="1"/>
    <xf numFmtId="4" fontId="0" fillId="0" borderId="0" xfId="0" applyNumberFormat="1"/>
    <xf numFmtId="0" fontId="15" fillId="13" borderId="18" xfId="0" applyFont="1" applyFill="1" applyBorder="1" applyAlignment="1">
      <alignment horizontal="center" vertical="center" wrapText="1"/>
    </xf>
    <xf numFmtId="0" fontId="15" fillId="13" borderId="17" xfId="0" applyFont="1" applyFill="1" applyBorder="1" applyAlignment="1">
      <alignment horizontal="center" vertical="center" wrapText="1"/>
    </xf>
    <xf numFmtId="4" fontId="0" fillId="2" borderId="13" xfId="0" applyNumberFormat="1" applyFill="1" applyBorder="1" applyAlignment="1">
      <alignment horizontal="center" vertical="center"/>
    </xf>
    <xf numFmtId="4" fontId="0" fillId="2" borderId="14" xfId="0" applyNumberForma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4" fontId="0" fillId="2" borderId="9" xfId="0" applyNumberFormat="1" applyFill="1" applyBorder="1" applyAlignment="1">
      <alignment horizontal="center" vertical="center" textRotation="90"/>
    </xf>
    <xf numFmtId="4" fontId="0" fillId="2" borderId="10" xfId="0" applyNumberFormat="1" applyFill="1" applyBorder="1" applyAlignment="1">
      <alignment horizontal="center" vertical="center" textRotation="90"/>
    </xf>
    <xf numFmtId="4" fontId="3" fillId="2" borderId="1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466725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10.1%20LIBRO%20DE%20VENTAS%20AUTOMERCADO%20EXPRESS%202707%20C.A.%20DESDE%20EL%2001%20AL%2015-10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10.2%20LIBRO%20DE%20VENTAS%20AUTOMERCADO%20EXPRESS%202707%20C.A.%20DESDE%20EL%2016%20AL%2031-10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.1"/>
      <sheetName val="RESUMEN "/>
    </sheetNames>
    <sheetDataSet>
      <sheetData sheetId="0">
        <row r="981">
          <cell r="J981">
            <v>831000.92005700024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.2"/>
      <sheetName val="RESUMEN "/>
    </sheetNames>
    <sheetDataSet>
      <sheetData sheetId="0">
        <row r="1010">
          <cell r="J1010">
            <v>944572.3910699999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503.368622337963" createdVersion="4" refreshedVersion="4" minRefreshableVersion="3" recordCount="2157">
  <cacheSource type="worksheet">
    <worksheetSource ref="A1:AE2158" sheet="OCT-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11-01T00:00:00" count="546">
        <d v="2021-10-01T00:00:00"/>
        <d v="2021-10-02T00:00:00"/>
        <d v="2021-10-03T00:00:00"/>
        <d v="2021-10-04T00:00:00"/>
        <d v="2021-10-05T00:00:00"/>
        <d v="2021-10-06T00:00:00"/>
        <d v="2021-10-07T00:00:00"/>
        <d v="2021-10-08T00:00:00"/>
        <d v="2021-10-09T00:00:00"/>
        <d v="2021-10-10T00:00:00"/>
        <d v="2021-10-11T00:00:00"/>
        <d v="2021-10-12T00:00:00"/>
        <d v="2021-10-13T00:00:00"/>
        <d v="2021-10-14T00:00:00"/>
        <d v="2021-10-15T00:00:00"/>
        <d v="2021-10-16T00:00:00"/>
        <d v="2021-10-17T00:00:00"/>
        <d v="2021-10-18T00:00:00"/>
        <d v="2021-10-19T00:00:00"/>
        <d v="2021-10-20T00:00:00"/>
        <d v="2021-10-21T00:00:00"/>
        <d v="2021-10-22T00:00:00"/>
        <d v="2021-10-23T00:00:00"/>
        <d v="2021-10-24T00:00:00"/>
        <d v="2021-10-25T00:00:00"/>
        <d v="2021-10-26T00:00:00"/>
        <d v="2021-10-27T00:00:00"/>
        <d v="2021-10-28T00:00:00"/>
        <d v="2021-10-29T00:00:00"/>
        <d v="2021-10-30T00:00:00"/>
        <d v="2021-10-31T00:00:00"/>
        <m/>
        <d v="2020-09-29T00:00:00" u="1"/>
        <d v="2021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1-06-06T00:00:00" u="1"/>
        <d v="2020-07-02T00:00:00" u="1"/>
        <d v="2021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1-06-08T00:00:00" u="1"/>
        <d v="2020-07-04T00:00:00" u="1"/>
        <d v="2021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1-06-10T00:00:00" u="1"/>
        <d v="2020-07-06T00:00:00" u="1"/>
        <d v="2021-07-06T00:00:00" u="1"/>
        <d v="2020-08-02T00:00:00" u="1"/>
        <d v="2021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1-06-12T00:00:00" u="1"/>
        <d v="2020-07-08T00:00:00" u="1"/>
        <d v="2021-07-08T00:00:00" u="1"/>
        <d v="2020-08-04T00:00:00" u="1"/>
        <d v="2021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1-06-14T00:00:00" u="1"/>
        <d v="2020-07-10T00:00:00" u="1"/>
        <d v="2021-07-10T00:00:00" u="1"/>
        <d v="2020-08-06T00:00:00" u="1"/>
        <d v="2021-08-06T00:00:00" u="1"/>
        <d v="2020-09-02T00:00:00" u="1"/>
        <d v="2021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1-06-16T00:00:00" u="1"/>
        <d v="2020-07-12T00:00:00" u="1"/>
        <d v="2021-07-12T00:00:00" u="1"/>
        <d v="2020-08-08T00:00:00" u="1"/>
        <d v="2021-08-08T00:00:00" u="1"/>
        <d v="2020-09-04T00:00:00" u="1"/>
        <d v="2021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1-06-18T00:00:00" u="1"/>
        <d v="2020-07-14T00:00:00" u="1"/>
        <d v="2021-07-14T00:00:00" u="1"/>
        <d v="2020-08-10T00:00:00" u="1"/>
        <d v="2021-08-10T00:00:00" u="1"/>
        <d v="2020-09-06T00:00:00" u="1"/>
        <d v="2021-09-06T00:00:00" u="1"/>
        <d v="2020-10-02T00:00:00" u="1"/>
        <d v="2020-04-28T00:00:00" u="1"/>
        <d v="2021-04-28T00:00:00" u="1"/>
        <d v="2020-05-24T00:00:00" u="1"/>
        <d v="2021-05-24T00:00:00" u="1"/>
        <d v="2020-06-20T00:00:00" u="1"/>
        <d v="2021-06-20T00:00:00" u="1"/>
        <d v="2020-07-16T00:00:00" u="1"/>
        <d v="2021-07-16T00:00:00" u="1"/>
        <d v="2020-08-12T00:00:00" u="1"/>
        <d v="2021-08-12T00:00:00" u="1"/>
        <d v="2020-09-08T00:00:00" u="1"/>
        <d v="2021-09-08T00:00:00" u="1"/>
        <d v="2020-10-04T00:00:00" u="1"/>
        <d v="2020-04-30T00:00:00" u="1"/>
        <d v="2021-04-30T00:00:00" u="1"/>
        <d v="2020-05-26T00:00:00" u="1"/>
        <d v="2021-05-26T00:00:00" u="1"/>
        <d v="2020-06-22T00:00:00" u="1"/>
        <d v="2021-06-22T00:00:00" u="1"/>
        <d v="2020-07-18T00:00:00" u="1"/>
        <d v="2021-07-18T00:00:00" u="1"/>
        <d v="2020-08-14T00:00:00" u="1"/>
        <d v="2021-08-14T00:00:00" u="1"/>
        <d v="2020-09-10T00:00:00" u="1"/>
        <d v="2021-09-10T00:00:00" u="1"/>
        <d v="2020-10-06T00:00:00" u="1"/>
        <d v="2020-05-28T00:00:00" u="1"/>
        <d v="2021-05-28T00:00:00" u="1"/>
        <d v="2020-06-24T00:00:00" u="1"/>
        <d v="2021-06-24T00:00:00" u="1"/>
        <d v="2020-07-20T00:00:00" u="1"/>
        <d v="2021-07-20T00:00:00" u="1"/>
        <d v="2020-08-16T00:00:00" u="1"/>
        <d v="2021-08-16T00:00:00" u="1"/>
        <d v="2020-09-12T00:00:00" u="1"/>
        <d v="2021-09-12T00:00:00" u="1"/>
        <d v="2020-10-08T00:00:00" u="1"/>
        <d v="2020-05-30T00:00:00" u="1"/>
        <d v="2021-05-30T00:00:00" u="1"/>
        <d v="2020-06-26T00:00:00" u="1"/>
        <d v="2021-06-26T00:00:00" u="1"/>
        <d v="2020-07-22T00:00:00" u="1"/>
        <d v="2021-07-22T00:00:00" u="1"/>
        <d v="2020-08-18T00:00:00" u="1"/>
        <d v="2021-08-18T00:00:00" u="1"/>
        <d v="2020-09-14T00:00:00" u="1"/>
        <d v="2021-09-14T00:00:00" u="1"/>
        <d v="2020-10-10T00:00:00" u="1"/>
        <d v="2020-12-02T00:00:00" u="1"/>
        <d v="2020-06-28T00:00:00" u="1"/>
        <d v="2021-06-28T00:00:00" u="1"/>
        <d v="2020-07-24T00:00:00" u="1"/>
        <d v="2021-07-24T00:00:00" u="1"/>
        <d v="2020-08-20T00:00:00" u="1"/>
        <d v="2021-08-20T00:00:00" u="1"/>
        <d v="2020-09-16T00:00:00" u="1"/>
        <d v="2021-09-16T00:00:00" u="1"/>
        <d v="2020-10-12T00:00:00" u="1"/>
        <d v="2020-12-04T00:00:00" u="1"/>
        <d v="2020-06-30T00:00:00" u="1"/>
        <d v="2021-06-30T00:00:00" u="1"/>
        <d v="2020-07-26T00:00:00" u="1"/>
        <d v="2021-07-26T00:00:00" u="1"/>
        <d v="2020-08-22T00:00:00" u="1"/>
        <d v="2021-08-22T00:00:00" u="1"/>
        <d v="2020-09-18T00:00:00" u="1"/>
        <d v="2021-09-18T00:00:00" u="1"/>
        <d v="2020-10-14T00:00:00" u="1"/>
        <d v="2020-12-06T00:00:00" u="1"/>
        <d v="2020-07-28T00:00:00" u="1"/>
        <d v="2021-07-28T00:00:00" u="1"/>
        <d v="2020-08-24T00:00:00" u="1"/>
        <d v="2021-08-24T00:00:00" u="1"/>
        <d v="2020-09-20T00:00:00" u="1"/>
        <d v="2021-09-20T00:00:00" u="1"/>
        <d v="2020-10-16T00:00:00" u="1"/>
        <d v="2020-12-08T00:00:00" u="1"/>
        <d v="2020-07-30T00:00:00" u="1"/>
        <d v="2021-07-30T00:00:00" u="1"/>
        <d v="2020-08-26T00:00:00" u="1"/>
        <d v="2021-08-26T00:00:00" u="1"/>
        <d v="2020-09-22T00:00:00" u="1"/>
        <d v="2021-09-22T00:00:00" u="1"/>
        <d v="2020-10-18T00:00:00" u="1"/>
        <d v="2020-12-10T00:00:00" u="1"/>
        <d v="2020-08-28T00:00:00" u="1"/>
        <d v="2021-08-28T00:00:00" u="1"/>
        <d v="2020-09-24T00:00:00" u="1"/>
        <d v="2021-09-24T00:00:00" u="1"/>
        <d v="2020-10-20T00:00:00" u="1"/>
        <d v="2020-12-12T00:00:00" u="1"/>
        <d v="2020-08-30T00:00:00" u="1"/>
        <d v="2021-08-30T00:00:00" u="1"/>
        <d v="2020-09-26T00:00:00" u="1"/>
        <d v="2021-09-26T00:00:00" u="1"/>
        <d v="2020-10-22T00:00:00" u="1"/>
        <d v="2020-12-14T00:00:00" u="1"/>
        <d v="2020-09-28T00:00:00" u="1"/>
        <d v="2021-09-28T00:00:00" u="1"/>
        <d v="2020-10-24T00:00:00" u="1"/>
        <d v="2020-12-16T00:00:00" u="1"/>
        <d v="2020-09-30T00:00:00" u="1"/>
        <d v="2021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1-06-05T00:00:00" u="1"/>
        <d v="2020-07-01T00:00:00" u="1"/>
        <d v="2021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1-06-07T00:00:00" u="1"/>
        <d v="2020-07-03T00:00:00" u="1"/>
        <d v="2021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1-06-09T00:00:00" u="1"/>
        <d v="2020-07-05T00:00:00" u="1"/>
        <d v="2021-07-05T00:00:00" u="1"/>
        <d v="2020-08-01T00:00:00" u="1"/>
        <d v="2021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1-06-11T00:00:00" u="1"/>
        <d v="2020-07-07T00:00:00" u="1"/>
        <d v="2021-07-07T00:00:00" u="1"/>
        <d v="2020-08-03T00:00:00" u="1"/>
        <d v="2021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1-06-13T00:00:00" u="1"/>
        <d v="2020-07-09T00:00:00" u="1"/>
        <d v="2021-07-09T00:00:00" u="1"/>
        <d v="2020-08-05T00:00:00" u="1"/>
        <d v="2021-08-05T00:00:00" u="1"/>
        <d v="2020-09-01T00:00:00" u="1"/>
        <d v="2021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1-06-15T00:00:00" u="1"/>
        <d v="2020-07-11T00:00:00" u="1"/>
        <d v="2021-07-11T00:00:00" u="1"/>
        <d v="2020-08-07T00:00:00" u="1"/>
        <d v="2021-08-07T00:00:00" u="1"/>
        <d v="2020-09-03T00:00:00" u="1"/>
        <d v="2021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1-06-17T00:00:00" u="1"/>
        <d v="2020-07-13T00:00:00" u="1"/>
        <d v="2021-07-13T00:00:00" u="1"/>
        <d v="2020-08-09T00:00:00" u="1"/>
        <d v="2021-08-09T00:00:00" u="1"/>
        <d v="2020-09-05T00:00:00" u="1"/>
        <d v="2021-09-05T00:00:00" u="1"/>
        <d v="2020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1-06-19T00:00:00" u="1"/>
        <d v="2020-07-15T00:00:00" u="1"/>
        <d v="2021-07-15T00:00:00" u="1"/>
        <d v="2020-08-11T00:00:00" u="1"/>
        <d v="2021-08-11T00:00:00" u="1"/>
        <d v="2020-09-07T00:00:00" u="1"/>
        <d v="2021-09-07T00:00:00" u="1"/>
        <d v="2020-10-03T00:00:00" u="1"/>
        <d v="2020-04-29T00:00:00" u="1"/>
        <d v="2021-04-29T00:00:00" u="1"/>
        <d v="2020-05-25T00:00:00" u="1"/>
        <d v="2021-05-25T00:00:00" u="1"/>
        <d v="2020-06-21T00:00:00" u="1"/>
        <d v="2021-06-21T00:00:00" u="1"/>
        <d v="2020-07-17T00:00:00" u="1"/>
        <d v="2021-07-17T00:00:00" u="1"/>
        <d v="2020-08-13T00:00:00" u="1"/>
        <d v="2021-08-13T00:00:00" u="1"/>
        <d v="2020-09-09T00:00:00" u="1"/>
        <d v="2021-09-09T00:00:00" u="1"/>
        <d v="2020-10-05T00:00:00" u="1"/>
        <d v="2020-05-27T00:00:00" u="1"/>
        <d v="2021-05-27T00:00:00" u="1"/>
        <d v="2020-06-23T00:00:00" u="1"/>
        <d v="2021-06-23T00:00:00" u="1"/>
        <d v="2020-07-19T00:00:00" u="1"/>
        <d v="2021-07-19T00:00:00" u="1"/>
        <d v="2020-08-15T00:00:00" u="1"/>
        <d v="2021-08-15T00:00:00" u="1"/>
        <d v="2020-09-11T00:00:00" u="1"/>
        <d v="2021-09-11T00:00:00" u="1"/>
        <d v="2020-10-07T00:00:00" u="1"/>
        <d v="2020-05-29T00:00:00" u="1"/>
        <d v="2021-05-29T00:00:00" u="1"/>
        <d v="2020-06-25T00:00:00" u="1"/>
        <d v="2021-06-25T00:00:00" u="1"/>
        <d v="2020-07-21T00:00:00" u="1"/>
        <d v="2021-07-21T00:00:00" u="1"/>
        <d v="2020-08-17T00:00:00" u="1"/>
        <d v="2021-08-17T00:00:00" u="1"/>
        <d v="2020-09-13T00:00:00" u="1"/>
        <d v="2021-09-13T00:00:00" u="1"/>
        <d v="2020-10-09T00:00:00" u="1"/>
        <d v="2020-12-01T00:00:00" u="1"/>
        <d v="2020-05-31T00:00:00" u="1"/>
        <d v="2021-05-31T00:00:00" u="1"/>
        <d v="2020-06-27T00:00:00" u="1"/>
        <d v="2021-06-27T00:00:00" u="1"/>
        <d v="2020-07-23T00:00:00" u="1"/>
        <d v="2021-07-23T00:00:00" u="1"/>
        <d v="2020-08-19T00:00:00" u="1"/>
        <d v="2021-08-19T00:00:00" u="1"/>
        <d v="2020-09-15T00:00:00" u="1"/>
        <d v="2021-09-15T00:00:00" u="1"/>
        <d v="2020-10-11T00:00:00" u="1"/>
        <d v="2020-12-03T00:00:00" u="1"/>
        <d v="2020-06-29T00:00:00" u="1"/>
        <d v="2021-06-29T00:00:00" u="1"/>
        <d v="2020-07-25T00:00:00" u="1"/>
        <d v="2021-07-25T00:00:00" u="1"/>
        <d v="2020-08-21T00:00:00" u="1"/>
        <d v="2021-08-21T00:00:00" u="1"/>
        <d v="2020-09-17T00:00:00" u="1"/>
        <d v="2021-09-17T00:00:00" u="1"/>
        <d v="2020-10-13T00:00:00" u="1"/>
        <d v="2020-12-05T00:00:00" u="1"/>
        <d v="2020-07-27T00:00:00" u="1"/>
        <d v="2021-07-27T00:00:00" u="1"/>
        <d v="2020-08-23T00:00:00" u="1"/>
        <d v="2021-08-23T00:00:00" u="1"/>
        <d v="2020-09-19T00:00:00" u="1"/>
        <d v="2021-09-19T00:00:00" u="1"/>
        <d v="2020-10-15T00:00:00" u="1"/>
        <d v="2020-12-07T00:00:00" u="1"/>
        <d v="2020-07-29T00:00:00" u="1"/>
        <d v="2021-07-29T00:00:00" u="1"/>
        <d v="2020-08-25T00:00:00" u="1"/>
        <d v="2021-08-25T00:00:00" u="1"/>
        <d v="2020-09-21T00:00:00" u="1"/>
        <d v="2021-09-21T00:00:00" u="1"/>
        <d v="2020-10-17T00:00:00" u="1"/>
        <d v="2020-12-09T00:00:00" u="1"/>
        <d v="2020-07-31T00:00:00" u="1"/>
        <d v="2021-07-31T00:00:00" u="1"/>
        <d v="2020-08-27T00:00:00" u="1"/>
        <d v="2021-08-27T00:00:00" u="1"/>
        <d v="2020-09-23T00:00:00" u="1"/>
        <d v="2021-09-23T00:00:00" u="1"/>
        <d v="2020-10-19T00:00:00" u="1"/>
        <d v="2020-12-11T00:00:00" u="1"/>
        <d v="2020-08-29T00:00:00" u="1"/>
        <d v="2021-08-29T00:00:00" u="1"/>
        <d v="2020-09-25T00:00:00" u="1"/>
        <d v="2021-09-25T00:00:00" u="1"/>
        <d v="2020-10-21T00:00:00" u="1"/>
        <d v="2020-12-13T00:00:00" u="1"/>
        <d v="2020-08-31T00:00:00" u="1"/>
        <d v="2021-08-31T00:00:00" u="1"/>
        <d v="2020-09-27T00:00:00" u="1"/>
        <d v="2021-09-27T00:00:00" u="1"/>
        <d v="2020-10-23T00:00:00" u="1"/>
        <d v="2020-12-15T00:00:00" u="1"/>
      </sharedItems>
    </cacheField>
    <cacheField name="Sucursal" numFmtId="49">
      <sharedItems containsBlank="1" count="7">
        <s v="0202"/>
        <s v="0204"/>
        <s v="0205"/>
        <s v="0201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0">
      <sharedItems containsBlank="1"/>
    </cacheField>
    <cacheField name="No. Nota  Credito" numFmtId="0">
      <sharedItems containsBlank="1" containsMixedTypes="1" containsNumber="1" containsInteger="1" minValue="105" maxValue="37140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505.47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156.96" maxValue="9012.2770979999987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56.96" maxValue="6796.3834000000015"/>
    </cacheField>
    <cacheField name="Base General Imponible Contribuyentes" numFmtId="0">
      <sharedItems containsString="0" containsBlank="1" containsNumber="1" minValue="0" maxValue="336.40159999999997"/>
    </cacheField>
    <cacheField name="Porc.General Con" numFmtId="49">
      <sharedItems containsBlank="1"/>
    </cacheField>
    <cacheField name="Debito General Fiscal Contribuyentes" numFmtId="0">
      <sharedItems containsString="0" containsBlank="1" containsNumber="1" minValue="0" maxValue="53.824255999999998"/>
    </cacheField>
    <cacheField name="Base General Imponible no Contribuyentes" numFmtId="165">
      <sharedItems containsString="0" containsBlank="1" containsNumber="1" minValue="-118.44" maxValue="2332.4970000000003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18.950399999999998" maxValue="373.19954799999999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minValue="0" maxValue="6.24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0.49920000000000003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57">
  <r>
    <s v="1"/>
    <x v="0"/>
    <x v="0"/>
    <s v="001"/>
    <s v="Z1F0004616"/>
    <s v="0916-0916"/>
    <s v="FC"/>
    <s v="00123803-00123916"/>
    <s v=""/>
    <s v=""/>
    <s v=""/>
    <s v=""/>
    <n v="0"/>
    <s v=""/>
    <s v="VENTAS NO CONTRIBUYENTES"/>
    <s v=""/>
    <n v="1718.1973499999999"/>
    <n v="0"/>
    <n v="1625.3625500000001"/>
    <n v="0"/>
    <s v="-"/>
    <n v="0"/>
    <n v="80.029999999999973"/>
    <s v="-"/>
    <n v="12.804800000000002"/>
    <n v="0"/>
    <s v="-"/>
    <n v="0"/>
    <n v="0"/>
    <s v="-"/>
    <n v="0"/>
  </r>
  <r>
    <s v="2"/>
    <x v="0"/>
    <x v="1"/>
    <s v="001"/>
    <s v="Z1F0017854"/>
    <s v="0594-0594"/>
    <s v="FC"/>
    <s v="00035691-00035725"/>
    <s v=""/>
    <s v=""/>
    <s v=""/>
    <s v=""/>
    <n v="0"/>
    <s v=""/>
    <s v="VENTAS NO CONTRIBUYENTES"/>
    <s v=""/>
    <n v="1207.7164760000001"/>
    <n v="0"/>
    <n v="944.83599999999979"/>
    <n v="0"/>
    <s v="-"/>
    <n v="0"/>
    <n v="226.62110000000001"/>
    <s v="16"/>
    <n v="36.259375999999996"/>
    <n v="0"/>
    <s v="-"/>
    <n v="0"/>
    <n v="0"/>
    <s v="-"/>
    <n v="0"/>
  </r>
  <r>
    <s v="3"/>
    <x v="0"/>
    <x v="2"/>
    <s v="001"/>
    <s v="Z7C7008321"/>
    <s v="0023-0023"/>
    <s v="FC"/>
    <s v="00002513-00002543"/>
    <s v=""/>
    <s v=""/>
    <s v=""/>
    <s v=""/>
    <n v="0"/>
    <s v=""/>
    <s v="VENTAS NO CONTRIBUYENTES"/>
    <s v=""/>
    <n v="875.51503200000002"/>
    <n v="0"/>
    <n v="721.22900000000004"/>
    <n v="0"/>
    <s v="-"/>
    <n v="0"/>
    <n v="133.0052"/>
    <s v="-"/>
    <n v="21.280832000000004"/>
    <n v="0"/>
    <s v="-"/>
    <n v="0"/>
    <n v="0"/>
    <s v="-"/>
    <n v="0"/>
  </r>
  <r>
    <s v="4"/>
    <x v="0"/>
    <x v="0"/>
    <s v="001"/>
    <s v="Z1F0004616"/>
    <s v="0916"/>
    <s v="FC"/>
    <s v="00123917"/>
    <s v=""/>
    <s v=""/>
    <s v=""/>
    <s v=""/>
    <n v="0"/>
    <s v=""/>
    <s v="COMUNIDAD DE GRACIAS PARA LAS NACIONES"/>
    <s v="J-29625450-8 "/>
    <n v="11.402799999999999"/>
    <n v="0"/>
    <n v="0"/>
    <n v="9.83"/>
    <s v="16"/>
    <n v="1.5728"/>
    <n v="0"/>
    <s v="-"/>
    <n v="0"/>
    <n v="0"/>
    <s v="-"/>
    <n v="0"/>
    <n v="0"/>
    <s v="-"/>
    <n v="0"/>
  </r>
  <r>
    <s v="5"/>
    <x v="0"/>
    <x v="1"/>
    <s v="001"/>
    <s v="Z1F0017854"/>
    <s v="0594"/>
    <s v="FC"/>
    <s v="00035726"/>
    <s v=""/>
    <s v=""/>
    <s v=""/>
    <s v=""/>
    <n v="0"/>
    <s v=""/>
    <s v="GUIFEL CAFE"/>
    <s v="J406087882"/>
    <n v="91.51"/>
    <n v="0"/>
    <n v="91.51"/>
    <n v="0"/>
    <s v="-"/>
    <n v="0"/>
    <n v="0"/>
    <s v="-"/>
    <n v="0"/>
    <n v="0"/>
    <s v="-"/>
    <n v="0"/>
    <n v="0"/>
    <s v="-"/>
    <n v="0"/>
  </r>
  <r>
    <s v="6"/>
    <x v="0"/>
    <x v="0"/>
    <s v="001"/>
    <s v="Z1F0004616"/>
    <s v="0916-0916"/>
    <s v="FC"/>
    <s v="00123918-00123942"/>
    <s v=""/>
    <s v=""/>
    <s v=""/>
    <s v=""/>
    <n v="0"/>
    <s v=""/>
    <s v="VENTAS NO CONTRIBUYENTES"/>
    <s v=""/>
    <n v="418.10900000000004"/>
    <n v="0"/>
    <n v="338.66060000000004"/>
    <n v="0"/>
    <s v="-"/>
    <n v="0"/>
    <n v="68.490000000000009"/>
    <s v="16"/>
    <n v="10.958399999999999"/>
    <n v="0"/>
    <s v="-"/>
    <n v="0"/>
    <n v="0"/>
    <s v="-"/>
    <n v="0"/>
  </r>
  <r>
    <s v="7"/>
    <x v="0"/>
    <x v="1"/>
    <s v="001"/>
    <s v="Z1F0017854"/>
    <s v="0594-0594"/>
    <s v="FC"/>
    <s v="00035727-00035806"/>
    <s v=""/>
    <s v=""/>
    <s v=""/>
    <s v=""/>
    <n v="0"/>
    <s v=""/>
    <s v="VENTAS NO CONTRIBUYENTES"/>
    <s v=""/>
    <n v="3653.7426159999991"/>
    <n v="0"/>
    <n v="2532.9771999999994"/>
    <n v="0"/>
    <s v="-"/>
    <n v="0"/>
    <n v="966.17709999999988"/>
    <s v="-"/>
    <n v="154.58831599999999"/>
    <n v="0"/>
    <s v="-"/>
    <n v="0"/>
    <n v="0"/>
    <s v="-"/>
    <n v="0"/>
  </r>
  <r>
    <s v="8"/>
    <x v="0"/>
    <x v="3"/>
    <s v="001"/>
    <s v="Z1F0000700"/>
    <s v="1679"/>
    <s v="FC"/>
    <s v="36808000-36934001"/>
    <s v=""/>
    <s v=""/>
    <s v=""/>
    <s v=""/>
    <n v="0"/>
    <s v=""/>
    <s v="VENTAS NO CONTRIBUYENTES"/>
    <s v=""/>
    <n v="5846.1925299999994"/>
    <n v="0"/>
    <n v="4583.6099999999997"/>
    <n v="0"/>
    <s v="-"/>
    <n v="0"/>
    <n v="1088.4331499999998"/>
    <s v="16"/>
    <n v="174.14938000000001"/>
    <n v="0"/>
    <s v="-"/>
    <n v="0"/>
    <n v="0"/>
    <s v="-"/>
    <n v="0"/>
  </r>
  <r>
    <s v="9"/>
    <x v="0"/>
    <x v="2"/>
    <s v="002"/>
    <s v="Z7C7008340"/>
    <s v="0024-0024"/>
    <s v="FC"/>
    <s v="00002900-00002981"/>
    <s v=""/>
    <s v=""/>
    <s v=""/>
    <s v=""/>
    <n v="0"/>
    <s v=""/>
    <s v="VENTAS NO CONTRIBUYENTES"/>
    <s v=""/>
    <n v="2600.2941639999999"/>
    <n v="0"/>
    <n v="1999.8298499999996"/>
    <n v="0"/>
    <s v="-"/>
    <n v="0"/>
    <n v="517.64164999999991"/>
    <s v="16"/>
    <n v="82.822663999999989"/>
    <n v="0"/>
    <s v="-"/>
    <n v="0"/>
    <n v="0"/>
    <s v="-"/>
    <n v="0"/>
  </r>
  <r>
    <s v="10"/>
    <x v="0"/>
    <x v="2"/>
    <s v="002"/>
    <s v="Z7C7008340"/>
    <s v="0024"/>
    <s v="FC"/>
    <s v="00002982"/>
    <s v=""/>
    <s v=""/>
    <s v=""/>
    <s v=""/>
    <n v="0"/>
    <s v=""/>
    <s v="JOSELIN RAMIREZ"/>
    <s v="V217119641"/>
    <n v="10.27"/>
    <n v="0"/>
    <n v="10.27"/>
    <n v="0"/>
    <s v="-"/>
    <n v="0"/>
    <n v="0"/>
    <s v="-"/>
    <n v="0"/>
    <n v="0"/>
    <s v="-"/>
    <n v="0"/>
    <n v="0"/>
    <s v="-"/>
    <n v="0"/>
  </r>
  <r>
    <s v="11"/>
    <x v="0"/>
    <x v="0"/>
    <s v="002"/>
    <s v="Z1F0008858"/>
    <s v="1041-1041"/>
    <s v="FC"/>
    <s v="00138869-00138924"/>
    <s v=""/>
    <s v=""/>
    <s v=""/>
    <s v=""/>
    <n v="0"/>
    <s v=""/>
    <s v="VENTAS NO CONTRIBUYENTES"/>
    <s v=""/>
    <n v="884.5444"/>
    <n v="0"/>
    <n v="843.38759999999991"/>
    <n v="0"/>
    <s v="-"/>
    <n v="0"/>
    <n v="35.480000000000004"/>
    <s v="-"/>
    <n v="5.6768000000000001"/>
    <n v="0"/>
    <s v="-"/>
    <n v="0"/>
    <n v="0"/>
    <s v="-"/>
    <n v="0"/>
  </r>
  <r>
    <s v="12"/>
    <x v="0"/>
    <x v="1"/>
    <s v="002"/>
    <s v="Z1F0017966"/>
    <s v="0587-0587"/>
    <s v="FC"/>
    <s v="00021935-00021984"/>
    <s v=""/>
    <s v=""/>
    <s v=""/>
    <s v=""/>
    <n v="0"/>
    <s v=""/>
    <s v="VENTAS NO CONTRIBUYENTES"/>
    <s v=""/>
    <n v="1871.6240620000003"/>
    <n v="0"/>
    <n v="1176.5947500000002"/>
    <n v="0"/>
    <s v="-"/>
    <n v="0"/>
    <n v="599.16320000000007"/>
    <s v="16"/>
    <n v="95.866112000000015"/>
    <n v="0"/>
    <s v="-"/>
    <n v="0"/>
    <n v="0"/>
    <s v="-"/>
    <n v="0"/>
  </r>
  <r>
    <s v="13"/>
    <x v="0"/>
    <x v="2"/>
    <s v="002"/>
    <s v="Z7C7008340"/>
    <s v="0024-0024"/>
    <s v="FC"/>
    <s v="00002983-00003038"/>
    <s v=""/>
    <s v=""/>
    <s v=""/>
    <s v=""/>
    <n v="0"/>
    <s v=""/>
    <s v="VENTAS NO CONTRIBUYENTES"/>
    <s v=""/>
    <n v="1291.0798420000003"/>
    <n v="0"/>
    <n v="1001.9702000000004"/>
    <n v="0"/>
    <s v="-"/>
    <n v="0"/>
    <n v="249.23244999999997"/>
    <s v="16"/>
    <n v="39.877192000000008"/>
    <n v="0"/>
    <s v="-"/>
    <n v="0"/>
    <n v="0"/>
    <s v="-"/>
    <n v="0"/>
  </r>
  <r>
    <s v="14"/>
    <x v="0"/>
    <x v="0"/>
    <s v="002"/>
    <s v="Z1F0008858"/>
    <s v="1041"/>
    <s v="FC"/>
    <s v="00138925"/>
    <s v=""/>
    <s v=""/>
    <s v=""/>
    <s v=""/>
    <n v="0"/>
    <s v=""/>
    <s v="DILCIA LATORRE"/>
    <s v="V142059598"/>
    <n v="56.58"/>
    <n v="0"/>
    <n v="56.58"/>
    <n v="0"/>
    <s v="-"/>
    <n v="0"/>
    <n v="0"/>
    <s v="-"/>
    <n v="0"/>
    <n v="0"/>
    <s v="-"/>
    <n v="0"/>
    <n v="0"/>
    <s v="-"/>
    <n v="0"/>
  </r>
  <r>
    <s v="15"/>
    <x v="0"/>
    <x v="0"/>
    <s v="002"/>
    <s v="Z1F0008858"/>
    <s v="1041-1041"/>
    <s v="FC"/>
    <s v="00138926-00138979"/>
    <s v=""/>
    <s v=""/>
    <s v=""/>
    <s v=""/>
    <n v="0"/>
    <s v=""/>
    <s v="VENTAS NO CONTRIBUYENTES"/>
    <s v=""/>
    <n v="1178.3806500000003"/>
    <n v="0"/>
    <n v="1068.8766500000002"/>
    <n v="0"/>
    <s v="-"/>
    <n v="0"/>
    <n v="94.399999999999991"/>
    <s v="16"/>
    <n v="15.103999999999999"/>
    <n v="0"/>
    <s v="-"/>
    <n v="0"/>
    <n v="0"/>
    <s v="-"/>
    <n v="0"/>
  </r>
  <r>
    <s v="16"/>
    <x v="0"/>
    <x v="3"/>
    <s v="002"/>
    <s v="Z1B8050002"/>
    <s v="0019"/>
    <s v="FC"/>
    <s v="00001572-00001611"/>
    <s v=""/>
    <s v=""/>
    <s v=""/>
    <s v=""/>
    <n v="0"/>
    <s v=""/>
    <s v="VENTAS NO CONTRIBUYENTES"/>
    <s v=""/>
    <n v="2822.4602520000003"/>
    <n v="0"/>
    <n v="2338.8179000000005"/>
    <n v="0"/>
    <s v="-"/>
    <n v="0"/>
    <n v="416.93309999999991"/>
    <s v="16"/>
    <n v="66.709252000000006"/>
    <n v="0"/>
    <s v="-"/>
    <n v="0"/>
    <n v="0"/>
    <s v="-"/>
    <n v="0"/>
  </r>
  <r>
    <s v="17"/>
    <x v="0"/>
    <x v="3"/>
    <s v="002"/>
    <s v="Z1B8050002"/>
    <s v="0019"/>
    <s v="FC"/>
    <s v="00001612"/>
    <s v=""/>
    <s v=""/>
    <s v=""/>
    <s v=""/>
    <n v="0"/>
    <s v=""/>
    <s v="ESGUARNAC RAMO VERDE"/>
    <s v="J200004458"/>
    <n v="16.847999999999999"/>
    <n v="0"/>
    <n v="16.847999999999999"/>
    <n v="0"/>
    <s v="-"/>
    <n v="0"/>
    <n v="0"/>
    <s v="-"/>
    <n v="0"/>
    <n v="0"/>
    <s v="-"/>
    <n v="0"/>
    <n v="0"/>
    <s v="-"/>
    <n v="0"/>
  </r>
  <r>
    <s v="18"/>
    <x v="0"/>
    <x v="3"/>
    <s v="002"/>
    <s v="Z1B8050002"/>
    <s v="0019"/>
    <s v="FC"/>
    <s v="00001613-00001665"/>
    <s v=""/>
    <s v=""/>
    <s v=""/>
    <s v=""/>
    <n v="0"/>
    <s v=""/>
    <s v="VENTAS NO CONTRIBUYENTES"/>
    <s v=""/>
    <n v="2974.2245279999997"/>
    <n v="0"/>
    <n v="2152.7637999999997"/>
    <n v="0"/>
    <s v="-"/>
    <n v="0"/>
    <n v="708.1558"/>
    <s v="16"/>
    <n v="113.304928"/>
    <n v="0"/>
    <s v="-"/>
    <n v="0"/>
    <n v="0"/>
    <s v="-"/>
    <n v="0"/>
  </r>
  <r>
    <s v="19"/>
    <x v="0"/>
    <x v="3"/>
    <s v="002"/>
    <s v="Z1B8050002"/>
    <s v="0019"/>
    <s v="NC"/>
    <s v=""/>
    <s v="00000006"/>
    <s v=""/>
    <s v="00001580"/>
    <s v="1/10/2021"/>
    <n v="21.32"/>
    <s v="VEN"/>
    <s v="GABRIEL PEREIRA"/>
    <s v="V27934230 "/>
    <n v="-21.32"/>
    <n v="0"/>
    <n v="-21.32"/>
    <n v="0"/>
    <s v="-"/>
    <n v="0"/>
    <n v="0"/>
    <s v="-"/>
    <n v="0"/>
    <n v="0"/>
    <s v="-"/>
    <n v="0"/>
    <n v="0"/>
    <s v="-"/>
    <n v="0"/>
  </r>
  <r>
    <s v="20"/>
    <x v="0"/>
    <x v="3"/>
    <s v="002"/>
    <s v="Z1B8050149"/>
    <s v="1941"/>
    <s v="FC"/>
    <s v="00222344-00222414"/>
    <m/>
    <m/>
    <m/>
    <m/>
    <n v="0"/>
    <m/>
    <s v="VENTAS NO CONTRIBUYENTES"/>
    <m/>
    <n v="1526.5840000000001"/>
    <n v="0"/>
    <n v="1488.42"/>
    <n v="0"/>
    <s v="-"/>
    <n v="0"/>
    <n v="32.9"/>
    <s v="16"/>
    <n v="5.2640000000000002"/>
    <n v="0"/>
    <s v="-"/>
    <n v="0"/>
    <n v="0"/>
    <s v="-"/>
    <n v="0"/>
  </r>
  <r>
    <s v="21"/>
    <x v="0"/>
    <x v="3"/>
    <s v="002"/>
    <s v="Z1B8050149"/>
    <s v="1941"/>
    <s v="NC"/>
    <m/>
    <s v="00001345"/>
    <m/>
    <m/>
    <m/>
    <n v="0"/>
    <m/>
    <s v="VENTAS NO CONTRIBUYENTES"/>
    <m/>
    <n v="-43.15"/>
    <n v="0"/>
    <n v="-43.15"/>
    <n v="0"/>
    <s v="-"/>
    <n v="0"/>
    <n v="0"/>
    <s v="16"/>
    <n v="0"/>
    <n v="0"/>
    <s v="-"/>
    <n v="0"/>
    <n v="0"/>
    <s v="-"/>
    <n v="0"/>
  </r>
  <r>
    <s v="22"/>
    <x v="0"/>
    <x v="3"/>
    <s v="002"/>
    <s v="Z1B8050365"/>
    <s v="1430"/>
    <s v="FC "/>
    <s v="00090645-00090697"/>
    <m/>
    <m/>
    <m/>
    <m/>
    <n v="0"/>
    <m/>
    <s v="VENTAS NO CONTRIBUYENTES"/>
    <m/>
    <n v="1575.328"/>
    <n v="0"/>
    <n v="1499"/>
    <n v="0"/>
    <s v="-"/>
    <n v="0"/>
    <n v="65.8"/>
    <s v="-"/>
    <n v="10.528"/>
    <n v="0"/>
    <s v="-"/>
    <n v="0"/>
    <n v="0"/>
    <s v="-"/>
    <n v="0"/>
  </r>
  <r>
    <s v="23"/>
    <x v="0"/>
    <x v="3"/>
    <s v="002"/>
    <s v="Z1B8050365"/>
    <s v="1430"/>
    <s v="NC"/>
    <m/>
    <s v="00001432"/>
    <m/>
    <m/>
    <m/>
    <n v="0"/>
    <m/>
    <s v="VENTAS NO CONTRIBUYENTES"/>
    <m/>
    <n v="-96"/>
    <n v="0"/>
    <n v="-96"/>
    <n v="0"/>
    <s v="-"/>
    <n v="0"/>
    <n v="0"/>
    <s v="-"/>
    <n v="0"/>
    <n v="0"/>
    <s v="-"/>
    <n v="0"/>
    <n v="0"/>
    <s v="-"/>
    <n v="0"/>
  </r>
  <r>
    <s v="24"/>
    <x v="0"/>
    <x v="1"/>
    <s v="003"/>
    <s v="Z1F0017848"/>
    <s v="0580-0580"/>
    <s v="FC"/>
    <s v="00030448-00030503"/>
    <s v=""/>
    <s v=""/>
    <s v=""/>
    <s v=""/>
    <n v="0"/>
    <s v=""/>
    <s v="VENTAS NO CONTRIBUYENTES"/>
    <s v=""/>
    <n v="2756.4137340000002"/>
    <n v="0"/>
    <n v="1932.8689500000012"/>
    <n v="0"/>
    <s v="-"/>
    <n v="0"/>
    <n v="709.9523999999999"/>
    <s v="16"/>
    <n v="113.59238399999994"/>
    <n v="0"/>
    <s v="-"/>
    <n v="0"/>
    <n v="0"/>
    <s v="-"/>
    <n v="0"/>
  </r>
  <r>
    <s v="25"/>
    <x v="0"/>
    <x v="2"/>
    <s v="003"/>
    <s v="Z7C7008438"/>
    <s v="0024-0024"/>
    <s v="FC"/>
    <s v="00002765-00002938"/>
    <s v=""/>
    <s v=""/>
    <s v=""/>
    <s v=""/>
    <n v="0"/>
    <s v=""/>
    <s v="VENTAS NO CONTRIBUYENTES"/>
    <s v=""/>
    <n v="5517.0971579999996"/>
    <n v="0"/>
    <n v="4192.6612999999979"/>
    <n v="0"/>
    <s v="-"/>
    <n v="0"/>
    <n v="1141.75505"/>
    <s v="16"/>
    <n v="182.6808079999999"/>
    <n v="0"/>
    <s v="-"/>
    <n v="0"/>
    <n v="0"/>
    <s v="-"/>
    <n v="0"/>
  </r>
  <r>
    <s v="26"/>
    <x v="0"/>
    <x v="0"/>
    <s v="003"/>
    <s v="Z1F0008965"/>
    <s v="1028-1028"/>
    <s v="FC"/>
    <s v="00133439-00133614"/>
    <s v=""/>
    <s v=""/>
    <s v=""/>
    <s v=""/>
    <n v="0"/>
    <s v=""/>
    <s v="VENTAS NO CONTRIBUYENTES"/>
    <s v=""/>
    <n v="2840.6705499999998"/>
    <n v="0"/>
    <n v="2526.1611999999986"/>
    <n v="0"/>
    <s v="-"/>
    <n v="0"/>
    <n v="271.12875000000003"/>
    <s v="16"/>
    <n v="43.380600000000001"/>
    <n v="0"/>
    <s v="-"/>
    <n v="0"/>
    <n v="0"/>
    <s v="-"/>
    <n v="0"/>
  </r>
  <r>
    <s v="27"/>
    <x v="0"/>
    <x v="3"/>
    <s v="003"/>
    <s v="Z1B8051199"/>
    <s v="0098"/>
    <s v="FC"/>
    <s v="00008607-00008699"/>
    <s v=""/>
    <s v=""/>
    <s v=""/>
    <s v=""/>
    <n v="0"/>
    <s v=""/>
    <s v="VENTAS NO CONTRIBUYENTES"/>
    <s v=""/>
    <n v="6856.9698059999973"/>
    <n v="0"/>
    <n v="4915.1728999999978"/>
    <n v="0"/>
    <s v="-"/>
    <n v="0"/>
    <n v="1673.9628500000003"/>
    <s v="16"/>
    <n v="267.83405600000003"/>
    <n v="0"/>
    <s v="-"/>
    <n v="0"/>
    <n v="0"/>
    <s v="-"/>
    <n v="0"/>
  </r>
  <r>
    <s v="28"/>
    <x v="0"/>
    <x v="3"/>
    <s v="003"/>
    <s v="Z1B8051199"/>
    <s v="0098"/>
    <s v="FC"/>
    <s v="00008700"/>
    <s v=""/>
    <s v=""/>
    <s v=""/>
    <s v=""/>
    <n v="0"/>
    <s v=""/>
    <s v="JM MANUFACTURE COMPANY C.A"/>
    <s v="J29703300-9"/>
    <n v="66.864800000000002"/>
    <n v="0"/>
    <n v="0.42000000000000171"/>
    <n v="57.28"/>
    <s v="16"/>
    <n v="9.1647999999999996"/>
    <n v="0"/>
    <s v="-"/>
    <n v="0"/>
    <n v="0"/>
    <s v="-"/>
    <n v="0"/>
    <n v="0"/>
    <s v="-"/>
    <n v="0"/>
  </r>
  <r>
    <s v="29"/>
    <x v="0"/>
    <x v="3"/>
    <s v="003"/>
    <s v="Z1B8051199"/>
    <s v="0098"/>
    <s v="FC"/>
    <s v="00008701"/>
    <s v=""/>
    <s v=""/>
    <s v=""/>
    <s v=""/>
    <n v="0"/>
    <s v=""/>
    <s v="JM MANUFACTURE COMPANY C.A"/>
    <s v="J29703300-9 "/>
    <n v="58.463999999999999"/>
    <n v="0"/>
    <n v="0"/>
    <n v="50.4"/>
    <s v="16"/>
    <n v="8.0640000000000001"/>
    <n v="0"/>
    <s v="-"/>
    <n v="0"/>
    <n v="0"/>
    <s v="-"/>
    <n v="0"/>
    <n v="0"/>
    <s v="-"/>
    <n v="0"/>
  </r>
  <r>
    <s v="30"/>
    <x v="0"/>
    <x v="3"/>
    <s v="003"/>
    <s v="Z1B8051199"/>
    <s v="0098"/>
    <s v="FC"/>
    <s v="00008702-00008716"/>
    <s v=""/>
    <s v=""/>
    <s v=""/>
    <s v=""/>
    <n v="0"/>
    <s v=""/>
    <s v="VENTAS NO CONTRIBUYENTES"/>
    <s v=""/>
    <n v="1123.0653959999997"/>
    <n v="0"/>
    <n v="837.31754999999998"/>
    <n v="0"/>
    <s v="-"/>
    <n v="0"/>
    <n v="246.33434999999997"/>
    <s v="16"/>
    <n v="39.413495999999995"/>
    <n v="0"/>
    <s v="-"/>
    <n v="0"/>
    <n v="0"/>
    <s v="-"/>
    <n v="0"/>
  </r>
  <r>
    <s v="31"/>
    <x v="0"/>
    <x v="3"/>
    <s v="003"/>
    <s v="Z1B8051199"/>
    <s v="0098"/>
    <s v="NC"/>
    <s v=""/>
    <s v="00000022"/>
    <s v=""/>
    <s v="00008612"/>
    <s v="1/10/2021"/>
    <n v="9.84"/>
    <s v="VEN"/>
    <s v="GABRIEL PEREIRA"/>
    <s v="V27934230 "/>
    <n v="-9.84"/>
    <n v="0"/>
    <n v="-9.84"/>
    <n v="0"/>
    <s v="-"/>
    <n v="0"/>
    <n v="0"/>
    <s v="-"/>
    <n v="0"/>
    <n v="0"/>
    <s v="-"/>
    <n v="0"/>
    <n v="0"/>
    <s v="-"/>
    <n v="0"/>
  </r>
  <r>
    <s v="32"/>
    <x v="0"/>
    <x v="3"/>
    <s v="003"/>
    <s v="Z1B8051199"/>
    <s v="0098"/>
    <s v="NC"/>
    <s v=""/>
    <s v="00000023"/>
    <s v=""/>
    <s v="00008611"/>
    <s v="1/10/2021"/>
    <n v="19.68"/>
    <s v="VEN"/>
    <s v="GABRIEL PEREIRA"/>
    <s v="V27934230"/>
    <n v="-19.68"/>
    <n v="0"/>
    <n v="-19.68"/>
    <n v="0"/>
    <s v="-"/>
    <n v="0"/>
    <n v="0"/>
    <s v="-"/>
    <n v="0"/>
    <n v="0"/>
    <s v="-"/>
    <n v="0"/>
    <n v="0"/>
    <s v="-"/>
    <n v="0"/>
  </r>
  <r>
    <s v="33"/>
    <x v="0"/>
    <x v="3"/>
    <s v="003"/>
    <s v="Z1B8051199"/>
    <s v="0098"/>
    <s v="NC"/>
    <s v=""/>
    <s v="00000024"/>
    <s v=""/>
    <s v="00008610"/>
    <s v="1/10/2021"/>
    <n v="19.68"/>
    <s v="VEN"/>
    <s v="GABRIEL PEREIRA"/>
    <s v="V27934230 "/>
    <n v="-19.68"/>
    <n v="0"/>
    <n v="-19.68"/>
    <n v="0"/>
    <s v="-"/>
    <n v="0"/>
    <n v="0"/>
    <s v="-"/>
    <n v="0"/>
    <n v="0"/>
    <s v="-"/>
    <n v="0"/>
    <n v="0"/>
    <s v="-"/>
    <n v="0"/>
  </r>
  <r>
    <s v="34"/>
    <x v="0"/>
    <x v="3"/>
    <s v="003"/>
    <s v="Z1B8051199"/>
    <s v="0098"/>
    <s v="NC"/>
    <s v=""/>
    <s v="00000025"/>
    <s v=""/>
    <s v="00008615"/>
    <s v="1/10/2021"/>
    <n v="19.68"/>
    <s v="VEN"/>
    <s v="GABRIEL PEREIRA"/>
    <s v="V27934230"/>
    <n v="-19.68"/>
    <n v="0"/>
    <n v="-19.68"/>
    <n v="0"/>
    <s v="-"/>
    <n v="0"/>
    <n v="0"/>
    <s v="-"/>
    <n v="0"/>
    <n v="0"/>
    <s v="-"/>
    <n v="0"/>
    <n v="0"/>
    <s v="-"/>
    <n v="0"/>
  </r>
  <r>
    <s v="35"/>
    <x v="0"/>
    <x v="3"/>
    <s v="003"/>
    <s v="Z1B8051199"/>
    <s v="0098"/>
    <s v="NC"/>
    <s v=""/>
    <s v="00000026"/>
    <s v=""/>
    <s v="00008623"/>
    <s v="1/10/2021"/>
    <n v="21.32"/>
    <s v="VEN"/>
    <s v="KELVIN INFANTE"/>
    <s v="V27322117"/>
    <n v="-22.44"/>
    <n v="0"/>
    <n v="-22.44"/>
    <n v="0"/>
    <s v="-"/>
    <n v="0"/>
    <n v="0"/>
    <s v="-"/>
    <n v="0"/>
    <n v="0"/>
    <s v="-"/>
    <n v="0"/>
    <n v="0"/>
    <s v="-"/>
    <n v="0"/>
  </r>
  <r>
    <s v="36"/>
    <x v="0"/>
    <x v="1"/>
    <s v="004"/>
    <s v="Z1F0017963"/>
    <s v="0590-0590"/>
    <s v="FC"/>
    <s v="00021614-00021680"/>
    <s v=""/>
    <s v=""/>
    <s v=""/>
    <s v=""/>
    <n v="0"/>
    <s v=""/>
    <s v="VENTAS NO CONTRIBUYENTES"/>
    <s v=""/>
    <n v="3465.361954"/>
    <n v="0"/>
    <n v="2280.4297499999993"/>
    <n v="0"/>
    <s v="-"/>
    <n v="0"/>
    <n v="1021.4933"/>
    <s v="-"/>
    <n v="163.43890400000001"/>
    <n v="0"/>
    <s v="-"/>
    <n v="0"/>
    <n v="0"/>
    <s v="-"/>
    <n v="0"/>
  </r>
  <r>
    <s v="37"/>
    <x v="0"/>
    <x v="0"/>
    <s v="004"/>
    <s v="Z1B8050578"/>
    <s v="1825-1825"/>
    <s v="FC"/>
    <s v="00162718-00162795"/>
    <s v=""/>
    <s v=""/>
    <s v=""/>
    <s v=""/>
    <n v="0"/>
    <s v=""/>
    <s v="VENTAS NO CONTRIBUYENTES"/>
    <s v=""/>
    <n v="1644.8500000000001"/>
    <n v="0"/>
    <n v="1444.38"/>
    <n v="0"/>
    <s v="-"/>
    <n v="0"/>
    <n v="172.82"/>
    <s v="-"/>
    <n v="27.65"/>
    <n v="0"/>
    <s v="-"/>
    <n v="0"/>
    <n v="0"/>
    <s v="-"/>
    <n v="0"/>
  </r>
  <r>
    <s v="38"/>
    <x v="0"/>
    <x v="0"/>
    <s v="004"/>
    <s v="Z1B8050578"/>
    <s v="1825"/>
    <s v="NC"/>
    <s v=""/>
    <s v="00000070"/>
    <s v=""/>
    <s v="00162726"/>
    <s v="1/10/2021"/>
    <n v="1.66"/>
    <s v="VEN"/>
    <s v="SIMON"/>
    <s v="V8688491 "/>
    <n v="-2"/>
    <n v="0"/>
    <n v="-2"/>
    <n v="0"/>
    <s v="-"/>
    <n v="0"/>
    <n v="0"/>
    <s v="-"/>
    <n v="0"/>
    <n v="0"/>
    <s v="-"/>
    <n v="0"/>
    <n v="0"/>
    <s v="-"/>
    <n v="0"/>
  </r>
  <r>
    <s v="39"/>
    <x v="0"/>
    <x v="3"/>
    <s v="004"/>
    <s v="Z1B8050937"/>
    <s v="1943"/>
    <s v="FC"/>
    <s v="00180509-00180551"/>
    <s v=""/>
    <s v=""/>
    <s v=""/>
    <s v=""/>
    <n v="0"/>
    <s v=""/>
    <s v="VENTAS NO CONTRIBUYENTES"/>
    <s v=""/>
    <n v="3443.3869920000002"/>
    <n v="0"/>
    <n v="2388.4388999999996"/>
    <n v="0"/>
    <s v="-"/>
    <n v="0"/>
    <n v="909.43800000000022"/>
    <s v="16"/>
    <n v="145.51009200000001"/>
    <n v="0"/>
    <s v="-"/>
    <n v="0"/>
    <n v="0"/>
    <s v="-"/>
    <n v="0"/>
  </r>
  <r>
    <s v="40"/>
    <x v="0"/>
    <x v="3"/>
    <s v="004"/>
    <s v="Z1B8050937"/>
    <s v="1943"/>
    <s v="NC"/>
    <s v=""/>
    <s v="00000218"/>
    <s v=""/>
    <s v="00180338"/>
    <s v="29/9/2021"/>
    <n v="46.71"/>
    <s v="VEN"/>
    <s v="TONIMAR SARGO"/>
    <s v="V22784640 "/>
    <n v="-19.931999999999999"/>
    <n v="0"/>
    <n v="0"/>
    <n v="0"/>
    <s v="-"/>
    <n v="0"/>
    <n v="-17.1828"/>
    <s v="16"/>
    <n v="-2.7492000000000001"/>
    <n v="0"/>
    <s v="-"/>
    <n v="0"/>
    <n v="0"/>
    <s v="-"/>
    <n v="0"/>
  </r>
  <r>
    <s v="41"/>
    <x v="0"/>
    <x v="1"/>
    <s v="005"/>
    <s v="Z1F0017998"/>
    <s v="0579-0579"/>
    <s v="FC"/>
    <s v="00025895-00025925"/>
    <s v=""/>
    <s v=""/>
    <s v=""/>
    <s v=""/>
    <n v="0"/>
    <s v=""/>
    <s v="VENTAS NO CONTRIBUYENTES"/>
    <s v=""/>
    <n v="2162.1243359999994"/>
    <n v="0"/>
    <n v="1439.83185"/>
    <n v="0"/>
    <s v="-"/>
    <n v="0"/>
    <n v="622.66595000000018"/>
    <s v="16"/>
    <n v="99.626536000000002"/>
    <n v="0"/>
    <s v="-"/>
    <n v="0"/>
    <n v="0"/>
    <s v="-"/>
    <n v="0"/>
  </r>
  <r>
    <s v="42"/>
    <x v="0"/>
    <x v="3"/>
    <s v="005"/>
    <s v="Z1B8050363"/>
    <s v="0099"/>
    <s v="FC"/>
    <s v="00011000-00011055"/>
    <s v=""/>
    <s v=""/>
    <s v=""/>
    <s v=""/>
    <n v="0"/>
    <s v=""/>
    <s v="VENTAS NO CONTRIBUYENTES"/>
    <s v=""/>
    <n v="4001.6010959999994"/>
    <n v="0"/>
    <n v="2802.3137999999999"/>
    <n v="0"/>
    <s v="-"/>
    <n v="0"/>
    <n v="1033.8683000000001"/>
    <s v="16"/>
    <n v="165.41899599999996"/>
    <n v="0"/>
    <s v="-"/>
    <n v="0"/>
    <n v="0"/>
    <s v="-"/>
    <n v="0"/>
  </r>
  <r>
    <s v="43"/>
    <x v="0"/>
    <x v="3"/>
    <s v="005"/>
    <s v="Z1B8050363"/>
    <s v="0099"/>
    <s v="NC"/>
    <s v=""/>
    <s v="00000032"/>
    <s v=""/>
    <s v="00011000"/>
    <s v="1/10/2021"/>
    <n v="21.32"/>
    <s v="VEN"/>
    <s v="YOSLERY RODRUIGUEZ"/>
    <s v="V26248543 "/>
    <n v="-21.32"/>
    <n v="0"/>
    <n v="-21.32"/>
    <n v="0"/>
    <s v="-"/>
    <n v="0"/>
    <n v="0"/>
    <s v="-"/>
    <n v="0"/>
    <n v="0"/>
    <s v="-"/>
    <n v="0"/>
    <n v="0"/>
    <s v="-"/>
    <n v="0"/>
  </r>
  <r>
    <s v="44"/>
    <x v="0"/>
    <x v="1"/>
    <s v="006"/>
    <s v="Z1F0017787"/>
    <s v="0553-0553"/>
    <s v="FC"/>
    <s v="00013115-00013125"/>
    <s v=""/>
    <s v=""/>
    <s v=""/>
    <s v=""/>
    <n v="0"/>
    <s v=""/>
    <s v="VENTAS NO CONTRIBUYENTES"/>
    <s v=""/>
    <n v="535.46199200000012"/>
    <n v="0"/>
    <n v="271.37645000000009"/>
    <n v="0"/>
    <s v="-"/>
    <n v="0"/>
    <n v="227.65995000000001"/>
    <s v="16"/>
    <n v="36.425592000000002"/>
    <n v="0"/>
    <s v="-"/>
    <n v="0"/>
    <n v="0"/>
    <s v="-"/>
    <n v="0"/>
  </r>
  <r>
    <s v="45"/>
    <x v="0"/>
    <x v="1"/>
    <s v="006"/>
    <s v="Z1F0017787"/>
    <s v="0553"/>
    <s v="FC"/>
    <s v="00013126"/>
    <s v=""/>
    <s v=""/>
    <s v=""/>
    <s v=""/>
    <n v="0"/>
    <s v=""/>
    <s v="INVERSIONES SI SE PUEDE"/>
    <s v="J412775600"/>
    <n v="45.92"/>
    <n v="0"/>
    <n v="45.92"/>
    <n v="0"/>
    <s v="-"/>
    <n v="0"/>
    <n v="0"/>
    <s v="-"/>
    <n v="0"/>
    <n v="0"/>
    <s v="-"/>
    <n v="0"/>
    <n v="0"/>
    <s v="-"/>
    <n v="0"/>
  </r>
  <r>
    <s v="46"/>
    <x v="0"/>
    <x v="1"/>
    <s v="006"/>
    <s v="Z1F0017787"/>
    <s v="0553-0553"/>
    <s v="FC"/>
    <s v="00013127-00013150"/>
    <s v=""/>
    <s v=""/>
    <s v=""/>
    <s v=""/>
    <n v="0"/>
    <s v=""/>
    <s v="VENTAS NO CONTRIBUYENTES"/>
    <s v=""/>
    <n v="1383.0772739999998"/>
    <n v="0"/>
    <n v="1036.8326"/>
    <n v="0"/>
    <s v="-"/>
    <n v="0"/>
    <n v="298.48675000000003"/>
    <s v="16"/>
    <n v="47.757923999999996"/>
    <n v="0"/>
    <s v="-"/>
    <n v="0"/>
    <n v="0"/>
    <s v="-"/>
    <n v="0"/>
  </r>
  <r>
    <s v="47"/>
    <x v="0"/>
    <x v="1"/>
    <s v="006"/>
    <s v="Z1F0017787"/>
    <s v="0553"/>
    <s v="FC"/>
    <s v="00013151"/>
    <s v=""/>
    <s v=""/>
    <s v=""/>
    <s v=""/>
    <n v="0"/>
    <s v=""/>
    <s v="BODEGON BIELE VITE"/>
    <s v="J410610832"/>
    <n v="63.948399999999999"/>
    <n v="0"/>
    <n v="32.64"/>
    <n v="26.99"/>
    <s v="16"/>
    <n v="4.3183999999999996"/>
    <n v="0"/>
    <s v="-"/>
    <n v="0"/>
    <n v="0"/>
    <s v="-"/>
    <n v="0"/>
    <n v="0"/>
    <s v="-"/>
    <n v="0"/>
  </r>
  <r>
    <s v="48"/>
    <x v="0"/>
    <x v="1"/>
    <s v="006"/>
    <s v="Z1F0017787"/>
    <s v="0553-0553"/>
    <s v="FC"/>
    <s v="00013152-00013182"/>
    <s v=""/>
    <s v=""/>
    <s v=""/>
    <s v=""/>
    <n v="0"/>
    <s v=""/>
    <s v="VENTAS NO CONTRIBUYENTES"/>
    <s v=""/>
    <n v="1112.0384859999999"/>
    <n v="0"/>
    <n v="763.62134999999989"/>
    <n v="0"/>
    <s v="-"/>
    <n v="0"/>
    <n v="300.3596"/>
    <s v="-"/>
    <n v="48.057536000000006"/>
    <n v="0"/>
    <s v="-"/>
    <n v="0"/>
    <n v="0"/>
    <s v="-"/>
    <n v="0"/>
  </r>
  <r>
    <s v="49"/>
    <x v="0"/>
    <x v="1"/>
    <s v="006"/>
    <s v="Z1F0017787"/>
    <s v="0553"/>
    <s v="FC"/>
    <s v="00013183"/>
    <s v=""/>
    <s v=""/>
    <s v=""/>
    <s v=""/>
    <n v="0"/>
    <s v=""/>
    <s v="MEGASERVI 3R.C.A"/>
    <s v="J412341880"/>
    <n v="52.521749999999997"/>
    <n v="0"/>
    <n v="44.622149999999998"/>
    <n v="6.81"/>
    <s v="16"/>
    <n v="1.0895999999999999"/>
    <n v="0"/>
    <s v="-"/>
    <n v="0"/>
    <n v="0"/>
    <s v="-"/>
    <n v="0"/>
    <n v="0"/>
    <s v="-"/>
    <n v="0"/>
  </r>
  <r>
    <s v="50"/>
    <x v="0"/>
    <x v="1"/>
    <s v="006"/>
    <s v="Z1F0017787"/>
    <s v="0553-0553"/>
    <s v="FC"/>
    <s v="00013184-00013189"/>
    <s v=""/>
    <s v=""/>
    <s v=""/>
    <s v=""/>
    <n v="0"/>
    <s v=""/>
    <s v="VENTAS NO CONTRIBUYENTES"/>
    <s v=""/>
    <n v="246.14724999999999"/>
    <n v="0"/>
    <n v="163.72924999999998"/>
    <n v="0"/>
    <s v="-"/>
    <n v="0"/>
    <n v="71.05"/>
    <s v="16"/>
    <n v="11.368"/>
    <n v="0"/>
    <s v="-"/>
    <n v="0"/>
    <n v="0"/>
    <s v="-"/>
    <n v="0"/>
  </r>
  <r>
    <s v="51"/>
    <x v="0"/>
    <x v="1"/>
    <s v="006"/>
    <s v="Z1F0017787"/>
    <s v="0553"/>
    <s v="NC"/>
    <s v=""/>
    <s v="00000060"/>
    <s v=""/>
    <s v="00013139"/>
    <s v="01-10-2021"/>
    <n v="32.44"/>
    <s v="VEN"/>
    <s v="TATIANA LOPEZ"/>
    <s v="V13231326"/>
    <n v="-5.4530000000000003"/>
    <n v="0"/>
    <n v="-5.4530000000000003"/>
    <n v="0"/>
    <s v="-"/>
    <n v="0"/>
    <n v="0"/>
    <s v="-"/>
    <n v="0"/>
    <n v="0"/>
    <s v="-"/>
    <n v="0"/>
    <n v="0"/>
    <s v="-"/>
    <n v="0"/>
  </r>
  <r>
    <s v="52"/>
    <x v="0"/>
    <x v="3"/>
    <s v="007"/>
    <s v="Z1B8050013"/>
    <s v="0023"/>
    <s v="FC"/>
    <s v="00001423-00001479"/>
    <s v=""/>
    <s v=""/>
    <s v=""/>
    <s v=""/>
    <n v="0"/>
    <s v=""/>
    <s v="VENTAS NO CONTRIBUYENTES"/>
    <s v=""/>
    <n v="5069.3858619999992"/>
    <n v="0"/>
    <n v="3786.4692500000019"/>
    <n v="0"/>
    <s v="-"/>
    <n v="0"/>
    <n v="1105.9625999999998"/>
    <s v="16"/>
    <n v="176.95401199999998"/>
    <n v="0"/>
    <s v="-"/>
    <n v="0"/>
    <n v="0"/>
    <s v="-"/>
    <n v="0"/>
  </r>
  <r>
    <s v="53"/>
    <x v="0"/>
    <x v="3"/>
    <s v="007"/>
    <s v="Z1B8050013"/>
    <s v="0023"/>
    <s v="NC"/>
    <s v=""/>
    <s v="00000005"/>
    <s v=""/>
    <s v="00001418"/>
    <s v="30/9/2021"/>
    <n v="169"/>
    <s v="VEN"/>
    <s v="SARAI ORTEGA"/>
    <s v="V15913991"/>
    <n v="-13.0848"/>
    <n v="0"/>
    <n v="0"/>
    <n v="0"/>
    <s v="-"/>
    <n v="0"/>
    <n v="-11.28"/>
    <s v="16"/>
    <n v="-1.8048"/>
    <n v="0"/>
    <s v="-"/>
    <n v="0"/>
    <n v="0"/>
    <s v="-"/>
    <n v="0"/>
  </r>
  <r>
    <s v="54"/>
    <x v="0"/>
    <x v="1"/>
    <s v="008"/>
    <s v="Z1F0017970"/>
    <s v="0211-0211"/>
    <s v="FC"/>
    <s v="00002961-00002970"/>
    <s v=""/>
    <s v=""/>
    <s v=""/>
    <s v=""/>
    <n v="0"/>
    <s v=""/>
    <s v="VENTAS NO CONTRIBUYENTES"/>
    <s v=""/>
    <n v="57.491199999999999"/>
    <n v="0"/>
    <n v="17.679999999999993"/>
    <n v="0"/>
    <s v="-"/>
    <n v="0"/>
    <n v="34.32"/>
    <s v="16"/>
    <n v="5.4912000000000001"/>
    <n v="0"/>
    <s v="-"/>
    <n v="0"/>
    <n v="0"/>
    <s v="-"/>
    <n v="0"/>
  </r>
  <r>
    <s v="55"/>
    <x v="0"/>
    <x v="3"/>
    <s v="008"/>
    <s v="Z1B8050003"/>
    <s v="1958"/>
    <s v="FC"/>
    <s v="00191233-00191337"/>
    <s v=""/>
    <s v=""/>
    <s v=""/>
    <s v=""/>
    <n v="0"/>
    <s v=""/>
    <s v="VENTAS NO CONTRIBUYENTES"/>
    <s v=""/>
    <n v="7335.6139999999996"/>
    <n v="0"/>
    <n v="5909.51"/>
    <n v="0"/>
    <s v="-"/>
    <n v="0"/>
    <n v="1229.4000000000001"/>
    <s v="-"/>
    <n v="196.70400000000001"/>
    <n v="0"/>
    <s v="-"/>
    <n v="0"/>
    <n v="0"/>
    <s v="-"/>
    <n v="0"/>
  </r>
  <r>
    <s v="56"/>
    <x v="0"/>
    <x v="3"/>
    <s v="008"/>
    <s v="Z1B8050003"/>
    <s v="1958"/>
    <s v="NC"/>
    <s v=""/>
    <s v="00000204"/>
    <s v=""/>
    <s v="00191235"/>
    <s v="1/10/2021"/>
    <n v="19.68"/>
    <s v="VEN"/>
    <s v="GABRIEL PEREIRA"/>
    <s v="V27934230 "/>
    <n v="-19.68"/>
    <n v="0"/>
    <n v="-19.68"/>
    <n v="0"/>
    <s v="-"/>
    <n v="0"/>
    <n v="0"/>
    <s v="-"/>
    <n v="0"/>
    <n v="0"/>
    <s v="-"/>
    <n v="0"/>
    <n v="0"/>
    <s v="-"/>
    <n v="0"/>
  </r>
  <r>
    <s v="57"/>
    <x v="0"/>
    <x v="3"/>
    <s v="008"/>
    <s v="Z1B8050003"/>
    <s v="1958"/>
    <s v="NC"/>
    <s v=""/>
    <s v="00000205"/>
    <s v=""/>
    <s v="00191239"/>
    <s v="1/10/2021"/>
    <n v="19.68"/>
    <s v="VEN"/>
    <s v="GABRIEL PEREIRA"/>
    <s v="V27934230"/>
    <n v="-19.68"/>
    <n v="0"/>
    <n v="-19.68"/>
    <n v="0"/>
    <s v="-"/>
    <n v="0"/>
    <n v="0"/>
    <s v="-"/>
    <n v="0"/>
    <n v="0"/>
    <s v="-"/>
    <n v="0"/>
    <n v="0"/>
    <s v="-"/>
    <n v="0"/>
  </r>
  <r>
    <s v="58"/>
    <x v="0"/>
    <x v="3"/>
    <s v="008"/>
    <s v="Z1B8050003"/>
    <s v="1958"/>
    <s v="NC"/>
    <s v=""/>
    <s v="00000206"/>
    <s v=""/>
    <s v="00191287"/>
    <s v="1/10/2021"/>
    <n v="14.82"/>
    <s v="VEN"/>
    <s v="NESTOR GUEVARA"/>
    <s v="V19030618 "/>
    <n v="-14.82"/>
    <n v="0"/>
    <n v="-14.82"/>
    <n v="0"/>
    <s v="-"/>
    <n v="0"/>
    <n v="0"/>
    <s v="-"/>
    <n v="0"/>
    <n v="0"/>
    <s v="-"/>
    <n v="0"/>
    <n v="0"/>
    <s v="-"/>
    <n v="0"/>
  </r>
  <r>
    <s v="59"/>
    <x v="0"/>
    <x v="3"/>
    <s v="010"/>
    <s v="Z1F0000341"/>
    <s v="1477"/>
    <s v="FC"/>
    <s v="84591000-84683000"/>
    <s v=""/>
    <s v=""/>
    <s v=""/>
    <s v=""/>
    <n v="0"/>
    <s v=""/>
    <s v="VENTAS NO CONTRIBUYENTES"/>
    <s v=""/>
    <n v="7844.9226279999993"/>
    <n v="0"/>
    <n v="6435.5301999999992"/>
    <n v="0"/>
    <s v="-"/>
    <n v="0"/>
    <n v="1214.9936000000002"/>
    <s v="16"/>
    <n v="194.39882799999995"/>
    <n v="0"/>
    <s v="-"/>
    <n v="0"/>
    <n v="0"/>
    <s v="-"/>
    <n v="0"/>
  </r>
  <r>
    <s v="60"/>
    <x v="0"/>
    <x v="3"/>
    <s v="010"/>
    <s v="Z1F0000341"/>
    <s v="1477"/>
    <s v="NC"/>
    <s v=""/>
    <s v="00000184"/>
    <s v=""/>
    <s v="84591000"/>
    <s v="1/10/2021"/>
    <n v="19.68"/>
    <s v="VEN"/>
    <s v="GABRIEL PEREIRA"/>
    <s v="V27934230"/>
    <n v="-19.68"/>
    <n v="0"/>
    <n v="-19.68"/>
    <n v="0"/>
    <s v="-"/>
    <n v="0"/>
    <n v="0"/>
    <s v="-"/>
    <n v="0"/>
    <n v="0"/>
    <s v="-"/>
    <n v="0"/>
    <n v="0"/>
    <s v="-"/>
    <n v="0"/>
  </r>
  <r>
    <s v="61"/>
    <x v="0"/>
    <x v="3"/>
    <s v="010"/>
    <s v="Z1F0000341"/>
    <s v="1477"/>
    <s v="NC"/>
    <s v=""/>
    <s v="00000185"/>
    <s v=""/>
    <s v="84620000"/>
    <s v="1/10/2021"/>
    <n v="156.96"/>
    <s v="VEN"/>
    <s v="CLIENTE"/>
    <s v="V"/>
    <n v="-156.96"/>
    <n v="0"/>
    <n v="-156.96"/>
    <n v="0"/>
    <s v="-"/>
    <n v="0"/>
    <n v="0"/>
    <s v="-"/>
    <n v="0"/>
    <n v="0"/>
    <s v="-"/>
    <n v="0"/>
    <n v="0"/>
    <s v="-"/>
    <n v="0"/>
  </r>
  <r>
    <s v="62"/>
    <x v="0"/>
    <x v="3"/>
    <s v="012"/>
    <s v="Z1B8038506"/>
    <s v="1864"/>
    <s v="FC"/>
    <s v="00077066-00077068"/>
    <s v=""/>
    <s v=""/>
    <s v=""/>
    <s v=""/>
    <n v="0"/>
    <s v=""/>
    <s v="VENTAS NO CONTRIBUYENTES"/>
    <s v=""/>
    <n v="235.02199999999999"/>
    <n v="0"/>
    <n v="141.69999999999999"/>
    <n v="0"/>
    <s v="-"/>
    <n v="0"/>
    <n v="80.449999999999989"/>
    <s v="16"/>
    <n v="12.872"/>
    <n v="0"/>
    <s v="-"/>
    <n v="0"/>
    <n v="0"/>
    <s v="-"/>
    <n v="0"/>
  </r>
  <r>
    <s v="63"/>
    <x v="0"/>
    <x v="3"/>
    <s v="014"/>
    <s v="Z1F0000338"/>
    <s v="1669-1669"/>
    <s v="FC"/>
    <s v="00070913-00070989"/>
    <s v=""/>
    <s v=""/>
    <s v=""/>
    <s v=""/>
    <n v="0"/>
    <s v=""/>
    <s v="VENTAS NO CONTRIBUYENTES"/>
    <s v=""/>
    <n v="2950.6137140000005"/>
    <n v="0"/>
    <n v="2145.4224499999991"/>
    <n v="0"/>
    <s v="-"/>
    <n v="0"/>
    <n v="694.13040000000001"/>
    <s v="16"/>
    <n v="111.06086400000001"/>
    <n v="0"/>
    <s v="-"/>
    <n v="0"/>
    <n v="0"/>
    <s v="-"/>
    <n v="0"/>
  </r>
  <r>
    <s v="64"/>
    <x v="0"/>
    <x v="3"/>
    <s v="015"/>
    <s v="Z1B8050356"/>
    <s v="1843"/>
    <s v="FC"/>
    <s v="00095105-00095192"/>
    <s v=""/>
    <s v=""/>
    <s v=""/>
    <s v=""/>
    <n v="0"/>
    <s v=""/>
    <s v="VENTAS NO CONTRIBUYENTES"/>
    <s v=""/>
    <n v="4902.4407779999983"/>
    <n v="0"/>
    <n v="3927.6018500000005"/>
    <n v="0"/>
    <s v="-"/>
    <n v="0"/>
    <n v="840.37840000000006"/>
    <s v="16"/>
    <n v="134.46052800000004"/>
    <n v="0"/>
    <s v="-"/>
    <n v="0"/>
    <n v="0"/>
    <s v="-"/>
    <n v="0"/>
  </r>
  <r>
    <s v="65"/>
    <x v="0"/>
    <x v="3"/>
    <s v="016"/>
    <s v="Z1F0000490"/>
    <s v="0382"/>
    <s v="FC"/>
    <s v="00012886-00012956"/>
    <s v=""/>
    <s v=""/>
    <s v=""/>
    <s v=""/>
    <n v="0"/>
    <s v=""/>
    <s v="VENTAS NO CONTRIBUYENTES"/>
    <s v=""/>
    <n v="1040.3268500000004"/>
    <n v="0"/>
    <n v="789.84555000000046"/>
    <n v="0"/>
    <s v="-"/>
    <n v="0"/>
    <n v="215.93199999999996"/>
    <s v="-"/>
    <n v="34.549300000000002"/>
    <n v="0"/>
    <s v="-"/>
    <n v="0"/>
    <n v="0"/>
    <s v="-"/>
    <n v="0"/>
  </r>
  <r>
    <s v="66"/>
    <x v="0"/>
    <x v="3"/>
    <s v="017"/>
    <s v="Z7C0004030"/>
    <s v="029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7"/>
    <x v="1"/>
    <x v="2"/>
    <s v="001"/>
    <s v="Z7C7008321"/>
    <s v="0024-0024"/>
    <s v="FC"/>
    <s v="00002544-00002677"/>
    <s v=""/>
    <s v=""/>
    <s v=""/>
    <s v=""/>
    <n v="0"/>
    <s v=""/>
    <s v="VENTAS NO CONTRIBUYENTES"/>
    <s v=""/>
    <n v="3108.414366"/>
    <n v="0"/>
    <n v="2557.0720500000007"/>
    <n v="0"/>
    <s v="-"/>
    <n v="0"/>
    <n v="475.29509999999993"/>
    <s v="-"/>
    <n v="76.047215999999977"/>
    <n v="0"/>
    <s v="-"/>
    <n v="0"/>
    <n v="0"/>
    <s v="-"/>
    <n v="0"/>
  </r>
  <r>
    <s v="68"/>
    <x v="1"/>
    <x v="0"/>
    <s v="001"/>
    <s v="Z1F0004616"/>
    <s v="0917-0917"/>
    <s v="FC"/>
    <s v="00123943-00124109"/>
    <s v=""/>
    <s v=""/>
    <s v=""/>
    <s v=""/>
    <n v="0"/>
    <s v=""/>
    <s v="VENTAS NO CONTRIBUYENTES"/>
    <s v=""/>
    <n v="2624.1316999999995"/>
    <n v="0"/>
    <n v="2416.0915"/>
    <n v="0"/>
    <s v="-"/>
    <n v="0"/>
    <n v="179.34499999999994"/>
    <s v="-"/>
    <n v="28.695200000000003"/>
    <n v="0"/>
    <s v="-"/>
    <n v="0"/>
    <n v="0"/>
    <s v="-"/>
    <n v="0"/>
  </r>
  <r>
    <s v="69"/>
    <x v="1"/>
    <x v="0"/>
    <s v="001"/>
    <s v="Z1F0004616"/>
    <s v="0917"/>
    <s v="NC"/>
    <s v=""/>
    <s v="00000146"/>
    <s v=""/>
    <s v="00123948"/>
    <s v="2/10/2021"/>
    <n v="16.690000000000001"/>
    <s v="VEN"/>
    <s v="JEANET BECERRA"/>
    <s v="V8681014"/>
    <n v="-16.688099999999999"/>
    <n v="0"/>
    <n v="-16.688099999999999"/>
    <n v="0"/>
    <s v="-"/>
    <n v="0"/>
    <n v="0"/>
    <s v="-"/>
    <n v="0"/>
    <n v="0"/>
    <s v="-"/>
    <n v="0"/>
    <n v="0"/>
    <s v="-"/>
    <n v="0"/>
  </r>
  <r>
    <s v="70"/>
    <x v="1"/>
    <x v="0"/>
    <s v="001"/>
    <s v="Z1F0004616"/>
    <s v="0917"/>
    <s v="NC"/>
    <s v=""/>
    <s v="00000147"/>
    <s v=""/>
    <s v="00123998"/>
    <s v="2/10/2021"/>
    <n v="30.24"/>
    <s v="VEN"/>
    <s v="ARNALDO PEÑA"/>
    <s v="V4867255"/>
    <n v="-30.24"/>
    <n v="0"/>
    <n v="-30.24"/>
    <n v="0"/>
    <s v="-"/>
    <n v="0"/>
    <n v="0"/>
    <s v="-"/>
    <n v="0"/>
    <n v="0"/>
    <s v="-"/>
    <n v="0"/>
    <n v="0"/>
    <s v="-"/>
    <n v="0"/>
  </r>
  <r>
    <s v="71"/>
    <x v="1"/>
    <x v="0"/>
    <s v="001"/>
    <s v="Z1F0004616"/>
    <s v="0917"/>
    <s v="NC"/>
    <s v=""/>
    <s v="00000148"/>
    <s v=""/>
    <s v="00124033"/>
    <s v="2/10/2021"/>
    <n v="20.170000000000002"/>
    <s v="VEN"/>
    <s v="FREDDY GONZALEZ"/>
    <s v="V8682804 "/>
    <n v="-3.5689500000000001"/>
    <n v="0"/>
    <n v="-3.5689500000000001"/>
    <n v="0"/>
    <s v="-"/>
    <n v="0"/>
    <n v="0"/>
    <s v="-"/>
    <n v="0"/>
    <n v="0"/>
    <s v="-"/>
    <n v="0"/>
    <n v="0"/>
    <s v="-"/>
    <n v="0"/>
  </r>
  <r>
    <s v="72"/>
    <x v="1"/>
    <x v="1"/>
    <s v="001"/>
    <s v="Z1F0017854"/>
    <s v="0595-0595"/>
    <s v="FC"/>
    <s v="00035807-00035874"/>
    <s v=""/>
    <s v=""/>
    <s v=""/>
    <s v=""/>
    <n v="0"/>
    <s v=""/>
    <s v="VENTAS NO CONTRIBUYENTES"/>
    <s v=""/>
    <n v="4116.3820000000005"/>
    <n v="0"/>
    <n v="3044.6"/>
    <n v="0"/>
    <s v="-"/>
    <n v="0"/>
    <n v="923.95"/>
    <s v="16"/>
    <n v="147.83200000000002"/>
    <n v="0"/>
    <s v="-"/>
    <n v="0"/>
    <n v="0"/>
    <s v="-"/>
    <n v="0"/>
  </r>
  <r>
    <s v="73"/>
    <x v="1"/>
    <x v="3"/>
    <s v="001"/>
    <s v="Z1F0000700"/>
    <s v="1680"/>
    <s v="FC"/>
    <s v="00036935-00037045"/>
    <s v=""/>
    <s v=""/>
    <s v=""/>
    <s v=""/>
    <n v="0"/>
    <s v=""/>
    <s v="VENTAS NO CONTRIBUYENTES"/>
    <s v=""/>
    <n v="4352.1102060000003"/>
    <n v="0"/>
    <n v="3663.86"/>
    <n v="0"/>
    <s v="-"/>
    <n v="0"/>
    <n v="593.31915000000004"/>
    <s v="16"/>
    <n v="94.931055999999984"/>
    <n v="0"/>
    <s v="-"/>
    <n v="0"/>
    <n v="0"/>
    <s v="-"/>
    <n v="0"/>
  </r>
  <r>
    <s v="74"/>
    <x v="1"/>
    <x v="2"/>
    <s v="002"/>
    <s v="Z7C7008340"/>
    <s v="0025-0025"/>
    <s v="FC"/>
    <s v="00003039-00003218"/>
    <s v=""/>
    <s v=""/>
    <s v=""/>
    <s v=""/>
    <n v="0"/>
    <s v=""/>
    <s v="VENTAS NO CONTRIBUYENTES"/>
    <s v=""/>
    <n v="4308.6154579999993"/>
    <n v="0"/>
    <n v="3460.0115999999989"/>
    <n v="0"/>
    <s v="-"/>
    <n v="0"/>
    <n v="731.55504999999994"/>
    <s v="-"/>
    <n v="117.04880799999997"/>
    <n v="0"/>
    <s v="-"/>
    <n v="0"/>
    <n v="0"/>
    <s v="-"/>
    <n v="0"/>
  </r>
  <r>
    <s v="75"/>
    <x v="1"/>
    <x v="0"/>
    <s v="002"/>
    <s v="Z1F0008858"/>
    <s v="1042-1042"/>
    <s v="FC"/>
    <s v="00138980-00139110"/>
    <s v=""/>
    <s v=""/>
    <s v=""/>
    <s v=""/>
    <n v="0"/>
    <s v=""/>
    <s v="VENTAS NO CONTRIBUYENTES"/>
    <s v=""/>
    <n v="2228.6755500000004"/>
    <n v="0"/>
    <n v="2021.6271500000005"/>
    <n v="0"/>
    <s v="-"/>
    <n v="0"/>
    <n v="178.49"/>
    <s v="-"/>
    <n v="28.558399999999995"/>
    <n v="0"/>
    <s v="-"/>
    <n v="0"/>
    <n v="0"/>
    <s v="-"/>
    <n v="0"/>
  </r>
  <r>
    <s v="76"/>
    <x v="1"/>
    <x v="0"/>
    <s v="002"/>
    <s v="Z1F0008858"/>
    <s v="1042"/>
    <s v="FC"/>
    <s v="00139111"/>
    <s v=""/>
    <s v=""/>
    <s v=""/>
    <s v=""/>
    <n v="0"/>
    <s v=""/>
    <s v="SENAIDA"/>
    <s v="V134906029 "/>
    <n v="46.86"/>
    <n v="0"/>
    <n v="46.86"/>
    <n v="0"/>
    <s v="-"/>
    <n v="0"/>
    <n v="0"/>
    <s v="-"/>
    <n v="0"/>
    <n v="0"/>
    <s v="-"/>
    <n v="0"/>
    <n v="0"/>
    <s v="-"/>
    <n v="0"/>
  </r>
  <r>
    <s v="77"/>
    <x v="1"/>
    <x v="0"/>
    <s v="002"/>
    <s v="Z1F0008858"/>
    <s v="1042-1042"/>
    <s v="FC"/>
    <s v="00139112-00139197"/>
    <s v=""/>
    <s v=""/>
    <s v=""/>
    <s v=""/>
    <n v="0"/>
    <s v=""/>
    <s v="VENTAS NO CONTRIBUYENTES"/>
    <s v=""/>
    <n v="966.01970000000006"/>
    <n v="0"/>
    <n v="909.0868999999999"/>
    <n v="0"/>
    <s v="-"/>
    <n v="0"/>
    <n v="49.08"/>
    <s v="-"/>
    <n v="7.8528000000000002"/>
    <n v="0"/>
    <s v="-"/>
    <n v="0"/>
    <n v="0"/>
    <s v="-"/>
    <n v="0"/>
  </r>
  <r>
    <s v="78"/>
    <x v="1"/>
    <x v="0"/>
    <s v="002"/>
    <s v="Z1F0008858"/>
    <s v="1042"/>
    <s v="NC"/>
    <s v=""/>
    <s v="00000167"/>
    <s v=""/>
    <s v="00139181"/>
    <s v="2/10/2021"/>
    <n v="19.489999999999998"/>
    <s v="VEN"/>
    <s v="ANTONIO HIDALGO"/>
    <s v="V15138682"/>
    <n v="-13.4444"/>
    <n v="0"/>
    <n v="0"/>
    <n v="0"/>
    <s v="-"/>
    <n v="0"/>
    <n v="-11.59"/>
    <s v="16"/>
    <n v="-1.8544"/>
    <n v="0"/>
    <s v="-"/>
    <n v="0"/>
    <n v="0"/>
    <s v="-"/>
    <n v="0"/>
  </r>
  <r>
    <s v="79"/>
    <x v="1"/>
    <x v="0"/>
    <s v="002"/>
    <s v="Z1F0008858"/>
    <s v="1042"/>
    <s v="NC"/>
    <s v=""/>
    <s v="00000168"/>
    <s v=""/>
    <s v="00139181"/>
    <s v="2/10/2021"/>
    <n v="19.489999999999998"/>
    <s v="VEN"/>
    <s v="ANTONIO HIDALGO"/>
    <s v="V15138682"/>
    <n v="-6.05"/>
    <n v="0"/>
    <n v="-6.05"/>
    <n v="0"/>
    <s v="-"/>
    <n v="0"/>
    <n v="0"/>
    <s v="-"/>
    <n v="0"/>
    <n v="0"/>
    <s v="-"/>
    <n v="0"/>
    <n v="0"/>
    <s v="-"/>
    <n v="0"/>
  </r>
  <r>
    <s v="80"/>
    <x v="1"/>
    <x v="1"/>
    <s v="002"/>
    <s v="Z1F0017966"/>
    <s v="0588-0588"/>
    <s v="FC"/>
    <s v="00021985-00022029"/>
    <s v=""/>
    <s v=""/>
    <s v=""/>
    <s v=""/>
    <n v="0"/>
    <s v=""/>
    <s v="VENTAS NO CONTRIBUYENTES"/>
    <s v=""/>
    <n v="1391.5922979999998"/>
    <n v="0"/>
    <n v="942.88509999999997"/>
    <n v="0"/>
    <s v="-"/>
    <n v="0"/>
    <n v="386.81654999999995"/>
    <s v="-"/>
    <n v="61.890647999999985"/>
    <n v="0"/>
    <s v="-"/>
    <n v="0"/>
    <n v="0"/>
    <s v="-"/>
    <n v="0"/>
  </r>
  <r>
    <s v="81"/>
    <x v="1"/>
    <x v="3"/>
    <s v="002"/>
    <s v="Z1B8050002"/>
    <s v="0020"/>
    <s v="FC"/>
    <s v="00001666-00001774"/>
    <s v=""/>
    <s v=""/>
    <s v=""/>
    <s v=""/>
    <n v="0"/>
    <s v=""/>
    <s v="VENTAS NO CONTRIBUYENTES"/>
    <s v=""/>
    <n v="6249.2644299999974"/>
    <n v="0"/>
    <n v="4886.0968499999999"/>
    <n v="0"/>
    <s v="-"/>
    <n v="0"/>
    <n v="1175.1443999999999"/>
    <s v="-"/>
    <n v="188.02318000000005"/>
    <n v="0"/>
    <s v="-"/>
    <n v="0"/>
    <n v="0"/>
    <s v="-"/>
    <n v="0"/>
  </r>
  <r>
    <s v="82"/>
    <x v="1"/>
    <x v="3"/>
    <s v="002"/>
    <s v="Z1B8050002"/>
    <s v="0020"/>
    <s v="FC"/>
    <s v="00001775"/>
    <s v=""/>
    <s v=""/>
    <s v=""/>
    <s v=""/>
    <n v="0"/>
    <s v=""/>
    <s v="CONSTRUCCIONES URQUIDI C.A"/>
    <s v="J402878176"/>
    <n v="21.043199999999999"/>
    <n v="0"/>
    <n v="4.1999999999999993"/>
    <n v="14.52"/>
    <s v="16"/>
    <n v="2.3231999999999999"/>
    <n v="0"/>
    <s v="-"/>
    <n v="0"/>
    <n v="0"/>
    <s v="-"/>
    <n v="0"/>
    <n v="0"/>
    <s v="-"/>
    <n v="0"/>
  </r>
  <r>
    <s v="83"/>
    <x v="1"/>
    <x v="3"/>
    <s v="002"/>
    <s v="Z1B8050002"/>
    <s v="0020"/>
    <s v="FC"/>
    <s v="00001776-00001780"/>
    <s v=""/>
    <s v=""/>
    <s v=""/>
    <s v=""/>
    <n v="0"/>
    <s v=""/>
    <s v="VENTAS NO CONTRIBUYENTES"/>
    <s v=""/>
    <n v="369.56545"/>
    <n v="0"/>
    <n v="170.88065000000003"/>
    <n v="0"/>
    <s v="-"/>
    <n v="0"/>
    <n v="171.28"/>
    <s v="16"/>
    <n v="27.404799999999998"/>
    <n v="0"/>
    <s v="-"/>
    <n v="0"/>
    <n v="0"/>
    <s v="-"/>
    <n v="0"/>
  </r>
  <r>
    <s v="84"/>
    <x v="1"/>
    <x v="3"/>
    <s v="002"/>
    <s v="Z1B8050002"/>
    <s v="0020"/>
    <s v="NC"/>
    <s v=""/>
    <s v="00000007"/>
    <s v=""/>
    <s v="00008628"/>
    <s v="1/10/2021"/>
    <n v="183.55"/>
    <s v="VEN"/>
    <s v="MARI VELASQUEZ"/>
    <s v="V10524968"/>
    <n v="-6.42"/>
    <n v="0"/>
    <n v="-6.42"/>
    <n v="0"/>
    <s v="-"/>
    <n v="0"/>
    <n v="0"/>
    <s v="-"/>
    <n v="0"/>
    <n v="0"/>
    <s v="-"/>
    <n v="0"/>
    <n v="0"/>
    <s v="-"/>
    <n v="0"/>
  </r>
  <r>
    <s v="85"/>
    <x v="1"/>
    <x v="3"/>
    <s v="002"/>
    <s v="Z1B8050149"/>
    <s v="1942"/>
    <s v="FC"/>
    <s v="00222415-00222508"/>
    <m/>
    <m/>
    <m/>
    <m/>
    <n v="0"/>
    <m/>
    <s v="VENTAS NO CONTRIBUYENTES"/>
    <m/>
    <n v="1826.5188000000001"/>
    <n v="0"/>
    <n v="1665.07"/>
    <n v="0"/>
    <s v="-"/>
    <n v="0"/>
    <n v="139.18"/>
    <s v="16"/>
    <n v="22.268800000000002"/>
    <n v="0"/>
    <s v="-"/>
    <n v="0"/>
    <n v="0"/>
    <s v="-"/>
    <n v="0"/>
  </r>
  <r>
    <s v="86"/>
    <x v="1"/>
    <x v="3"/>
    <s v="002"/>
    <s v="Z1B8050149"/>
    <s v="1942"/>
    <s v="NC"/>
    <m/>
    <s v="00001346"/>
    <m/>
    <m/>
    <m/>
    <n v="0"/>
    <m/>
    <s v="VENTAS NO CONTRIBUYENTES"/>
    <m/>
    <n v="-31.29"/>
    <n v="0"/>
    <n v="-31.29"/>
    <n v="0"/>
    <s v="-"/>
    <n v="0"/>
    <n v="0"/>
    <s v="16"/>
    <n v="0"/>
    <n v="0"/>
    <s v="-"/>
    <n v="0"/>
    <n v="0"/>
    <s v="-"/>
    <n v="0"/>
  </r>
  <r>
    <s v="87"/>
    <x v="1"/>
    <x v="3"/>
    <s v="002"/>
    <s v="Z1B8050365"/>
    <s v="1431-1432"/>
    <s v="FC "/>
    <s v="00090698-00090750"/>
    <m/>
    <m/>
    <m/>
    <m/>
    <n v="0"/>
    <m/>
    <s v="VENTAS NO CONTRIBUYENTES"/>
    <m/>
    <n v="976.83"/>
    <n v="0"/>
    <n v="976.83"/>
    <n v="0"/>
    <s v="-"/>
    <n v="0"/>
    <n v="0"/>
    <s v="-"/>
    <n v="0"/>
    <n v="0"/>
    <s v="-"/>
    <n v="0"/>
    <n v="0"/>
    <s v="-"/>
    <n v="0"/>
  </r>
  <r>
    <s v="88"/>
    <x v="1"/>
    <x v="2"/>
    <s v="003"/>
    <s v="Z7C7008438"/>
    <s v="0025-0025"/>
    <s v="FC"/>
    <s v="00002939-00003078"/>
    <s v=""/>
    <s v=""/>
    <s v=""/>
    <s v=""/>
    <n v="0"/>
    <s v=""/>
    <s v="VENTAS NO CONTRIBUYENTES"/>
    <s v=""/>
    <n v="3583.7978239999984"/>
    <n v="0"/>
    <n v="2952.3867000000005"/>
    <n v="0"/>
    <s v="-"/>
    <n v="0"/>
    <n v="544.31999999999982"/>
    <s v="-"/>
    <n v="87.091123999999979"/>
    <n v="0"/>
    <s v="-"/>
    <n v="0"/>
    <n v="0"/>
    <s v="-"/>
    <n v="0"/>
  </r>
  <r>
    <s v="89"/>
    <x v="1"/>
    <x v="0"/>
    <s v="003"/>
    <s v="Z1F0008965"/>
    <s v="1029-1029"/>
    <s v="FC"/>
    <s v="00133615-00133789"/>
    <s v=""/>
    <s v=""/>
    <s v=""/>
    <s v=""/>
    <n v="0"/>
    <s v=""/>
    <s v="VENTAS NO CONTRIBUYENTES"/>
    <s v=""/>
    <n v="2672.4949999999999"/>
    <n v="0"/>
    <n v="2459.7393999999999"/>
    <n v="0"/>
    <s v="-"/>
    <n v="0"/>
    <n v="183.41"/>
    <s v="16"/>
    <n v="29.345599999999994"/>
    <n v="0"/>
    <s v="-"/>
    <n v="0"/>
    <n v="0"/>
    <s v="-"/>
    <n v="0"/>
  </r>
  <r>
    <s v="90"/>
    <x v="1"/>
    <x v="1"/>
    <s v="003"/>
    <s v="Z1F0017848"/>
    <s v="0581-0581"/>
    <s v="FC"/>
    <s v="00030504-00030533"/>
    <s v=""/>
    <s v=""/>
    <s v=""/>
    <s v=""/>
    <n v="0"/>
    <s v=""/>
    <s v="VENTAS NO CONTRIBUYENTES"/>
    <s v=""/>
    <n v="980.56407999999988"/>
    <n v="0"/>
    <n v="724.73709999999983"/>
    <n v="0"/>
    <s v="-"/>
    <n v="0"/>
    <n v="220.54050000000004"/>
    <s v="16"/>
    <n v="35.28647999999999"/>
    <n v="0"/>
    <s v="-"/>
    <n v="0"/>
    <n v="0"/>
    <s v="-"/>
    <n v="0"/>
  </r>
  <r>
    <s v="91"/>
    <x v="1"/>
    <x v="1"/>
    <s v="003"/>
    <s v="Z1F0017848"/>
    <s v="0581"/>
    <s v="FC"/>
    <s v="00030534"/>
    <s v=""/>
    <s v=""/>
    <s v=""/>
    <s v=""/>
    <n v="0"/>
    <s v=""/>
    <s v="DKORAZON S.A"/>
    <s v="J404085823"/>
    <n v="26.682379999999998"/>
    <n v="0"/>
    <n v="0.17000000000000171"/>
    <n v="22.855499999999999"/>
    <s v="16"/>
    <n v="3.6568800000000001"/>
    <n v="0"/>
    <s v="-"/>
    <n v="0"/>
    <n v="0"/>
    <s v="-"/>
    <n v="0"/>
    <n v="0"/>
    <s v="-"/>
    <n v="0"/>
  </r>
  <r>
    <s v="92"/>
    <x v="1"/>
    <x v="1"/>
    <s v="003"/>
    <s v="Z1F0017848"/>
    <s v="0581-0581"/>
    <s v="FC"/>
    <s v="00030535-00030562"/>
    <s v=""/>
    <s v=""/>
    <s v=""/>
    <s v=""/>
    <n v="0"/>
    <s v=""/>
    <s v="VENTAS NO CONTRIBUYENTES"/>
    <s v=""/>
    <n v="2342.5155519999998"/>
    <n v="0"/>
    <n v="1671.3717999999999"/>
    <n v="0"/>
    <s v="-"/>
    <n v="0"/>
    <n v="578.57219999999995"/>
    <s v="-"/>
    <n v="92.571551999999997"/>
    <n v="0"/>
    <s v="-"/>
    <n v="0"/>
    <n v="0"/>
    <s v="-"/>
    <n v="0"/>
  </r>
  <r>
    <s v="93"/>
    <x v="1"/>
    <x v="3"/>
    <s v="003"/>
    <s v="Z1B8051199"/>
    <s v="0099"/>
    <s v="FC"/>
    <s v="00008717-00008776"/>
    <s v=""/>
    <s v=""/>
    <s v=""/>
    <s v=""/>
    <n v="0"/>
    <s v=""/>
    <s v="VENTAS NO CONTRIBUYENTES"/>
    <s v=""/>
    <n v="4736.2355999999991"/>
    <n v="0"/>
    <n v="3633.7537499999999"/>
    <n v="0"/>
    <s v="-"/>
    <n v="0"/>
    <n v="950.41534999999999"/>
    <s v="16"/>
    <n v="152.06649999999999"/>
    <n v="0"/>
    <s v="-"/>
    <n v="0"/>
    <n v="0"/>
    <s v="-"/>
    <n v="0"/>
  </r>
  <r>
    <s v="94"/>
    <x v="1"/>
    <x v="3"/>
    <s v="003"/>
    <s v="Z1B8051199"/>
    <s v="0099"/>
    <s v="FC"/>
    <s v="00008777"/>
    <s v=""/>
    <s v=""/>
    <s v=""/>
    <s v=""/>
    <n v="0"/>
    <s v=""/>
    <s v="VALET PARKING 50KPH"/>
    <s v="J31756025-6"/>
    <n v="132.19125"/>
    <n v="0"/>
    <n v="119.52405"/>
    <n v="10.92"/>
    <s v="16"/>
    <n v="1.7472000000000001"/>
    <n v="0"/>
    <s v="-"/>
    <n v="0"/>
    <n v="0"/>
    <s v="-"/>
    <n v="0"/>
    <n v="0"/>
    <s v="-"/>
    <n v="0"/>
  </r>
  <r>
    <s v="95"/>
    <x v="1"/>
    <x v="3"/>
    <s v="003"/>
    <s v="Z1B8051199"/>
    <s v="0099"/>
    <s v="FC"/>
    <s v="00008778-00008832"/>
    <s v=""/>
    <s v=""/>
    <s v=""/>
    <s v=""/>
    <n v="0"/>
    <s v=""/>
    <s v="VENTAS NO CONTRIBUYENTES"/>
    <s v=""/>
    <n v="3207.4018039999996"/>
    <n v="0"/>
    <n v="2412.7670499999981"/>
    <n v="0"/>
    <s v="-"/>
    <n v="0"/>
    <n v="685.02994999999999"/>
    <s v="16"/>
    <n v="109.60480399999999"/>
    <n v="0"/>
    <s v="-"/>
    <n v="0"/>
    <n v="0"/>
    <s v="-"/>
    <n v="0"/>
  </r>
  <r>
    <s v="96"/>
    <x v="1"/>
    <x v="0"/>
    <s v="004"/>
    <s v="Z1B8050578"/>
    <s v="1826-1826"/>
    <s v="FC"/>
    <s v="00162796-00162915"/>
    <s v=""/>
    <s v=""/>
    <s v=""/>
    <s v=""/>
    <n v="0"/>
    <s v=""/>
    <s v="VENTAS NO CONTRIBUYENTES"/>
    <s v=""/>
    <n v="2088.6003999999998"/>
    <n v="0"/>
    <n v="1865.95"/>
    <n v="0"/>
    <s v="-"/>
    <n v="0"/>
    <n v="191.94"/>
    <s v="-"/>
    <n v="30.7104"/>
    <n v="0"/>
    <s v="-"/>
    <n v="0"/>
    <n v="0"/>
    <s v="-"/>
    <n v="0"/>
  </r>
  <r>
    <s v="97"/>
    <x v="1"/>
    <x v="1"/>
    <s v="004"/>
    <s v="Z1F0017963"/>
    <s v="0591-0591"/>
    <s v="FC"/>
    <s v="00021681-00021770"/>
    <s v=""/>
    <s v=""/>
    <s v=""/>
    <s v=""/>
    <n v="0"/>
    <s v=""/>
    <s v="VENTAS NO CONTRIBUYENTES"/>
    <s v=""/>
    <n v="3791.1435940000001"/>
    <n v="0"/>
    <n v="2604.3071500000001"/>
    <n v="0"/>
    <s v="-"/>
    <n v="0"/>
    <n v="1023.1347999999998"/>
    <s v="16"/>
    <n v="163.70164399999996"/>
    <n v="0"/>
    <s v="-"/>
    <n v="0"/>
    <n v="0"/>
    <s v="-"/>
    <n v="0"/>
  </r>
  <r>
    <s v="98"/>
    <x v="1"/>
    <x v="1"/>
    <s v="004"/>
    <s v="Z1F0017963"/>
    <s v="0591"/>
    <s v="NC"/>
    <s v=""/>
    <s v="00000086"/>
    <s v=""/>
    <s v="00035807"/>
    <s v="02-10-2021"/>
    <n v="6.72"/>
    <s v="VEN"/>
    <s v="GENESIS RODRIGUEZ"/>
    <s v="V25948477"/>
    <n v="-6.7164000000000001"/>
    <n v="0"/>
    <n v="0"/>
    <n v="0"/>
    <s v="-"/>
    <n v="0"/>
    <n v="-5.79"/>
    <s v="16"/>
    <n v="-0.9264"/>
    <n v="0"/>
    <s v="-"/>
    <n v="0"/>
    <n v="0"/>
    <s v="-"/>
    <n v="0"/>
  </r>
  <r>
    <s v="99"/>
    <x v="1"/>
    <x v="3"/>
    <s v="004"/>
    <s v="Z1B8050937"/>
    <s v="1944"/>
    <s v="FC"/>
    <s v="00180552-00180593"/>
    <s v=""/>
    <s v=""/>
    <s v=""/>
    <s v=""/>
    <n v="0"/>
    <s v=""/>
    <s v="VENTAS NO CONTRIBUYENTES"/>
    <s v=""/>
    <n v="2356.4448479999992"/>
    <n v="0"/>
    <n v="1822.7442499999993"/>
    <n v="0"/>
    <s v="-"/>
    <n v="0"/>
    <n v="460.08674999999999"/>
    <s v="16"/>
    <n v="73.61384799999999"/>
    <n v="0"/>
    <s v="-"/>
    <n v="0"/>
    <n v="0"/>
    <s v="-"/>
    <n v="0"/>
  </r>
  <r>
    <s v="100"/>
    <x v="1"/>
    <x v="3"/>
    <s v="004"/>
    <s v="Z1B8050937"/>
    <s v="1944"/>
    <s v="FC"/>
    <s v="00180594"/>
    <s v=""/>
    <s v=""/>
    <s v=""/>
    <s v=""/>
    <n v="0"/>
    <s v=""/>
    <s v="OHSISALUD C.A"/>
    <s v="J-41151440-3"/>
    <n v="267.95625999999999"/>
    <n v="0"/>
    <n v="227.5204"/>
    <n v="34.858499999999999"/>
    <s v="16"/>
    <n v="5.5773599999999997"/>
    <n v="0"/>
    <s v="-"/>
    <n v="0"/>
    <n v="0"/>
    <s v="-"/>
    <n v="0"/>
    <n v="0"/>
    <s v="-"/>
    <n v="0"/>
  </r>
  <r>
    <s v="101"/>
    <x v="1"/>
    <x v="3"/>
    <s v="004"/>
    <s v="Z1B8050937"/>
    <s v="1944"/>
    <s v="FC"/>
    <s v="00180595-00180641"/>
    <s v=""/>
    <s v=""/>
    <s v=""/>
    <s v=""/>
    <n v="0"/>
    <s v=""/>
    <s v="VENTAS NO CONTRIBUYENTES"/>
    <s v=""/>
    <n v="2658.1954239999995"/>
    <n v="0"/>
    <n v="2082.0425499999992"/>
    <n v="0"/>
    <s v="-"/>
    <n v="0"/>
    <n v="496.68344999999999"/>
    <s v="16"/>
    <n v="79.469423999999989"/>
    <n v="0"/>
    <s v="-"/>
    <n v="0"/>
    <n v="0"/>
    <s v="-"/>
    <n v="0"/>
  </r>
  <r>
    <s v="102"/>
    <x v="1"/>
    <x v="3"/>
    <s v="004"/>
    <s v="Z1B8050937"/>
    <s v="1944"/>
    <s v="FC"/>
    <s v="00180642"/>
    <s v=""/>
    <s v=""/>
    <s v=""/>
    <s v=""/>
    <n v="0"/>
    <s v=""/>
    <s v="FESTEJOS DON LUIS C.A"/>
    <s v="J-40140591-6"/>
    <n v="65.229699999999994"/>
    <n v="0"/>
    <n v="61.877300000000005"/>
    <n v="2.89"/>
    <s v="16"/>
    <n v="0.46239999999999998"/>
    <n v="0"/>
    <s v="-"/>
    <n v="0"/>
    <n v="0"/>
    <s v="-"/>
    <n v="0"/>
    <n v="0"/>
    <s v="-"/>
    <n v="0"/>
  </r>
  <r>
    <s v="103"/>
    <x v="1"/>
    <x v="3"/>
    <s v="004"/>
    <s v="Z1B8050937"/>
    <s v="1944"/>
    <s v="FC"/>
    <s v="00180643-00180679"/>
    <s v=""/>
    <s v=""/>
    <s v=""/>
    <s v=""/>
    <n v="0"/>
    <s v=""/>
    <s v="VENTAS NO CONTRIBUYENTES"/>
    <s v=""/>
    <n v="2061.2030519999998"/>
    <n v="0"/>
    <n v="1602.85115"/>
    <n v="0"/>
    <s v="-"/>
    <n v="0"/>
    <n v="395.13095000000004"/>
    <s v="16"/>
    <n v="63.220952000000011"/>
    <n v="0"/>
    <s v="-"/>
    <n v="0"/>
    <n v="0"/>
    <s v="-"/>
    <n v="0"/>
  </r>
  <r>
    <s v="104"/>
    <x v="1"/>
    <x v="1"/>
    <s v="005"/>
    <s v="Z1F0017998"/>
    <s v="0580-0580"/>
    <s v="FC"/>
    <s v="00025926-00025962"/>
    <s v=""/>
    <s v=""/>
    <s v=""/>
    <s v=""/>
    <n v="0"/>
    <s v=""/>
    <s v="VENTAS NO CONTRIBUYENTES"/>
    <s v=""/>
    <n v="1255.90552"/>
    <n v="0"/>
    <n v="858.17254999999932"/>
    <n v="0"/>
    <s v="-"/>
    <n v="0"/>
    <n v="342.8732500000001"/>
    <s v="16"/>
    <n v="54.859719999999996"/>
    <n v="0"/>
    <s v="-"/>
    <n v="0"/>
    <n v="0"/>
    <s v="-"/>
    <n v="0"/>
  </r>
  <r>
    <s v="105"/>
    <x v="1"/>
    <x v="1"/>
    <s v="005"/>
    <s v="Z1F0017998"/>
    <s v="0580"/>
    <s v="FC"/>
    <s v="00025963"/>
    <s v=""/>
    <s v=""/>
    <s v=""/>
    <s v=""/>
    <n v="0"/>
    <s v=""/>
    <s v="BODEGON BIELE VITE"/>
    <s v="J410610832"/>
    <n v="28.4496"/>
    <n v="0"/>
    <n v="28.4496"/>
    <n v="0"/>
    <s v="-"/>
    <n v="0"/>
    <n v="0"/>
    <s v="-"/>
    <n v="0"/>
    <n v="0"/>
    <s v="-"/>
    <n v="0"/>
    <n v="0"/>
    <s v="-"/>
    <n v="0"/>
  </r>
  <r>
    <s v="106"/>
    <x v="1"/>
    <x v="1"/>
    <s v="005"/>
    <s v="Z1F0017998"/>
    <s v="0580-0580"/>
    <s v="FC"/>
    <s v="00025964-00025970"/>
    <s v=""/>
    <s v=""/>
    <s v=""/>
    <s v=""/>
    <n v="0"/>
    <s v=""/>
    <s v="VENTAS NO CONTRIBUYENTES"/>
    <s v=""/>
    <n v="461.75405000000001"/>
    <n v="0"/>
    <n v="323.79524999999995"/>
    <n v="0"/>
    <s v="-"/>
    <n v="0"/>
    <n v="118.93"/>
    <s v="-"/>
    <n v="19.0288"/>
    <n v="0"/>
    <s v="-"/>
    <n v="0"/>
    <n v="0"/>
    <s v="-"/>
    <n v="0"/>
  </r>
  <r>
    <s v="107"/>
    <x v="1"/>
    <x v="1"/>
    <s v="005"/>
    <s v="Z1F0017998"/>
    <s v="0580"/>
    <s v="FC"/>
    <s v="00025971"/>
    <s v=""/>
    <s v=""/>
    <s v=""/>
    <s v=""/>
    <n v="0"/>
    <s v=""/>
    <s v="CORPORACION LENOTRE"/>
    <s v="J317391004"/>
    <n v="8.2151999999999994"/>
    <n v="0"/>
    <n v="8.2151999999999994"/>
    <n v="0"/>
    <s v="-"/>
    <n v="0"/>
    <n v="0"/>
    <s v="-"/>
    <n v="0"/>
    <n v="0"/>
    <s v="-"/>
    <n v="0"/>
    <n v="0"/>
    <s v="-"/>
    <n v="0"/>
  </r>
  <r>
    <s v="108"/>
    <x v="1"/>
    <x v="1"/>
    <s v="005"/>
    <s v="Z1F0017998"/>
    <s v="0580-0580"/>
    <s v="FC"/>
    <s v="00025972-00026003"/>
    <s v=""/>
    <s v=""/>
    <s v=""/>
    <s v=""/>
    <n v="0"/>
    <s v=""/>
    <s v="VENTAS NO CONTRIBUYENTES"/>
    <s v=""/>
    <n v="1678.7299720000001"/>
    <n v="0"/>
    <n v="1006.1295500000002"/>
    <n v="0"/>
    <s v="-"/>
    <n v="0"/>
    <n v="579.82794999999999"/>
    <s v="-"/>
    <n v="92.772471999999993"/>
    <n v="0"/>
    <s v="-"/>
    <n v="0"/>
    <n v="0"/>
    <s v="-"/>
    <n v="0"/>
  </r>
  <r>
    <s v="109"/>
    <x v="1"/>
    <x v="3"/>
    <s v="005"/>
    <s v="Z1B8050363"/>
    <s v="0100"/>
    <s v="FC"/>
    <s v="00011056-00011178"/>
    <s v=""/>
    <s v=""/>
    <s v=""/>
    <s v=""/>
    <n v="0"/>
    <s v=""/>
    <s v="VENTAS NO CONTRIBUYENTES"/>
    <s v=""/>
    <n v="7715.8892980000037"/>
    <n v="0"/>
    <n v="5854.4413000000013"/>
    <n v="0"/>
    <s v="-"/>
    <n v="0"/>
    <n v="1604.6966500000008"/>
    <s v="16"/>
    <n v="256.75134799999989"/>
    <n v="0"/>
    <s v="-"/>
    <n v="0"/>
    <n v="0"/>
    <s v="-"/>
    <n v="0"/>
  </r>
  <r>
    <s v="110"/>
    <x v="1"/>
    <x v="3"/>
    <s v="005"/>
    <s v="Z1B8050363"/>
    <s v="0100"/>
    <s v="NC"/>
    <s v=""/>
    <s v="00000033"/>
    <s v=""/>
    <s v="00011121"/>
    <s v="2/10/2021"/>
    <n v="107.35"/>
    <s v="VEN"/>
    <s v="YEYSON ESPINOZA"/>
    <s v="V18537649"/>
    <n v="-1.1472500000000001"/>
    <n v="0"/>
    <n v="-1.1472500000000001"/>
    <n v="0"/>
    <s v="-"/>
    <n v="0"/>
    <n v="0"/>
    <s v="-"/>
    <n v="0"/>
    <n v="0"/>
    <s v="-"/>
    <n v="0"/>
    <n v="0"/>
    <s v="-"/>
    <n v="0"/>
  </r>
  <r>
    <s v="111"/>
    <x v="1"/>
    <x v="1"/>
    <s v="006"/>
    <s v="Z1F0017787"/>
    <s v="0554-0554"/>
    <s v="FC"/>
    <s v="00013190-00013206"/>
    <s v=""/>
    <s v=""/>
    <s v=""/>
    <s v=""/>
    <n v="0"/>
    <s v=""/>
    <s v="VENTAS NO CONTRIBUYENTES"/>
    <s v=""/>
    <n v="892.9592560000001"/>
    <n v="0"/>
    <n v="665.82939999999996"/>
    <n v="0"/>
    <s v="-"/>
    <n v="0"/>
    <n v="195.80159999999998"/>
    <s v="16"/>
    <n v="31.328255999999996"/>
    <n v="0"/>
    <s v="-"/>
    <n v="0"/>
    <n v="0"/>
    <s v="-"/>
    <n v="0"/>
  </r>
  <r>
    <s v="112"/>
    <x v="1"/>
    <x v="1"/>
    <s v="006"/>
    <s v="Z1F0017787"/>
    <s v="0554"/>
    <s v="FC"/>
    <s v="00013207"/>
    <s v=""/>
    <s v=""/>
    <s v=""/>
    <s v=""/>
    <n v="0"/>
    <s v=""/>
    <s v="GALERIADECOMOBILIA.C.A"/>
    <s v="J312806745"/>
    <n v="1.7052"/>
    <n v="0"/>
    <n v="0"/>
    <n v="1.47"/>
    <s v="16"/>
    <n v="0.23519999999999999"/>
    <n v="0"/>
    <s v="-"/>
    <n v="0"/>
    <n v="0"/>
    <s v="-"/>
    <n v="0"/>
    <n v="0"/>
    <s v="-"/>
    <n v="0"/>
  </r>
  <r>
    <s v="113"/>
    <x v="1"/>
    <x v="1"/>
    <s v="006"/>
    <s v="Z1F0017787"/>
    <s v="0554-0554"/>
    <s v="FC"/>
    <s v="00013208-00013263"/>
    <s v=""/>
    <s v=""/>
    <s v=""/>
    <s v=""/>
    <n v="0"/>
    <s v=""/>
    <s v="VENTAS NO CONTRIBUYENTES"/>
    <s v=""/>
    <n v="2242.6916999999999"/>
    <n v="0"/>
    <n v="1648.4454499999997"/>
    <n v="0"/>
    <s v="-"/>
    <n v="0"/>
    <n v="512.28125000000011"/>
    <s v="16"/>
    <n v="81.965000000000003"/>
    <n v="0"/>
    <s v="-"/>
    <n v="0"/>
    <n v="0"/>
    <s v="-"/>
    <n v="0"/>
  </r>
  <r>
    <s v="114"/>
    <x v="1"/>
    <x v="1"/>
    <s v="006"/>
    <s v="Z1F0017787"/>
    <s v="0554"/>
    <s v="NC"/>
    <s v=""/>
    <s v="00000061"/>
    <s v=""/>
    <s v="00024402"/>
    <s v="08-09-2021"/>
    <n v="118.36"/>
    <s v="VEN"/>
    <s v="LISBETH BALLESTE"/>
    <s v="V9480449"/>
    <n v="-16.288"/>
    <n v="0"/>
    <n v="-16.288"/>
    <n v="0"/>
    <s v="-"/>
    <n v="0"/>
    <n v="0"/>
    <s v="-"/>
    <n v="0"/>
    <n v="0"/>
    <s v="-"/>
    <n v="0"/>
    <n v="0"/>
    <s v="-"/>
    <n v="0"/>
  </r>
  <r>
    <s v="115"/>
    <x v="1"/>
    <x v="1"/>
    <s v="006"/>
    <s v="Z1F0017787"/>
    <s v="0554"/>
    <s v="NC"/>
    <s v=""/>
    <s v="00000062"/>
    <s v=""/>
    <s v="00030151"/>
    <s v="26-09-2021"/>
    <n v="83.77"/>
    <s v="VEN"/>
    <s v="NELSON"/>
    <s v="V15659779"/>
    <n v="-17"/>
    <n v="0"/>
    <n v="-17"/>
    <n v="0"/>
    <s v="-"/>
    <n v="0"/>
    <n v="0"/>
    <s v="-"/>
    <n v="0"/>
    <n v="0"/>
    <s v="-"/>
    <n v="0"/>
    <n v="0"/>
    <s v="-"/>
    <n v="0"/>
  </r>
  <r>
    <s v="116"/>
    <x v="1"/>
    <x v="3"/>
    <s v="007"/>
    <s v="Z1B8050013"/>
    <s v="0023"/>
    <s v="FC"/>
    <s v="00001480-00001596"/>
    <s v=""/>
    <s v=""/>
    <s v=""/>
    <s v=""/>
    <n v="0"/>
    <s v=""/>
    <s v="VENTAS NO CONTRIBUYENTES"/>
    <s v=""/>
    <n v="8694.6565700000101"/>
    <n v="0"/>
    <n v="6507.4775500000005"/>
    <n v="0"/>
    <s v="-"/>
    <n v="0"/>
    <n v="1885.4992000000007"/>
    <s v="-"/>
    <n v="301.67982000000001"/>
    <n v="0"/>
    <s v="-"/>
    <n v="0"/>
    <n v="0"/>
    <s v="-"/>
    <n v="0"/>
  </r>
  <r>
    <s v="117"/>
    <x v="1"/>
    <x v="1"/>
    <s v="008"/>
    <s v="Z1F0017970"/>
    <s v="0212-0212"/>
    <s v="FC"/>
    <s v="00002971-00002995"/>
    <s v=""/>
    <s v=""/>
    <s v=""/>
    <s v=""/>
    <n v="0"/>
    <s v=""/>
    <s v="VENTAS NO CONTRIBUYENTES"/>
    <s v=""/>
    <n v="267.79200000000003"/>
    <n v="0"/>
    <n v="83.990000000000009"/>
    <n v="0"/>
    <s v="-"/>
    <n v="0"/>
    <n v="158.44999999999999"/>
    <s v="16"/>
    <n v="25.351999999999997"/>
    <n v="0"/>
    <s v="-"/>
    <n v="0"/>
    <n v="0"/>
    <s v="-"/>
    <n v="0"/>
  </r>
  <r>
    <s v="118"/>
    <x v="1"/>
    <x v="3"/>
    <s v="008"/>
    <s v="Z1B8050003"/>
    <s v="1959"/>
    <s v="FC"/>
    <s v="00191338-00191461"/>
    <s v=""/>
    <s v=""/>
    <s v=""/>
    <s v=""/>
    <n v="0"/>
    <s v=""/>
    <s v="VENTAS NO CONTRIBUYENTES"/>
    <s v=""/>
    <n v="6869.4951479999963"/>
    <n v="0"/>
    <n v="5664.4582999999975"/>
    <n v="0"/>
    <s v="-"/>
    <n v="0"/>
    <n v="1038.8248000000001"/>
    <s v="16"/>
    <n v="166.21204800000001"/>
    <n v="0"/>
    <s v="-"/>
    <n v="0"/>
    <n v="0"/>
    <s v="-"/>
    <n v="0"/>
  </r>
  <r>
    <s v="119"/>
    <x v="1"/>
    <x v="3"/>
    <s v="008"/>
    <s v="Z1B8050003"/>
    <s v="1959"/>
    <s v="FC"/>
    <s v="00191462"/>
    <s v=""/>
    <s v=""/>
    <s v=""/>
    <s v=""/>
    <n v="0"/>
    <s v=""/>
    <s v="ALEIDA RAMIREZ"/>
    <s v="V177436305"/>
    <n v="125.04285"/>
    <n v="0"/>
    <n v="109.35965"/>
    <n v="13.52"/>
    <s v="16"/>
    <n v="2.1631999999999998"/>
    <n v="0"/>
    <s v="-"/>
    <n v="0"/>
    <n v="0"/>
    <s v="-"/>
    <n v="0"/>
    <n v="0"/>
    <s v="-"/>
    <n v="0"/>
  </r>
  <r>
    <s v="120"/>
    <x v="1"/>
    <x v="3"/>
    <s v="008"/>
    <s v="Z1B8050003"/>
    <s v="1959"/>
    <s v="FC"/>
    <s v="00191463"/>
    <s v=""/>
    <s v=""/>
    <s v=""/>
    <s v=""/>
    <n v="0"/>
    <s v=""/>
    <s v="ALEIDA RAMIREZ"/>
    <s v="V177436305"/>
    <n v="0.34"/>
    <n v="0"/>
    <n v="0.34"/>
    <n v="0"/>
    <s v="-"/>
    <n v="0"/>
    <n v="0"/>
    <s v="-"/>
    <n v="0"/>
    <n v="0"/>
    <s v="-"/>
    <n v="0"/>
    <n v="0"/>
    <s v="-"/>
    <n v="0"/>
  </r>
  <r>
    <s v="121"/>
    <x v="1"/>
    <x v="3"/>
    <s v="008"/>
    <s v="Z1B8050003"/>
    <s v="1959"/>
    <s v="FC"/>
    <s v="00191464-00191479"/>
    <s v=""/>
    <s v=""/>
    <s v=""/>
    <s v=""/>
    <n v="0"/>
    <s v=""/>
    <s v="VENTAS NO CONTRIBUYENTES"/>
    <s v=""/>
    <n v="577.28420000000006"/>
    <n v="0"/>
    <n v="367.22550000000001"/>
    <n v="0"/>
    <s v="-"/>
    <n v="0"/>
    <n v="181.08509999999998"/>
    <s v="16"/>
    <n v="28.973599999999998"/>
    <n v="0"/>
    <s v="-"/>
    <n v="0"/>
    <n v="0"/>
    <s v="-"/>
    <n v="0"/>
  </r>
  <r>
    <s v="122"/>
    <x v="1"/>
    <x v="3"/>
    <s v="008"/>
    <s v="Z1B8050003"/>
    <s v="1959"/>
    <s v="NC"/>
    <s v=""/>
    <s v="00000207"/>
    <s v=""/>
    <s v="00191317"/>
    <s v="1/10/2021"/>
    <n v="20.8"/>
    <s v="VEN"/>
    <s v="WILMAR CARTAGENA"/>
    <s v="V16923727"/>
    <n v="-20.8"/>
    <n v="0"/>
    <n v="-20.8"/>
    <n v="0"/>
    <s v="-"/>
    <n v="0"/>
    <n v="0"/>
    <s v="-"/>
    <n v="0"/>
    <n v="0"/>
    <s v="-"/>
    <n v="0"/>
    <n v="0"/>
    <s v="-"/>
    <n v="0"/>
  </r>
  <r>
    <s v="123"/>
    <x v="1"/>
    <x v="3"/>
    <s v="010"/>
    <s v="Z1F0000341"/>
    <s v="1478"/>
    <s v="FC"/>
    <s v="84684000-84764000"/>
    <s v=""/>
    <s v=""/>
    <s v=""/>
    <s v=""/>
    <n v="0"/>
    <s v=""/>
    <s v="VENTAS NO CONTRIBUYENTES"/>
    <s v=""/>
    <n v="5407.8273300000001"/>
    <n v="0"/>
    <n v="4246.9848500000016"/>
    <n v="0"/>
    <s v="-"/>
    <n v="0"/>
    <n v="1000.7262000000001"/>
    <s v="-"/>
    <n v="160.11627999999999"/>
    <n v="0"/>
    <s v="-"/>
    <n v="0"/>
    <n v="0"/>
    <s v="-"/>
    <n v="0"/>
  </r>
  <r>
    <s v="124"/>
    <x v="1"/>
    <x v="3"/>
    <s v="010"/>
    <s v="Z1F0000341"/>
    <s v="1478"/>
    <s v="FC"/>
    <s v="84765000-84789001"/>
    <s v=""/>
    <s v=""/>
    <s v=""/>
    <s v=""/>
    <n v="0"/>
    <s v=""/>
    <s v="VENTAS NO CONTRIBUYENTES"/>
    <s v=""/>
    <n v="938.02970199999982"/>
    <n v="0"/>
    <n v="610.19349999999997"/>
    <n v="0"/>
    <s v="-"/>
    <n v="0"/>
    <n v="282.61744999999996"/>
    <s v="16"/>
    <n v="45.218752000000002"/>
    <n v="0"/>
    <s v="-"/>
    <n v="0"/>
    <n v="0"/>
    <s v="-"/>
    <n v="0"/>
  </r>
  <r>
    <s v="125"/>
    <x v="1"/>
    <x v="3"/>
    <s v="012"/>
    <s v="Z1B8038506"/>
    <s v="1865"/>
    <s v="FC"/>
    <s v="00077069-00077107"/>
    <s v=""/>
    <s v=""/>
    <s v=""/>
    <s v=""/>
    <n v="0"/>
    <s v=""/>
    <s v="VENTAS NO CONTRIBUYENTES"/>
    <s v=""/>
    <n v="1526.2417859999998"/>
    <n v="0"/>
    <n v="579.85705000000019"/>
    <n v="0"/>
    <s v="-"/>
    <n v="0"/>
    <n v="815.84889999999984"/>
    <s v="16"/>
    <n v="130.53583599999999"/>
    <n v="0"/>
    <s v="-"/>
    <n v="0"/>
    <n v="0"/>
    <s v="-"/>
    <n v="0"/>
  </r>
  <r>
    <s v="126"/>
    <x v="1"/>
    <x v="3"/>
    <s v="012"/>
    <s v="Z1B8038506"/>
    <s v="1865"/>
    <s v="NC"/>
    <s v=""/>
    <s v="00000102"/>
    <s v=""/>
    <s v="00077068"/>
    <s v="1/10/2021"/>
    <n v="36.869999999999997"/>
    <s v="VEN"/>
    <s v="CESAR PERNALETE"/>
    <s v="V14906460"/>
    <n v="-36.8688"/>
    <n v="0"/>
    <n v="-6.5"/>
    <n v="0"/>
    <s v="-"/>
    <n v="0"/>
    <n v="-26.18"/>
    <s v="16"/>
    <n v="-4.1887999999999996"/>
    <n v="0"/>
    <s v="-"/>
    <n v="0"/>
    <n v="0"/>
    <s v="-"/>
    <n v="0"/>
  </r>
  <r>
    <s v="127"/>
    <x v="1"/>
    <x v="3"/>
    <s v="014"/>
    <s v="Z1F0000338"/>
    <s v="1670-1670"/>
    <s v="FC"/>
    <s v="00070990-00071001"/>
    <s v=""/>
    <s v=""/>
    <s v=""/>
    <s v=""/>
    <n v="0"/>
    <s v=""/>
    <s v="VENTAS NO CONTRIBUYENTES"/>
    <s v=""/>
    <n v="257.27719999999999"/>
    <n v="0"/>
    <n v="209.20679999999999"/>
    <n v="0"/>
    <s v="-"/>
    <n v="0"/>
    <n v="41.44"/>
    <s v="16"/>
    <n v="6.6303999999999998"/>
    <n v="0"/>
    <s v="-"/>
    <n v="0"/>
    <n v="0"/>
    <s v="-"/>
    <n v="0"/>
  </r>
  <r>
    <s v="128"/>
    <x v="1"/>
    <x v="3"/>
    <s v="014"/>
    <s v="Z1F0000338"/>
    <s v="1670"/>
    <s v="FC"/>
    <s v="00071002"/>
    <s v=""/>
    <s v=""/>
    <s v=""/>
    <s v=""/>
    <n v="0"/>
    <s v=""/>
    <s v="PROYECTOS SPM1C.A"/>
    <s v="J408136252"/>
    <n v="41.963999999999999"/>
    <n v="0"/>
    <n v="39.18"/>
    <n v="2.4"/>
    <s v="16"/>
    <n v="0.38400000000000001"/>
    <n v="0"/>
    <s v="-"/>
    <n v="0"/>
    <n v="0"/>
    <s v="-"/>
    <n v="0"/>
    <n v="0"/>
    <s v="-"/>
    <n v="0"/>
  </r>
  <r>
    <s v="129"/>
    <x v="1"/>
    <x v="3"/>
    <s v="014"/>
    <s v="Z1F0000338"/>
    <s v="1670-1670"/>
    <s v="FC"/>
    <s v="00071003-00071094"/>
    <s v=""/>
    <s v=""/>
    <s v=""/>
    <s v=""/>
    <n v="0"/>
    <s v=""/>
    <s v="VENTAS NO CONTRIBUYENTES"/>
    <s v=""/>
    <n v="2347.3782280000009"/>
    <n v="0"/>
    <n v="1813.5366000000006"/>
    <n v="0"/>
    <s v="-"/>
    <n v="0"/>
    <n v="460.20829999999995"/>
    <s v="-"/>
    <n v="73.633327999999992"/>
    <n v="0"/>
    <s v="-"/>
    <n v="0"/>
    <n v="0"/>
    <s v="-"/>
    <n v="0"/>
  </r>
  <r>
    <s v="130"/>
    <x v="1"/>
    <x v="3"/>
    <s v="014"/>
    <s v="Z1F0000338"/>
    <s v="1670"/>
    <s v="NC"/>
    <s v=""/>
    <s v="00000081"/>
    <s v=""/>
    <s v="71039000"/>
    <s v="2/10/2021"/>
    <n v="8.4"/>
    <s v="VEN"/>
    <s v="PEDRO FLORES"/>
    <s v="E81644348"/>
    <n v="-8.4"/>
    <n v="0"/>
    <n v="-8.4"/>
    <n v="0"/>
    <s v="-"/>
    <n v="0"/>
    <n v="0"/>
    <s v="-"/>
    <n v="0"/>
    <n v="0"/>
    <s v="-"/>
    <n v="0"/>
    <n v="0"/>
    <s v="-"/>
    <n v="0"/>
  </r>
  <r>
    <s v="131"/>
    <x v="1"/>
    <x v="3"/>
    <s v="015"/>
    <s v="Z1B8050356"/>
    <s v="1844"/>
    <s v="FC"/>
    <s v="00095193-00095279"/>
    <s v=""/>
    <s v=""/>
    <s v=""/>
    <s v=""/>
    <n v="0"/>
    <s v=""/>
    <s v="VENTAS NO CONTRIBUYENTES"/>
    <s v=""/>
    <n v="4388.861100000001"/>
    <n v="0"/>
    <n v="3437.7674000000006"/>
    <n v="0"/>
    <s v="-"/>
    <n v="0"/>
    <n v="819.90830000000005"/>
    <s v="-"/>
    <n v="131.18539999999993"/>
    <n v="0"/>
    <s v="-"/>
    <n v="0"/>
    <n v="0"/>
    <s v="-"/>
    <n v="0"/>
  </r>
  <r>
    <s v="132"/>
    <x v="1"/>
    <x v="3"/>
    <s v="016"/>
    <s v="Z1F0000490"/>
    <s v="0383"/>
    <s v="FC"/>
    <s v="00012957-00012985"/>
    <s v=""/>
    <s v=""/>
    <s v=""/>
    <s v=""/>
    <n v="0"/>
    <s v=""/>
    <s v="VENTAS NO CONTRIBUYENTES"/>
    <s v=""/>
    <n v="456.23554999999993"/>
    <n v="0"/>
    <n v="356.71294999999992"/>
    <n v="0"/>
    <s v="-"/>
    <n v="0"/>
    <n v="85.79549999999999"/>
    <s v="-"/>
    <n v="13.727100000000002"/>
    <n v="0"/>
    <s v="-"/>
    <n v="0"/>
    <n v="0"/>
    <s v="-"/>
    <n v="0"/>
  </r>
  <r>
    <s v="133"/>
    <x v="1"/>
    <x v="3"/>
    <s v="016"/>
    <s v="Z1F0000490"/>
    <s v="0383"/>
    <s v="FC"/>
    <s v="00012986"/>
    <s v=""/>
    <s v=""/>
    <s v=""/>
    <s v=""/>
    <n v="0"/>
    <s v=""/>
    <s v="OH SI SALUD C.A."/>
    <s v="J411514403"/>
    <n v="7.7990000000000004"/>
    <n v="0"/>
    <n v="7.7990000000000004"/>
    <n v="0"/>
    <s v="-"/>
    <n v="0"/>
    <n v="0"/>
    <s v="-"/>
    <n v="0"/>
    <n v="0"/>
    <s v="-"/>
    <n v="0"/>
    <n v="0"/>
    <s v="-"/>
    <n v="0"/>
  </r>
  <r>
    <s v="134"/>
    <x v="1"/>
    <x v="3"/>
    <s v="016"/>
    <s v="Z1F0000490"/>
    <s v="0383"/>
    <s v="FC"/>
    <s v="00012987-00013028"/>
    <s v=""/>
    <s v=""/>
    <s v=""/>
    <s v=""/>
    <n v="0"/>
    <s v=""/>
    <s v="VENTAS NO CONTRIBUYENTES"/>
    <s v=""/>
    <n v="418.43584999999996"/>
    <n v="0"/>
    <n v="324.68430000000001"/>
    <n v="0"/>
    <s v="-"/>
    <n v="0"/>
    <n v="80.820450000000008"/>
    <s v="-"/>
    <n v="12.931100000000002"/>
    <n v="0"/>
    <s v="-"/>
    <n v="0"/>
    <n v="0"/>
    <s v="-"/>
    <n v="0"/>
  </r>
  <r>
    <s v="135"/>
    <x v="1"/>
    <x v="3"/>
    <s v="016"/>
    <s v="Z1F0000490"/>
    <s v="0383"/>
    <s v="FC"/>
    <s v="00013029"/>
    <s v=""/>
    <s v=""/>
    <s v=""/>
    <s v=""/>
    <n v="0"/>
    <s v=""/>
    <s v="DKORAZON S.A"/>
    <s v="J404085823"/>
    <n v="22.794"/>
    <n v="0"/>
    <n v="6.0899999999999981"/>
    <n v="14.4"/>
    <s v="16"/>
    <n v="2.3039999999999998"/>
    <n v="0"/>
    <s v="-"/>
    <n v="0"/>
    <n v="0"/>
    <s v="-"/>
    <n v="0"/>
    <n v="0"/>
    <s v="-"/>
    <n v="0"/>
  </r>
  <r>
    <s v="136"/>
    <x v="1"/>
    <x v="3"/>
    <s v="016"/>
    <s v="Z1F0000490"/>
    <s v="0383"/>
    <s v="FC"/>
    <s v="00013030-00013061"/>
    <s v=""/>
    <s v=""/>
    <s v=""/>
    <s v=""/>
    <n v="0"/>
    <s v=""/>
    <s v="VENTAS NO CONTRIBUYENTES"/>
    <s v=""/>
    <n v="333.55634999999995"/>
    <n v="0"/>
    <n v="243.13784999999996"/>
    <n v="0"/>
    <s v="-"/>
    <n v="0"/>
    <n v="77.947000000000003"/>
    <s v="-"/>
    <n v="12.471499999999999"/>
    <n v="0"/>
    <s v="-"/>
    <n v="0"/>
    <n v="0"/>
    <s v="-"/>
    <n v="0"/>
  </r>
  <r>
    <s v="137"/>
    <x v="1"/>
    <x v="3"/>
    <s v="017"/>
    <s v="Z7C0004030"/>
    <s v="029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8"/>
    <x v="2"/>
    <x v="2"/>
    <s v="001"/>
    <s v="Z7C7008321"/>
    <s v="0025-0025"/>
    <s v="FC"/>
    <s v="00002678-00002798"/>
    <s v=""/>
    <s v=""/>
    <s v=""/>
    <s v=""/>
    <n v="0"/>
    <s v=""/>
    <s v="VENTAS NO CONTRIBUYENTES"/>
    <s v=""/>
    <n v="3236.3"/>
    <n v="0"/>
    <n v="2590.6012999999994"/>
    <n v="0"/>
    <s v="-"/>
    <n v="0"/>
    <n v="556.63"/>
    <s v="16"/>
    <n v="89.06"/>
    <n v="0"/>
    <s v="-"/>
    <n v="0"/>
    <n v="0"/>
    <s v="-"/>
    <n v="0"/>
  </r>
  <r>
    <s v="139"/>
    <x v="2"/>
    <x v="2"/>
    <s v="001"/>
    <s v="Z7C7008321"/>
    <s v="0025"/>
    <s v="FC"/>
    <s v="00002799"/>
    <s v=""/>
    <s v=""/>
    <s v=""/>
    <s v=""/>
    <n v="0"/>
    <s v=""/>
    <s v="INVERSIONES RONDON GARCIA C.A"/>
    <s v="J308686689"/>
    <n v="31.08"/>
    <n v="0"/>
    <n v="31.08"/>
    <n v="0"/>
    <s v="-"/>
    <n v="0"/>
    <n v="0"/>
    <s v="-"/>
    <n v="0"/>
    <n v="0"/>
    <s v="-"/>
    <n v="0"/>
    <n v="0"/>
    <s v="-"/>
    <n v="0"/>
  </r>
  <r>
    <s v="140"/>
    <x v="2"/>
    <x v="2"/>
    <s v="001"/>
    <s v="Z7C7008321"/>
    <s v="0025-0025"/>
    <s v="FC"/>
    <s v="00002800-00002831"/>
    <s v=""/>
    <s v=""/>
    <s v=""/>
    <s v=""/>
    <n v="0"/>
    <s v=""/>
    <s v="VENTAS NO CONTRIBUYENTES"/>
    <s v=""/>
    <n v="887.59"/>
    <n v="0"/>
    <n v="586.32754999999997"/>
    <n v="0"/>
    <s v="-"/>
    <n v="0"/>
    <n v="259.70999999999998"/>
    <s v="16"/>
    <n v="41.55"/>
    <n v="0"/>
    <s v="-"/>
    <n v="0"/>
    <n v="0"/>
    <s v="-"/>
    <n v="0"/>
  </r>
  <r>
    <s v="141"/>
    <x v="2"/>
    <x v="0"/>
    <s v="001"/>
    <s v="Z1F0004616"/>
    <s v="0918-0918"/>
    <s v="FC"/>
    <s v="00124110-00124203"/>
    <s v=""/>
    <s v=""/>
    <s v=""/>
    <s v=""/>
    <n v="0"/>
    <s v=""/>
    <s v="VENTAS NO CONTRIBUYENTES"/>
    <s v=""/>
    <n v="1523.4960000000005"/>
    <n v="0"/>
    <n v="1410.2220000000002"/>
    <n v="0"/>
    <s v="-"/>
    <n v="0"/>
    <n v="97.649999999999991"/>
    <s v="-"/>
    <n v="15.624000000000001"/>
    <n v="0"/>
    <s v="-"/>
    <n v="0"/>
    <n v="0"/>
    <s v="-"/>
    <n v="0"/>
  </r>
  <r>
    <s v="142"/>
    <x v="2"/>
    <x v="0"/>
    <s v="001"/>
    <s v="Z1F0004616"/>
    <s v="0918"/>
    <s v="FC"/>
    <s v="00124204"/>
    <s v=""/>
    <s v=""/>
    <s v=""/>
    <s v=""/>
    <n v="0"/>
    <s v=""/>
    <s v="DISTRIBUIDORA DE ALIMENTO INTERNACIONAL JHONZA C.A."/>
    <s v="J410143363 "/>
    <n v="47.239100000000001"/>
    <n v="0"/>
    <n v="39.188700000000004"/>
    <n v="6.94"/>
    <s v="16"/>
    <n v="1.1104000000000001"/>
    <n v="0"/>
    <s v="-"/>
    <n v="0"/>
    <n v="0"/>
    <s v="-"/>
    <n v="0"/>
    <n v="0"/>
    <s v="-"/>
    <n v="0"/>
  </r>
  <r>
    <s v="143"/>
    <x v="2"/>
    <x v="0"/>
    <s v="001"/>
    <s v="Z1F0004616"/>
    <s v="0918-0918"/>
    <s v="FC"/>
    <s v="00124205-00124214"/>
    <s v=""/>
    <s v=""/>
    <s v=""/>
    <s v=""/>
    <n v="0"/>
    <s v=""/>
    <s v="VENTAS NO CONTRIBUYENTES"/>
    <s v=""/>
    <n v="177.34819999999999"/>
    <n v="0"/>
    <n v="132.23580000000001"/>
    <n v="0"/>
    <s v="-"/>
    <n v="0"/>
    <n v="38.889999999999993"/>
    <s v="-"/>
    <n v="6.2224000000000004"/>
    <n v="0"/>
    <s v="-"/>
    <n v="0"/>
    <n v="0"/>
    <s v="-"/>
    <n v="0"/>
  </r>
  <r>
    <s v="144"/>
    <x v="2"/>
    <x v="1"/>
    <s v="001"/>
    <s v="Z1F0017854"/>
    <s v="0596-0596"/>
    <s v="FC"/>
    <s v="00035875-00035940"/>
    <s v=""/>
    <s v=""/>
    <s v=""/>
    <s v=""/>
    <n v="0"/>
    <s v=""/>
    <s v="VENTAS NO CONTRIBUYENTES"/>
    <s v=""/>
    <n v="2947.4577499999991"/>
    <n v="0"/>
    <n v="1871.1843499999995"/>
    <n v="0"/>
    <s v="-"/>
    <n v="0"/>
    <n v="927.8218999999998"/>
    <s v="16"/>
    <n v="148.45150000000001"/>
    <n v="0"/>
    <s v="-"/>
    <n v="0"/>
    <n v="0"/>
    <s v="-"/>
    <n v="0"/>
  </r>
  <r>
    <s v="145"/>
    <x v="2"/>
    <x v="3"/>
    <s v="001"/>
    <s v="Z1F0000700"/>
    <s v="1681"/>
    <s v="FC"/>
    <s v="37046000-37067000"/>
    <s v=""/>
    <s v=""/>
    <s v=""/>
    <s v=""/>
    <n v="0"/>
    <s v=""/>
    <s v="VENTAS NO CONTRIBUYENTES"/>
    <s v=""/>
    <n v="839.54517400000009"/>
    <n v="0"/>
    <n v="638.63155000000006"/>
    <n v="0"/>
    <s v="-"/>
    <n v="0"/>
    <n v="173.20140000000001"/>
    <s v="-"/>
    <n v="27.712224000000003"/>
    <n v="0"/>
    <s v="-"/>
    <n v="0"/>
    <n v="0"/>
    <s v="-"/>
    <n v="0"/>
  </r>
  <r>
    <s v="146"/>
    <x v="2"/>
    <x v="3"/>
    <s v="001"/>
    <s v="Z1F0000700"/>
    <s v="1681"/>
    <s v="FC"/>
    <s v="37068"/>
    <s v=""/>
    <s v=""/>
    <s v=""/>
    <s v=""/>
    <n v="0"/>
    <s v=""/>
    <s v="CORPORACION PRISCA,C.A"/>
    <s v="J410376880"/>
    <n v="41.201999999999998"/>
    <n v="0"/>
    <n v="30.24"/>
    <n v="9.4499999999999993"/>
    <s v="16"/>
    <n v="1.512"/>
    <n v="0"/>
    <s v="-"/>
    <n v="0"/>
    <n v="0"/>
    <s v="-"/>
    <n v="0"/>
    <n v="0"/>
    <s v="-"/>
    <n v="0"/>
  </r>
  <r>
    <s v="147"/>
    <x v="2"/>
    <x v="3"/>
    <s v="001"/>
    <s v="Z1F0000700"/>
    <s v="1681"/>
    <s v="FC"/>
    <s v="00037069-00037170"/>
    <s v=""/>
    <s v=""/>
    <s v=""/>
    <s v=""/>
    <n v="0"/>
    <s v=""/>
    <s v="VENTAS NO CONTRIBUYENTES"/>
    <s v=""/>
    <n v="5144.5587519999999"/>
    <n v="0"/>
    <n v="3762.0109499999999"/>
    <n v="0"/>
    <s v="-"/>
    <n v="0"/>
    <n v="1189.32845"/>
    <s v="-"/>
    <n v="190.292552"/>
    <n v="0"/>
    <s v="-"/>
    <n v="0"/>
    <n v="2.71"/>
    <s v="8"/>
    <n v="0.21679999999999999"/>
  </r>
  <r>
    <s v="148"/>
    <x v="2"/>
    <x v="2"/>
    <s v="002"/>
    <s v="Z7C7008340"/>
    <s v="0026-0026"/>
    <s v="FC"/>
    <s v="00003219-00003361"/>
    <s v=""/>
    <s v=""/>
    <s v=""/>
    <s v=""/>
    <n v="0"/>
    <s v=""/>
    <s v="VENTAS NO CONTRIBUYENTES"/>
    <s v=""/>
    <n v="3527.8891080000012"/>
    <n v="0"/>
    <n v="2929.4595500000014"/>
    <n v="0"/>
    <s v="-"/>
    <n v="0"/>
    <n v="515.88754999999992"/>
    <s v="16"/>
    <n v="82.542008000000024"/>
    <n v="0"/>
    <s v="-"/>
    <n v="0"/>
    <n v="0"/>
    <s v="-"/>
    <n v="0"/>
  </r>
  <r>
    <s v="149"/>
    <x v="2"/>
    <x v="2"/>
    <s v="002"/>
    <s v="Z7C7008340"/>
    <s v="0026"/>
    <s v="NC"/>
    <s v=""/>
    <s v="00000006"/>
    <s v=""/>
    <s v="00003341"/>
    <s v="3/10/2021"/>
    <n v="86.69"/>
    <s v="VEN"/>
    <s v="ORLANDO FLOREZ"/>
    <s v="V16594151"/>
    <n v="-8.8276000000000003"/>
    <n v="0"/>
    <n v="0"/>
    <n v="0"/>
    <s v="-"/>
    <n v="0"/>
    <n v="-7.61"/>
    <s v="16"/>
    <n v="-1.2176"/>
    <n v="0"/>
    <s v="-"/>
    <n v="0"/>
    <n v="0"/>
    <s v="-"/>
    <n v="0"/>
  </r>
  <r>
    <s v="150"/>
    <x v="2"/>
    <x v="0"/>
    <s v="002"/>
    <s v="Z1F0008858"/>
    <s v="1043-1043"/>
    <s v="FC"/>
    <s v="00139198-00139366"/>
    <s v=""/>
    <s v=""/>
    <s v=""/>
    <s v=""/>
    <n v="0"/>
    <s v=""/>
    <s v="VENTAS NO CONTRIBUYENTES"/>
    <s v=""/>
    <n v="2342.8084999999996"/>
    <n v="0"/>
    <n v="2095.5196499999984"/>
    <n v="0"/>
    <s v="-"/>
    <n v="0"/>
    <n v="213.18004999999999"/>
    <s v="16"/>
    <n v="34.108799999999988"/>
    <n v="0"/>
    <s v="-"/>
    <n v="0"/>
    <n v="0"/>
    <s v="-"/>
    <n v="0"/>
  </r>
  <r>
    <s v="151"/>
    <x v="2"/>
    <x v="1"/>
    <s v="002"/>
    <s v="Z1F0017966"/>
    <s v="0589-0589"/>
    <s v="FC"/>
    <s v="00022030-00022036"/>
    <s v=""/>
    <s v=""/>
    <s v=""/>
    <s v=""/>
    <n v="0"/>
    <s v=""/>
    <s v="VENTAS NO CONTRIBUYENTES"/>
    <s v=""/>
    <n v="91.907600000000002"/>
    <n v="0"/>
    <n v="74.089999999999989"/>
    <n v="0"/>
    <s v="-"/>
    <n v="0"/>
    <n v="15.36"/>
    <s v="16"/>
    <n v="2.4576000000000002"/>
    <n v="0"/>
    <s v="-"/>
    <n v="0"/>
    <n v="0"/>
    <s v="-"/>
    <n v="0"/>
  </r>
  <r>
    <s v="152"/>
    <x v="2"/>
    <x v="1"/>
    <s v="002"/>
    <s v="Z1F0017966"/>
    <s v="0589"/>
    <s v="FC"/>
    <s v="00022037"/>
    <s v=""/>
    <s v=""/>
    <s v=""/>
    <s v=""/>
    <n v="0"/>
    <s v=""/>
    <s v="CORPORACION LENOTRE"/>
    <s v="J317391004"/>
    <n v="240.4"/>
    <n v="0"/>
    <n v="240.4"/>
    <n v="0"/>
    <s v="-"/>
    <n v="0"/>
    <n v="0"/>
    <s v="-"/>
    <n v="0"/>
    <n v="0"/>
    <s v="-"/>
    <n v="0"/>
    <n v="0"/>
    <s v="-"/>
    <n v="0"/>
  </r>
  <r>
    <s v="153"/>
    <x v="2"/>
    <x v="1"/>
    <s v="002"/>
    <s v="Z1F0017966"/>
    <s v="0589-0589"/>
    <s v="FC"/>
    <s v="00022038-00022102"/>
    <s v=""/>
    <s v=""/>
    <s v=""/>
    <s v=""/>
    <n v="0"/>
    <s v=""/>
    <s v="VENTAS NO CONTRIBUYENTES"/>
    <s v=""/>
    <n v="2800.2696259999989"/>
    <n v="0"/>
    <n v="2130.2566999999999"/>
    <n v="0"/>
    <s v="-"/>
    <n v="0"/>
    <n v="577.59734999999989"/>
    <s v="16"/>
    <n v="92.415575999999987"/>
    <n v="0"/>
    <s v="-"/>
    <n v="0"/>
    <n v="0"/>
    <s v="-"/>
    <n v="0"/>
  </r>
  <r>
    <s v="154"/>
    <x v="2"/>
    <x v="1"/>
    <s v="002"/>
    <s v="Z1F0017966"/>
    <s v="0589"/>
    <s v="NC"/>
    <s v=""/>
    <s v="00000127"/>
    <s v=""/>
    <s v="00013289"/>
    <s v="03-10-2021"/>
    <n v="92.86"/>
    <s v="VEN"/>
    <s v="JOSR GANDICA"/>
    <s v="V27515680"/>
    <n v="-2.2469999999999999"/>
    <n v="0"/>
    <n v="-2.2469999999999999"/>
    <n v="0"/>
    <s v="-"/>
    <n v="0"/>
    <n v="0"/>
    <s v="-"/>
    <n v="0"/>
    <n v="0"/>
    <s v="-"/>
    <n v="0"/>
    <n v="0"/>
    <s v="-"/>
    <n v="0"/>
  </r>
  <r>
    <s v="155"/>
    <x v="2"/>
    <x v="1"/>
    <s v="002"/>
    <s v="Z1F0017966"/>
    <s v="0589"/>
    <s v="NC"/>
    <s v=""/>
    <s v="00000128"/>
    <s v=""/>
    <s v="00030585"/>
    <s v="03-10-2021"/>
    <n v="4.76"/>
    <s v="VEN"/>
    <s v="LUIS FLORES"/>
    <s v="V6350778"/>
    <n v="-4.7560000000000002"/>
    <n v="0"/>
    <n v="0"/>
    <n v="0"/>
    <s v="-"/>
    <n v="0"/>
    <n v="-4.0999999999999996"/>
    <s v="16"/>
    <n v="-0.65600000000000003"/>
    <n v="0"/>
    <s v="-"/>
    <n v="0"/>
    <n v="0"/>
    <s v="-"/>
    <n v="0"/>
  </r>
  <r>
    <s v="156"/>
    <x v="2"/>
    <x v="3"/>
    <s v="002"/>
    <s v="Z1B8050002"/>
    <s v="0021"/>
    <s v="FC"/>
    <s v="00001781-00001804"/>
    <s v=""/>
    <s v=""/>
    <s v=""/>
    <s v=""/>
    <n v="0"/>
    <s v=""/>
    <s v="VENTAS NO CONTRIBUYENTES"/>
    <s v=""/>
    <n v="1190.7900539999998"/>
    <n v="0"/>
    <n v="1039.6682999999998"/>
    <n v="0"/>
    <s v="-"/>
    <n v="0"/>
    <n v="130.27734999999998"/>
    <s v="-"/>
    <n v="20.844404000000004"/>
    <n v="0"/>
    <s v="-"/>
    <n v="0"/>
    <n v="0"/>
    <s v="-"/>
    <n v="0"/>
  </r>
  <r>
    <s v="157"/>
    <x v="2"/>
    <x v="3"/>
    <s v="002"/>
    <s v="Z1B8050002"/>
    <s v="0021"/>
    <s v="FC"/>
    <s v="00001805"/>
    <s v=""/>
    <s v=""/>
    <s v=""/>
    <s v=""/>
    <n v="0"/>
    <s v=""/>
    <s v="INVERSIONES8266"/>
    <s v="J406866148"/>
    <n v="148.1953"/>
    <n v="0"/>
    <n v="101.18049999999999"/>
    <n v="40.53"/>
    <s v="16"/>
    <n v="6.4847999999999999"/>
    <n v="0"/>
    <s v="-"/>
    <n v="0"/>
    <n v="0"/>
    <s v="-"/>
    <n v="0"/>
    <n v="0"/>
    <s v="-"/>
    <n v="0"/>
  </r>
  <r>
    <s v="158"/>
    <x v="2"/>
    <x v="3"/>
    <s v="002"/>
    <s v="Z1B8050002"/>
    <s v="0021"/>
    <s v="FC"/>
    <s v="00001806-00001812"/>
    <s v=""/>
    <s v=""/>
    <s v=""/>
    <s v=""/>
    <n v="0"/>
    <s v=""/>
    <s v="VENTAS NO CONTRIBUYENTES"/>
    <s v=""/>
    <n v="346.59230000000002"/>
    <n v="0"/>
    <n v="287.22560000000004"/>
    <n v="0"/>
    <s v="-"/>
    <n v="0"/>
    <n v="51.178200000000004"/>
    <s v="-"/>
    <n v="8.1885000000000012"/>
    <n v="0"/>
    <s v="-"/>
    <n v="0"/>
    <n v="0"/>
    <s v="-"/>
    <n v="0"/>
  </r>
  <r>
    <s v="159"/>
    <x v="2"/>
    <x v="3"/>
    <s v="002"/>
    <s v="Z1B8050002"/>
    <s v="0021"/>
    <s v="FC"/>
    <s v="00001813"/>
    <s v=""/>
    <s v=""/>
    <s v=""/>
    <s v=""/>
    <n v="0"/>
    <s v=""/>
    <s v="MULTISERVICIOS SOFPAC"/>
    <s v="J-411007340"/>
    <n v="393.73264"/>
    <n v="0"/>
    <n v="338.80779999999999"/>
    <n v="47.348999999999997"/>
    <s v="16"/>
    <n v="7.5758400000000004"/>
    <n v="0"/>
    <s v="-"/>
    <n v="0"/>
    <n v="0"/>
    <s v="-"/>
    <n v="0"/>
    <n v="0"/>
    <s v="-"/>
    <n v="0"/>
  </r>
  <r>
    <s v="160"/>
    <x v="2"/>
    <x v="3"/>
    <s v="002"/>
    <s v="Z1B8050002"/>
    <s v="0021"/>
    <s v="FC"/>
    <s v="00001814"/>
    <s v=""/>
    <s v=""/>
    <s v=""/>
    <s v=""/>
    <n v="0"/>
    <s v=""/>
    <s v="MULTISERVICIOS SOFPAC C.A"/>
    <s v="J-41100734-0"/>
    <n v="85.291449999999998"/>
    <n v="0"/>
    <n v="85.291449999999998"/>
    <n v="0"/>
    <s v="-"/>
    <n v="0"/>
    <n v="0"/>
    <s v="-"/>
    <n v="0"/>
    <n v="0"/>
    <s v="-"/>
    <n v="0"/>
    <n v="0"/>
    <s v="-"/>
    <n v="0"/>
  </r>
  <r>
    <s v="161"/>
    <x v="2"/>
    <x v="3"/>
    <s v="002"/>
    <s v="Z1B8050002"/>
    <s v="0021"/>
    <s v="FC"/>
    <s v="00001815-00001860"/>
    <s v=""/>
    <s v=""/>
    <s v=""/>
    <s v=""/>
    <n v="0"/>
    <s v=""/>
    <s v="VENTAS NO CONTRIBUYENTES"/>
    <s v=""/>
    <n v="2944.5113700000002"/>
    <n v="0"/>
    <n v="2288.6718000000001"/>
    <n v="0"/>
    <s v="-"/>
    <n v="0"/>
    <n v="565.37884999999994"/>
    <s v="16"/>
    <n v="90.460719999999995"/>
    <n v="0"/>
    <s v="-"/>
    <n v="0"/>
    <n v="0"/>
    <s v="-"/>
    <n v="0"/>
  </r>
  <r>
    <s v="162"/>
    <x v="2"/>
    <x v="3"/>
    <s v="002"/>
    <s v="Z1B8050149"/>
    <s v="1943"/>
    <s v="FC"/>
    <s v="00222509-00222572"/>
    <m/>
    <m/>
    <m/>
    <m/>
    <n v="0"/>
    <m/>
    <s v="VENTAS NO CONTRIBUYENTES"/>
    <m/>
    <n v="1191.4111999999998"/>
    <n v="0"/>
    <n v="1160.5899999999999"/>
    <n v="0"/>
    <s v="-"/>
    <n v="0"/>
    <n v="26.57"/>
    <s v="16"/>
    <n v="4.2511999999999999"/>
    <n v="0"/>
    <s v="-"/>
    <n v="0"/>
    <n v="0"/>
    <s v="-"/>
    <n v="0"/>
  </r>
  <r>
    <s v="163"/>
    <x v="2"/>
    <x v="3"/>
    <s v="002"/>
    <s v="Z1B8050365"/>
    <s v="1433"/>
    <s v="FC "/>
    <s v="00090751-00090806"/>
    <m/>
    <m/>
    <m/>
    <m/>
    <n v="0"/>
    <m/>
    <s v="VENTAS NO CONTRIBUYENTES"/>
    <m/>
    <n v="997.5612000000001"/>
    <n v="0"/>
    <n v="966.74"/>
    <n v="0"/>
    <s v="-"/>
    <n v="0"/>
    <n v="26.57"/>
    <s v="-"/>
    <n v="4.2511999999999999"/>
    <n v="0"/>
    <s v="-"/>
    <n v="0"/>
    <n v="0"/>
    <s v="-"/>
    <n v="0"/>
  </r>
  <r>
    <s v="164"/>
    <x v="2"/>
    <x v="3"/>
    <s v="002"/>
    <s v="Z1B8050365"/>
    <s v="1433"/>
    <s v="NC"/>
    <m/>
    <s v="00001433"/>
    <m/>
    <m/>
    <m/>
    <n v="0"/>
    <m/>
    <s v="VENTAS NO CONTRIBUYENTES"/>
    <m/>
    <n v="-16.420000000000002"/>
    <n v="0"/>
    <n v="-16.420000000000002"/>
    <n v="0"/>
    <s v="-"/>
    <n v="0"/>
    <n v="0"/>
    <s v="-"/>
    <n v="0"/>
    <n v="0"/>
    <s v="-"/>
    <n v="0"/>
    <n v="0"/>
    <s v="-"/>
    <n v="0"/>
  </r>
  <r>
    <s v="165"/>
    <x v="2"/>
    <x v="2"/>
    <s v="003"/>
    <s v="Z7C7008438"/>
    <s v="0026-0026"/>
    <s v="FC"/>
    <s v="00003079-00003229"/>
    <s v=""/>
    <s v=""/>
    <s v=""/>
    <s v=""/>
    <n v="0"/>
    <s v=""/>
    <s v="VENTAS NO CONTRIBUYENTES"/>
    <s v=""/>
    <n v="3539.1972000000001"/>
    <n v="0"/>
    <n v="2758.9"/>
    <n v="0"/>
    <s v="-"/>
    <n v="0"/>
    <n v="672.67"/>
    <s v="-"/>
    <n v="107.6272"/>
    <n v="0"/>
    <s v="-"/>
    <n v="0"/>
    <n v="0"/>
    <s v="-"/>
    <n v="0"/>
  </r>
  <r>
    <s v="166"/>
    <x v="2"/>
    <x v="2"/>
    <s v="003"/>
    <s v="Z7C7008438"/>
    <s v="0026"/>
    <s v="NC"/>
    <s v=""/>
    <s v="00000007"/>
    <s v=""/>
    <s v="00003085"/>
    <s v="3/10/2021"/>
    <n v="19.7"/>
    <s v="VEN"/>
    <s v="MARIELA AVILA"/>
    <s v="V5453233"/>
    <n v="-10.210000000000001"/>
    <n v="0"/>
    <n v="-10.210000000000001"/>
    <n v="0"/>
    <s v="-"/>
    <n v="0"/>
    <n v="0"/>
    <s v="-"/>
    <n v="0"/>
    <n v="0"/>
    <s v="-"/>
    <n v="0"/>
    <n v="0"/>
    <s v="-"/>
    <n v="0"/>
  </r>
  <r>
    <s v="167"/>
    <x v="2"/>
    <x v="0"/>
    <s v="003"/>
    <s v="Z1F0008965"/>
    <s v="1030-1030"/>
    <s v="FC"/>
    <s v="00133790-00133916"/>
    <s v=""/>
    <s v=""/>
    <s v=""/>
    <s v=""/>
    <n v="0"/>
    <s v=""/>
    <s v="VENTAS NO CONTRIBUYENTES"/>
    <s v=""/>
    <n v="2035.1474499999999"/>
    <n v="0"/>
    <n v="1838.3996500000003"/>
    <n v="0"/>
    <s v="-"/>
    <n v="0"/>
    <n v="169.61019999999996"/>
    <s v="16"/>
    <n v="27.137599999999999"/>
    <n v="0"/>
    <s v="-"/>
    <n v="0"/>
    <n v="0"/>
    <s v="-"/>
    <n v="0"/>
  </r>
  <r>
    <s v="168"/>
    <x v="2"/>
    <x v="1"/>
    <s v="003"/>
    <s v="Z1F0017848"/>
    <s v="0582-0582"/>
    <s v="FC"/>
    <s v="00030563-00030617"/>
    <s v=""/>
    <s v=""/>
    <s v=""/>
    <s v=""/>
    <n v="0"/>
    <s v=""/>
    <s v="VENTAS NO CONTRIBUYENTES"/>
    <s v=""/>
    <n v="2776.8081559999991"/>
    <n v="0"/>
    <n v="1979.2918"/>
    <n v="0"/>
    <s v="-"/>
    <n v="0"/>
    <n v="687.51409999999976"/>
    <s v="16"/>
    <n v="110.00225599999999"/>
    <n v="0"/>
    <s v="-"/>
    <n v="0"/>
    <n v="0"/>
    <s v="-"/>
    <n v="0"/>
  </r>
  <r>
    <s v="169"/>
    <x v="2"/>
    <x v="3"/>
    <s v="003"/>
    <s v="Z1B8051199"/>
    <s v="0100"/>
    <s v="FC"/>
    <s v="00008833-00008935"/>
    <s v=""/>
    <s v=""/>
    <s v=""/>
    <s v=""/>
    <n v="0"/>
    <s v=""/>
    <s v="VENTAS NO CONTRIBUYENTES"/>
    <s v=""/>
    <n v="5608.5479999999998"/>
    <n v="0"/>
    <n v="4558.25"/>
    <n v="0"/>
    <s v="-"/>
    <n v="0"/>
    <n v="902.78"/>
    <s v="-"/>
    <n v="144.44"/>
    <n v="0"/>
    <s v="-"/>
    <n v="0"/>
    <n v="2.85"/>
    <s v="-"/>
    <n v="0.22800000000000001"/>
  </r>
  <r>
    <s v="170"/>
    <x v="2"/>
    <x v="0"/>
    <s v="004"/>
    <s v="Z1B8050578"/>
    <s v="1827-1827"/>
    <s v="FC"/>
    <s v="00162916-00162918"/>
    <s v=""/>
    <s v=""/>
    <s v=""/>
    <s v=""/>
    <n v="0"/>
    <s v=""/>
    <s v="VENTAS NO CONTRIBUYENTES"/>
    <s v=""/>
    <n v="38.451700000000002"/>
    <n v="0"/>
    <n v="31.5381"/>
    <n v="0"/>
    <s v="-"/>
    <n v="0"/>
    <n v="5.96"/>
    <s v="-"/>
    <n v="0.9536"/>
    <n v="0"/>
    <s v="-"/>
    <n v="0"/>
    <n v="0"/>
    <s v="-"/>
    <n v="0"/>
  </r>
  <r>
    <s v="171"/>
    <x v="2"/>
    <x v="0"/>
    <s v="004"/>
    <s v="Z1B8050578"/>
    <s v="1827"/>
    <s v="FC"/>
    <s v="00162919"/>
    <s v=""/>
    <s v=""/>
    <s v=""/>
    <s v=""/>
    <n v="0"/>
    <s v=""/>
    <s v="SENAIDA"/>
    <s v="V134906029 "/>
    <n v="46.86"/>
    <n v="0"/>
    <n v="46.86"/>
    <n v="0"/>
    <s v="-"/>
    <n v="0"/>
    <n v="0"/>
    <s v="-"/>
    <n v="0"/>
    <n v="0"/>
    <s v="-"/>
    <n v="0"/>
    <n v="0"/>
    <s v="-"/>
    <n v="0"/>
  </r>
  <r>
    <s v="172"/>
    <x v="2"/>
    <x v="0"/>
    <s v="004"/>
    <s v="Z1B8050578"/>
    <s v="1827"/>
    <s v="FC"/>
    <s v="00162920"/>
    <s v=""/>
    <s v=""/>
    <s v=""/>
    <s v=""/>
    <n v="0"/>
    <s v=""/>
    <s v="SENAIDA"/>
    <s v="V134906029 "/>
    <n v="46.86"/>
    <n v="0"/>
    <n v="46.86"/>
    <n v="0"/>
    <s v="-"/>
    <n v="0"/>
    <n v="0"/>
    <s v="-"/>
    <n v="0"/>
    <n v="0"/>
    <s v="-"/>
    <n v="0"/>
    <n v="0"/>
    <s v="-"/>
    <n v="0"/>
  </r>
  <r>
    <s v="173"/>
    <x v="2"/>
    <x v="0"/>
    <s v="004"/>
    <s v="Z1B8050578"/>
    <s v="1827-1827"/>
    <s v="FC"/>
    <s v="00162920-00162946"/>
    <s v=""/>
    <s v=""/>
    <s v=""/>
    <s v=""/>
    <n v="0"/>
    <s v=""/>
    <s v="VENTAS NO CONTRIBUYENTES"/>
    <s v=""/>
    <n v="579.90094999999997"/>
    <n v="0"/>
    <n v="552.17695000000003"/>
    <n v="0"/>
    <s v="-"/>
    <n v="0"/>
    <n v="23.9"/>
    <s v="-"/>
    <n v="3.8239999999999998"/>
    <n v="0"/>
    <s v="-"/>
    <n v="0"/>
    <n v="0"/>
    <s v="-"/>
    <n v="0"/>
  </r>
  <r>
    <s v="174"/>
    <x v="2"/>
    <x v="0"/>
    <s v="004"/>
    <s v="Z1B8050578"/>
    <s v="1827"/>
    <s v="FC"/>
    <s v="00162947"/>
    <s v=""/>
    <s v=""/>
    <s v=""/>
    <s v=""/>
    <n v="0"/>
    <s v=""/>
    <s v="NATALY LEON"/>
    <s v="V408926610 "/>
    <n v="2.52"/>
    <n v="0"/>
    <n v="2.52"/>
    <n v="0"/>
    <s v="-"/>
    <n v="0"/>
    <n v="0"/>
    <s v="-"/>
    <n v="0"/>
    <n v="0"/>
    <s v="-"/>
    <n v="0"/>
    <n v="0"/>
    <s v="-"/>
    <n v="0"/>
  </r>
  <r>
    <s v="175"/>
    <x v="2"/>
    <x v="0"/>
    <s v="004"/>
    <s v="Z1B8050578"/>
    <s v="1827-1827"/>
    <s v="FC"/>
    <s v="00162948-00162978"/>
    <s v=""/>
    <s v=""/>
    <s v=""/>
    <s v=""/>
    <n v="0"/>
    <s v=""/>
    <s v="VENTAS NO CONTRIBUYENTES"/>
    <s v=""/>
    <n v="581.32879999999989"/>
    <n v="0"/>
    <n v="519.68639999999994"/>
    <n v="0"/>
    <s v="-"/>
    <n v="0"/>
    <n v="53.14"/>
    <s v="-"/>
    <n v="8.5023999999999997"/>
    <n v="0"/>
    <s v="-"/>
    <n v="0"/>
    <n v="0"/>
    <s v="-"/>
    <n v="0"/>
  </r>
  <r>
    <s v="176"/>
    <x v="2"/>
    <x v="1"/>
    <s v="004"/>
    <s v="Z1F0017963"/>
    <s v="0592"/>
    <s v="FC"/>
    <s v="00021771"/>
    <s v=""/>
    <s v=""/>
    <s v=""/>
    <s v=""/>
    <n v="0"/>
    <s v=""/>
    <s v="CORPORACION LENOTRE"/>
    <s v="J317391004"/>
    <n v="15.54"/>
    <n v="0"/>
    <n v="9.4499999999999993"/>
    <n v="5.25"/>
    <s v="16"/>
    <n v="0.84"/>
    <n v="0"/>
    <s v="-"/>
    <n v="0"/>
    <n v="0"/>
    <s v="-"/>
    <n v="0"/>
    <n v="0"/>
    <s v="-"/>
    <n v="0"/>
  </r>
  <r>
    <s v="177"/>
    <x v="2"/>
    <x v="1"/>
    <s v="004"/>
    <s v="Z1F0017963"/>
    <s v="0592-0592"/>
    <s v="FC"/>
    <s v="00021772-00021842"/>
    <s v=""/>
    <s v=""/>
    <s v=""/>
    <s v=""/>
    <n v="0"/>
    <s v=""/>
    <s v="VENTAS NO CONTRIBUYENTES"/>
    <s v=""/>
    <n v="2685.1694240000006"/>
    <n v="0"/>
    <n v="1988.0976999999998"/>
    <n v="0"/>
    <s v="-"/>
    <n v="0"/>
    <n v="600.92390000000023"/>
    <s v="16"/>
    <n v="96.147824000000028"/>
    <n v="0"/>
    <s v="-"/>
    <n v="0"/>
    <n v="0"/>
    <s v="-"/>
    <n v="0"/>
  </r>
  <r>
    <s v="178"/>
    <x v="2"/>
    <x v="1"/>
    <s v="004"/>
    <s v="Z1F0017963"/>
    <s v="0592"/>
    <s v="NC"/>
    <s v=""/>
    <s v="00000087"/>
    <s v=""/>
    <s v="00021774"/>
    <s v="03-10-2021"/>
    <n v="80.16"/>
    <s v="VEN"/>
    <s v="JIMMY HERNANDEZ"/>
    <s v="V18271643"/>
    <n v="-16.8"/>
    <n v="0"/>
    <n v="-16.8"/>
    <n v="0"/>
    <s v="-"/>
    <n v="0"/>
    <n v="0"/>
    <s v="-"/>
    <n v="0"/>
    <n v="0"/>
    <s v="-"/>
    <n v="0"/>
    <n v="0"/>
    <s v="-"/>
    <n v="0"/>
  </r>
  <r>
    <s v="179"/>
    <x v="2"/>
    <x v="3"/>
    <s v="004"/>
    <s v="Z1B8050937"/>
    <s v="1945"/>
    <s v="FC"/>
    <s v="00180680-00180804"/>
    <s v=""/>
    <s v=""/>
    <s v=""/>
    <s v=""/>
    <n v="0"/>
    <s v=""/>
    <s v="VENTAS NO CONTRIBUYENTES"/>
    <s v=""/>
    <n v="6261.1273500000034"/>
    <n v="0"/>
    <n v="4807.6085500000027"/>
    <n v="0"/>
    <s v="-"/>
    <n v="0"/>
    <n v="1250.1400000000001"/>
    <s v="-"/>
    <n v="200.02"/>
    <n v="0"/>
    <s v="-"/>
    <n v="0"/>
    <n v="3.11"/>
    <s v="-"/>
    <n v="0.24879999999999999"/>
  </r>
  <r>
    <s v="180"/>
    <x v="2"/>
    <x v="1"/>
    <s v="005"/>
    <s v="Z1F0017998"/>
    <s v="0581-0581"/>
    <s v="FC"/>
    <s v="00026004-00026070"/>
    <s v=""/>
    <s v=""/>
    <s v=""/>
    <s v=""/>
    <n v="0"/>
    <s v=""/>
    <s v="VENTAS NO CONTRIBUYENTES"/>
    <s v=""/>
    <n v="3213.3368940000005"/>
    <n v="0"/>
    <n v="2325.1876500000017"/>
    <n v="0"/>
    <s v="-"/>
    <n v="0"/>
    <n v="765.6459000000001"/>
    <s v="-"/>
    <n v="122.50334400000001"/>
    <n v="0"/>
    <s v="-"/>
    <n v="0"/>
    <n v="0"/>
    <s v="-"/>
    <n v="0"/>
  </r>
  <r>
    <s v="181"/>
    <x v="2"/>
    <x v="1"/>
    <s v="005"/>
    <s v="Z1F0017998"/>
    <s v="0581"/>
    <s v="NC"/>
    <s v=""/>
    <s v="00000080"/>
    <s v=""/>
    <s v="00026027"/>
    <s v="03-10-2021"/>
    <n v="10.6"/>
    <s v="VEN"/>
    <s v="JEFERSON GALINDO"/>
    <s v="V19387176"/>
    <n v="-10.595000000000001"/>
    <n v="0"/>
    <n v="-10.595000000000001"/>
    <n v="0"/>
    <s v="-"/>
    <n v="0"/>
    <n v="0"/>
    <s v="-"/>
    <n v="0"/>
    <n v="0"/>
    <s v="-"/>
    <n v="0"/>
    <n v="0"/>
    <s v="-"/>
    <n v="0"/>
  </r>
  <r>
    <s v="182"/>
    <x v="2"/>
    <x v="3"/>
    <s v="005"/>
    <s v="Z1B8050363"/>
    <s v="0101"/>
    <s v="FC"/>
    <s v="00011179-00011294"/>
    <s v=""/>
    <s v=""/>
    <s v=""/>
    <s v=""/>
    <n v="0"/>
    <s v=""/>
    <s v="VENTAS NO CONTRIBUYENTES"/>
    <s v=""/>
    <n v="6872.6737080000039"/>
    <n v="0"/>
    <n v="5341.5271500000008"/>
    <n v="0"/>
    <s v="-"/>
    <n v="0"/>
    <n v="1319.9540500000001"/>
    <s v="16"/>
    <n v="211.19250800000009"/>
    <n v="0"/>
    <s v="-"/>
    <n v="0"/>
    <n v="0"/>
    <s v="-"/>
    <n v="0"/>
  </r>
  <r>
    <s v="183"/>
    <x v="2"/>
    <x v="3"/>
    <s v="005"/>
    <s v="Z1B8050363"/>
    <s v="0101"/>
    <s v="NC"/>
    <s v=""/>
    <s v="00000034"/>
    <s v=""/>
    <s v="00011278"/>
    <s v="3/10/2021"/>
    <n v="50.7"/>
    <s v="VEN"/>
    <s v="ANTONIA BECERRA"/>
    <s v="V21469164"/>
    <n v="-7.77"/>
    <n v="0"/>
    <n v="-7.77"/>
    <n v="0"/>
    <s v="-"/>
    <n v="0"/>
    <n v="0"/>
    <s v="-"/>
    <n v="0"/>
    <n v="0"/>
    <s v="-"/>
    <n v="0"/>
    <n v="0"/>
    <s v="-"/>
    <n v="0"/>
  </r>
  <r>
    <s v="184"/>
    <x v="2"/>
    <x v="1"/>
    <s v="006"/>
    <s v="Z1F0017787"/>
    <s v="0555-0556"/>
    <s v="FC"/>
    <s v="00013264-00013329"/>
    <s v=""/>
    <s v=""/>
    <s v=""/>
    <s v=""/>
    <n v="0"/>
    <s v=""/>
    <s v="VENTAS NO CONTRIBUYENTES"/>
    <s v=""/>
    <n v="3426.5459460000011"/>
    <n v="0"/>
    <n v="2369.2588999999998"/>
    <n v="0"/>
    <s v="-"/>
    <n v="0"/>
    <n v="911.45434999999975"/>
    <s v="16"/>
    <n v="145.83269599999997"/>
    <n v="0"/>
    <s v="-"/>
    <n v="0"/>
    <n v="0"/>
    <s v="-"/>
    <n v="0"/>
  </r>
  <r>
    <s v="185"/>
    <x v="2"/>
    <x v="1"/>
    <s v="006"/>
    <s v="Z1F0017787"/>
    <s v="0556"/>
    <s v="NC"/>
    <s v=""/>
    <s v="00000063"/>
    <s v=""/>
    <s v="00013292"/>
    <s v="03-10-2021"/>
    <n v="63.24"/>
    <s v="VEN"/>
    <s v="ROBERTO PEREZ"/>
    <s v="V10354208"/>
    <n v="-2.1103000000000001"/>
    <n v="0"/>
    <n v="-2.1103000000000001"/>
    <n v="0"/>
    <s v="-"/>
    <n v="0"/>
    <n v="0"/>
    <s v="-"/>
    <n v="0"/>
    <n v="0"/>
    <s v="-"/>
    <n v="0"/>
    <n v="0"/>
    <s v="-"/>
    <n v="0"/>
  </r>
  <r>
    <s v="186"/>
    <x v="2"/>
    <x v="3"/>
    <s v="007"/>
    <s v="Z1B8050013"/>
    <s v="0024"/>
    <s v="FC"/>
    <s v="00001597-00001626"/>
    <s v=""/>
    <s v=""/>
    <s v=""/>
    <s v=""/>
    <n v="0"/>
    <s v=""/>
    <s v="VENTAS NO CONTRIBUYENTES"/>
    <s v=""/>
    <n v="1932.9763959999998"/>
    <n v="0"/>
    <n v="1442.6829500000006"/>
    <n v="0"/>
    <s v="-"/>
    <n v="0"/>
    <n v="422.66674999999992"/>
    <s v="16"/>
    <n v="67.626695999999995"/>
    <n v="0"/>
    <s v="-"/>
    <n v="0"/>
    <n v="0"/>
    <s v="-"/>
    <n v="0"/>
  </r>
  <r>
    <s v="187"/>
    <x v="2"/>
    <x v="3"/>
    <s v="007"/>
    <s v="Z1B8050013"/>
    <s v="0024"/>
    <s v="FC"/>
    <s v="00001627"/>
    <s v=""/>
    <s v=""/>
    <s v=""/>
    <s v=""/>
    <n v="0"/>
    <s v=""/>
    <s v="INVERSIONES MINIMARKETREY C.A"/>
    <s v="J50029458-1 "/>
    <n v="165.9"/>
    <n v="0"/>
    <n v="165.9"/>
    <n v="0"/>
    <s v="-"/>
    <n v="0"/>
    <n v="0"/>
    <s v="-"/>
    <n v="0"/>
    <n v="0"/>
    <s v="-"/>
    <n v="0"/>
    <n v="0"/>
    <s v="-"/>
    <n v="0"/>
  </r>
  <r>
    <s v="188"/>
    <x v="2"/>
    <x v="3"/>
    <s v="007"/>
    <s v="Z1B8050013"/>
    <s v="0024"/>
    <s v="FC"/>
    <s v="00001628-00001711"/>
    <s v=""/>
    <s v=""/>
    <s v=""/>
    <s v=""/>
    <n v="0"/>
    <s v=""/>
    <s v="VENTAS NO CONTRIBUYENTES"/>
    <s v=""/>
    <n v="4630.9428539999999"/>
    <n v="0"/>
    <n v="3528.4471500000009"/>
    <n v="0"/>
    <s v="-"/>
    <n v="0"/>
    <n v="950.42710000000011"/>
    <s v="-"/>
    <n v="152.06860400000002"/>
    <n v="0"/>
    <s v="-"/>
    <n v="0"/>
    <n v="0"/>
    <s v="-"/>
    <n v="0"/>
  </r>
  <r>
    <s v="189"/>
    <x v="2"/>
    <x v="1"/>
    <s v="008"/>
    <s v="Z1F0017970"/>
    <s v="0213-0213"/>
    <s v="FC"/>
    <s v="00002996-00003011"/>
    <s v=""/>
    <s v=""/>
    <s v=""/>
    <s v=""/>
    <n v="0"/>
    <s v=""/>
    <s v="VENTAS NO CONTRIBUYENTES"/>
    <s v=""/>
    <n v="156.75359999999998"/>
    <n v="0"/>
    <n v="0.49000000000000909"/>
    <n v="0"/>
    <s v="-"/>
    <n v="0"/>
    <n v="134.70999999999998"/>
    <s v="16"/>
    <n v="21.553599999999999"/>
    <n v="0"/>
    <s v="-"/>
    <n v="0"/>
    <n v="0"/>
    <s v="-"/>
    <n v="0"/>
  </r>
  <r>
    <s v="190"/>
    <x v="2"/>
    <x v="3"/>
    <s v="008"/>
    <s v="Z1B8050003"/>
    <s v="1960"/>
    <s v="FC"/>
    <s v="00191480-00191548"/>
    <s v=""/>
    <s v=""/>
    <s v=""/>
    <s v=""/>
    <n v="0"/>
    <s v=""/>
    <s v="VENTAS NO CONTRIBUYENTES"/>
    <s v=""/>
    <n v="4010.9080040000003"/>
    <n v="0"/>
    <n v="3144.8505499999992"/>
    <n v="0"/>
    <s v="-"/>
    <n v="0"/>
    <n v="746.60125000000005"/>
    <s v="16"/>
    <n v="119.45620399999999"/>
    <n v="0"/>
    <s v="-"/>
    <n v="0"/>
    <n v="0"/>
    <s v="-"/>
    <n v="0"/>
  </r>
  <r>
    <s v="191"/>
    <x v="2"/>
    <x v="3"/>
    <s v="008"/>
    <s v="Z1B8050003"/>
    <s v="1960"/>
    <s v="FC"/>
    <s v="00191549"/>
    <s v=""/>
    <s v=""/>
    <s v=""/>
    <s v=""/>
    <n v="0"/>
    <s v=""/>
    <s v="INVERSIONES JRC-JEL 2015 C.A."/>
    <s v="J406723126"/>
    <n v="54.321550000000002"/>
    <n v="0"/>
    <n v="18.91835"/>
    <n v="30.52"/>
    <s v="16"/>
    <n v="4.8832000000000004"/>
    <n v="0"/>
    <s v="-"/>
    <n v="0"/>
    <n v="0"/>
    <s v="-"/>
    <n v="0"/>
    <n v="0"/>
    <s v="-"/>
    <n v="0"/>
  </r>
  <r>
    <s v="192"/>
    <x v="2"/>
    <x v="3"/>
    <s v="008"/>
    <s v="Z1B8050003"/>
    <s v="1960"/>
    <s v="FC"/>
    <s v="00191550-00191571"/>
    <s v=""/>
    <s v=""/>
    <s v=""/>
    <s v=""/>
    <n v="0"/>
    <s v=""/>
    <s v="VENTAS NO CONTRIBUYENTES"/>
    <s v=""/>
    <n v="1874.840166"/>
    <n v="0"/>
    <n v="1346.3008"/>
    <n v="0"/>
    <s v="-"/>
    <n v="0"/>
    <n v="455.63735000000003"/>
    <s v="-"/>
    <n v="72.902015999999975"/>
    <n v="0"/>
    <s v="-"/>
    <n v="0"/>
    <n v="0"/>
    <s v="-"/>
    <n v="0"/>
  </r>
  <r>
    <s v="193"/>
    <x v="2"/>
    <x v="3"/>
    <s v="010"/>
    <s v="Z1F0000341"/>
    <s v="1479"/>
    <s v="FC"/>
    <s v="84790000-84886000"/>
    <s v=""/>
    <s v=""/>
    <s v=""/>
    <s v=""/>
    <n v="0"/>
    <s v=""/>
    <s v="VENTAS NO CONTRIBUYENTES"/>
    <s v=""/>
    <n v="4342.2387200000003"/>
    <n v="0"/>
    <n v="3247.6470999999992"/>
    <n v="0"/>
    <s v="-"/>
    <n v="0"/>
    <n v="943.61339999999996"/>
    <s v="-"/>
    <n v="150.97822000000002"/>
    <n v="0"/>
    <s v="-"/>
    <n v="0"/>
    <n v="0"/>
    <s v="-"/>
    <n v="0"/>
  </r>
  <r>
    <s v="194"/>
    <x v="2"/>
    <x v="3"/>
    <s v="012"/>
    <s v="Z1B8038506"/>
    <s v="1866"/>
    <s v="FC"/>
    <s v="00077108-00077133"/>
    <s v=""/>
    <s v=""/>
    <s v=""/>
    <s v=""/>
    <n v="0"/>
    <s v=""/>
    <s v="VENTAS NO CONTRIBUYENTES"/>
    <s v=""/>
    <n v="331.82384999999994"/>
    <n v="0"/>
    <n v="72.146249999999981"/>
    <n v="0"/>
    <s v="-"/>
    <n v="0"/>
    <n v="223.85999999999999"/>
    <s v="16"/>
    <n v="35.817599999999999"/>
    <n v="0"/>
    <s v="-"/>
    <n v="0"/>
    <n v="0"/>
    <s v="-"/>
    <n v="0"/>
  </r>
  <r>
    <s v="195"/>
    <x v="2"/>
    <x v="3"/>
    <s v="012"/>
    <s v="Z1B8038506"/>
    <s v="1866"/>
    <s v="NC"/>
    <s v=""/>
    <s v="00000103"/>
    <s v=""/>
    <s v="00077131"/>
    <s v="3/10/2021"/>
    <n v="19.23"/>
    <s v="VEN"/>
    <s v="NAIRIN ALVARES"/>
    <s v="V24523178"/>
    <n v="-19.23"/>
    <n v="0"/>
    <n v="-19.23"/>
    <n v="0"/>
    <s v="-"/>
    <n v="0"/>
    <n v="0"/>
    <s v="-"/>
    <n v="0"/>
    <n v="0"/>
    <s v="-"/>
    <n v="0"/>
    <n v="0"/>
    <s v="-"/>
    <n v="0"/>
  </r>
  <r>
    <s v="196"/>
    <x v="2"/>
    <x v="3"/>
    <s v="014"/>
    <s v="Z1F0000338"/>
    <s v="1671-1671"/>
    <s v="FC"/>
    <s v="00000071095-71181"/>
    <s v=""/>
    <s v=""/>
    <s v=""/>
    <s v=""/>
    <n v="0"/>
    <s v=""/>
    <s v="VENTAS NO CONTRIBUYENTES"/>
    <s v=""/>
    <n v="1814.7834620000003"/>
    <n v="0"/>
    <n v="1420.5928999999996"/>
    <n v="0"/>
    <s v="-"/>
    <n v="0"/>
    <n v="339.81945000000002"/>
    <s v="-"/>
    <n v="54.371111999999997"/>
    <n v="0"/>
    <s v="-"/>
    <n v="0"/>
    <n v="0"/>
    <s v="-"/>
    <n v="0"/>
  </r>
  <r>
    <s v="197"/>
    <x v="2"/>
    <x v="3"/>
    <s v="015"/>
    <s v="Z1B8050356"/>
    <s v="1845"/>
    <s v="FC"/>
    <s v="00095280-00095324"/>
    <s v=""/>
    <s v=""/>
    <s v=""/>
    <s v=""/>
    <n v="0"/>
    <s v=""/>
    <s v="VENTAS NO CONTRIBUYENTES"/>
    <s v=""/>
    <n v="2501.4027999999998"/>
    <n v="0"/>
    <n v="2095.1571499999995"/>
    <n v="0"/>
    <s v="-"/>
    <n v="0"/>
    <n v="350.21184999999997"/>
    <s v="-"/>
    <n v="56.033799999999992"/>
    <n v="0"/>
    <s v="-"/>
    <n v="0"/>
    <n v="0"/>
    <s v="-"/>
    <n v="0"/>
  </r>
  <r>
    <s v="198"/>
    <x v="2"/>
    <x v="3"/>
    <s v="015"/>
    <s v="Z1B8050356"/>
    <s v="1845"/>
    <s v="FC"/>
    <s v="00095325"/>
    <s v=""/>
    <s v=""/>
    <s v=""/>
    <s v=""/>
    <n v="0"/>
    <s v=""/>
    <s v="MATADERO DE AVES LA TROPICAL"/>
    <s v="J-001959211 "/>
    <n v="65.481350000000006"/>
    <n v="0"/>
    <n v="60.922549999999994"/>
    <n v="3.93"/>
    <s v="16"/>
    <n v="0.62880000000000003"/>
    <n v="0"/>
    <s v="-"/>
    <n v="0"/>
    <n v="0"/>
    <s v="-"/>
    <n v="0"/>
    <n v="0"/>
    <s v="-"/>
    <n v="0"/>
  </r>
  <r>
    <s v="199"/>
    <x v="2"/>
    <x v="3"/>
    <s v="015"/>
    <s v="Z1B8050356"/>
    <s v="1845"/>
    <s v="FC"/>
    <s v="00095326-00095339"/>
    <s v=""/>
    <s v=""/>
    <s v=""/>
    <s v=""/>
    <n v="0"/>
    <s v=""/>
    <s v="VENTAS NO CONTRIBUYENTES"/>
    <s v=""/>
    <n v="645.83107000000018"/>
    <n v="0"/>
    <n v="578.8723500000001"/>
    <n v="0"/>
    <s v="-"/>
    <n v="0"/>
    <n v="57.722999999999999"/>
    <s v="-"/>
    <n v="9.2357200000000006"/>
    <n v="0"/>
    <s v="-"/>
    <n v="0"/>
    <n v="0"/>
    <s v="-"/>
    <n v="0"/>
  </r>
  <r>
    <s v="200"/>
    <x v="2"/>
    <x v="3"/>
    <s v="016"/>
    <s v="Z1F0000490"/>
    <s v="0384"/>
    <s v="FC"/>
    <s v="00013062-00013063"/>
    <s v=""/>
    <s v=""/>
    <s v=""/>
    <s v=""/>
    <n v="0"/>
    <s v=""/>
    <s v="VENTAS NO CONTRIBUYENTES"/>
    <s v=""/>
    <n v="15.1396"/>
    <n v="0"/>
    <n v="0.27999999999999936"/>
    <n v="0"/>
    <s v="-"/>
    <n v="0"/>
    <n v="12.81"/>
    <s v="16"/>
    <n v="2.0495999999999999"/>
    <n v="0"/>
    <s v="-"/>
    <n v="0"/>
    <n v="0"/>
    <s v="-"/>
    <n v="0"/>
  </r>
  <r>
    <s v="201"/>
    <x v="2"/>
    <x v="3"/>
    <s v="016"/>
    <s v="Z1F0000490"/>
    <s v="0384"/>
    <s v="FC"/>
    <s v="00013064"/>
    <s v=""/>
    <s v=""/>
    <s v=""/>
    <s v=""/>
    <n v="0"/>
    <s v=""/>
    <s v="CERTECON 920 C.A"/>
    <s v="J300726673"/>
    <n v="9.2695000000000007"/>
    <n v="0"/>
    <n v="9.2695000000000007"/>
    <n v="0"/>
    <s v="-"/>
    <n v="0"/>
    <n v="0"/>
    <s v="-"/>
    <n v="0"/>
    <n v="0"/>
    <s v="-"/>
    <n v="0"/>
    <n v="0"/>
    <s v="-"/>
    <n v="0"/>
  </r>
  <r>
    <s v="202"/>
    <x v="2"/>
    <x v="3"/>
    <s v="016"/>
    <s v="Z1F0000490"/>
    <s v="0384"/>
    <s v="FC"/>
    <s v="00013065-00013157"/>
    <s v=""/>
    <s v=""/>
    <s v=""/>
    <s v=""/>
    <n v="0"/>
    <s v=""/>
    <s v="VENTAS NO CONTRIBUYENTES"/>
    <s v=""/>
    <n v="983.62874999999974"/>
    <n v="0"/>
    <n v="726.04814999999985"/>
    <n v="0"/>
    <s v="-"/>
    <n v="0"/>
    <n v="222.05239999999998"/>
    <s v="16"/>
    <n v="35.528199999999998"/>
    <n v="0"/>
    <s v="-"/>
    <n v="0"/>
    <n v="0"/>
    <s v="-"/>
    <n v="0"/>
  </r>
  <r>
    <s v="203"/>
    <x v="2"/>
    <x v="3"/>
    <s v="017"/>
    <s v="Z7C0004030"/>
    <s v="029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04"/>
    <x v="3"/>
    <x v="2"/>
    <s v="001"/>
    <s v="Z7C7008321"/>
    <s v="0026-0026"/>
    <s v="FC"/>
    <s v="00002832-00002848"/>
    <s v=""/>
    <s v=""/>
    <s v=""/>
    <s v=""/>
    <n v="0"/>
    <s v=""/>
    <s v="VENTAS NO CONTRIBUYENTES"/>
    <s v=""/>
    <n v="315.71625"/>
    <n v="0"/>
    <n v="214.49465000000004"/>
    <n v="0"/>
    <s v="-"/>
    <n v="0"/>
    <n v="87.259999999999991"/>
    <s v="-"/>
    <n v="13.961600000000001"/>
    <n v="0"/>
    <s v="-"/>
    <n v="0"/>
    <n v="0"/>
    <s v="-"/>
    <n v="0"/>
  </r>
  <r>
    <s v="205"/>
    <x v="3"/>
    <x v="2"/>
    <s v="001"/>
    <s v="Z7C7008321"/>
    <s v="0026"/>
    <s v="FC"/>
    <s v="00002849"/>
    <s v=""/>
    <s v=""/>
    <s v=""/>
    <s v=""/>
    <n v="0"/>
    <s v=""/>
    <s v="YURBI ARO"/>
    <s v="V121909912"/>
    <n v="9.0078999999999994"/>
    <n v="0"/>
    <n v="9.0078999999999994"/>
    <n v="0"/>
    <s v="-"/>
    <n v="0"/>
    <n v="0"/>
    <s v="-"/>
    <n v="0"/>
    <n v="0"/>
    <s v="-"/>
    <n v="0"/>
    <n v="0"/>
    <s v="-"/>
    <n v="0"/>
  </r>
  <r>
    <s v="206"/>
    <x v="3"/>
    <x v="2"/>
    <s v="001"/>
    <s v="Z7C7008321"/>
    <s v="0026-0026"/>
    <s v="FC"/>
    <s v="00002850-00002954"/>
    <s v=""/>
    <s v=""/>
    <s v=""/>
    <s v=""/>
    <n v="0"/>
    <s v=""/>
    <s v="VENTAS NO CONTRIBUYENTES"/>
    <s v=""/>
    <n v="2184.7280380000002"/>
    <n v="0"/>
    <n v="1843.94695"/>
    <n v="0"/>
    <s v="-"/>
    <n v="0"/>
    <n v="293.77680000000009"/>
    <s v="16"/>
    <n v="47.004288000000003"/>
    <n v="0"/>
    <s v="-"/>
    <n v="0"/>
    <n v="0"/>
    <s v="-"/>
    <n v="0"/>
  </r>
  <r>
    <s v="207"/>
    <x v="3"/>
    <x v="0"/>
    <s v="001"/>
    <s v="Z1F0004616"/>
    <s v="0919-0919"/>
    <s v="FC"/>
    <s v="00124215-00124372"/>
    <s v=""/>
    <s v=""/>
    <s v=""/>
    <s v=""/>
    <n v="0"/>
    <s v=""/>
    <s v="VENTAS NO CONTRIBUYENTES"/>
    <s v=""/>
    <n v="1985.6151000000007"/>
    <n v="0"/>
    <n v="1835.3608000000002"/>
    <n v="0"/>
    <s v="-"/>
    <n v="0"/>
    <n v="129.52960000000002"/>
    <s v="16"/>
    <n v="20.724699999999999"/>
    <n v="0"/>
    <s v="-"/>
    <n v="0"/>
    <n v="0"/>
    <s v="-"/>
    <n v="0"/>
  </r>
  <r>
    <s v="208"/>
    <x v="3"/>
    <x v="1"/>
    <s v="001"/>
    <s v="Z1F0017854"/>
    <s v="0597-0597"/>
    <s v="FC"/>
    <s v="00035941-00035989"/>
    <s v=""/>
    <s v=""/>
    <s v=""/>
    <s v=""/>
    <n v="0"/>
    <s v=""/>
    <s v="VENTAS NO CONTRIBUYENTES"/>
    <s v=""/>
    <n v="1067.8610659999997"/>
    <n v="0"/>
    <n v="728.39829999999972"/>
    <n v="0"/>
    <s v="-"/>
    <n v="0"/>
    <n v="292.64035000000001"/>
    <s v="16"/>
    <n v="46.822415999999997"/>
    <n v="0"/>
    <s v="-"/>
    <n v="0"/>
    <n v="0"/>
    <s v="-"/>
    <n v="0"/>
  </r>
  <r>
    <s v="209"/>
    <x v="3"/>
    <x v="3"/>
    <s v="001"/>
    <s v="Z1F0000700"/>
    <s v="1682"/>
    <s v="FC"/>
    <s v="00037171-00037271"/>
    <s v=""/>
    <s v=""/>
    <s v=""/>
    <s v=""/>
    <n v="0"/>
    <s v=""/>
    <s v="VENTAS NO CONTRIBUYENTES"/>
    <s v=""/>
    <n v="3846.2719500000007"/>
    <n v="0"/>
    <n v="2999.5187500000006"/>
    <n v="0"/>
    <s v="-"/>
    <n v="0"/>
    <n v="724.15"/>
    <s v="-"/>
    <n v="115.864"/>
    <n v="0"/>
    <s v="-"/>
    <n v="0"/>
    <n v="6.24"/>
    <s v="8"/>
    <n v="0.49920000000000003"/>
  </r>
  <r>
    <s v="210"/>
    <x v="3"/>
    <x v="2"/>
    <s v="002"/>
    <s v="Z7C7008340"/>
    <s v="0027-0027"/>
    <s v="FC"/>
    <s v="00003362-00003428"/>
    <s v=""/>
    <s v=""/>
    <s v=""/>
    <s v=""/>
    <n v="0"/>
    <s v=""/>
    <s v="VENTAS NO CONTRIBUYENTES"/>
    <s v=""/>
    <n v="1196.7981400000003"/>
    <n v="0"/>
    <n v="949.52210000000025"/>
    <n v="0"/>
    <s v="-"/>
    <n v="0"/>
    <n v="213.16899999999998"/>
    <s v="-"/>
    <n v="34.107040000000005"/>
    <n v="0"/>
    <s v="-"/>
    <n v="0"/>
    <n v="0"/>
    <s v="-"/>
    <n v="0"/>
  </r>
  <r>
    <s v="211"/>
    <x v="3"/>
    <x v="0"/>
    <s v="002"/>
    <s v="Z1F0008858"/>
    <s v="1044-1044"/>
    <s v="FC"/>
    <s v="00139367-00139518"/>
    <s v=""/>
    <s v=""/>
    <s v=""/>
    <s v=""/>
    <n v="0"/>
    <s v=""/>
    <s v="VENTAS NO CONTRIBUYENTES"/>
    <s v=""/>
    <n v="1955.7808999999993"/>
    <n v="0"/>
    <n v="1845.4795999999999"/>
    <n v="0"/>
    <s v="-"/>
    <n v="0"/>
    <n v="95.087299999999999"/>
    <s v="-"/>
    <n v="15.213999999999997"/>
    <n v="0"/>
    <s v="-"/>
    <n v="0"/>
    <n v="0"/>
    <s v="-"/>
    <n v="0"/>
  </r>
  <r>
    <s v="212"/>
    <x v="3"/>
    <x v="1"/>
    <s v="002"/>
    <s v="Z1F0017966"/>
    <s v="0590-0590"/>
    <s v="FC"/>
    <s v="00022103-00022133"/>
    <s v=""/>
    <s v=""/>
    <s v=""/>
    <s v=""/>
    <n v="0"/>
    <s v=""/>
    <s v="VENTAS NO CONTRIBUYENTES"/>
    <s v=""/>
    <n v="1245.2615799999996"/>
    <n v="0"/>
    <n v="989.54624999999987"/>
    <n v="0"/>
    <s v="-"/>
    <n v="0"/>
    <n v="220.44425000000001"/>
    <s v="16"/>
    <n v="35.271079999999998"/>
    <n v="0"/>
    <s v="-"/>
    <n v="0"/>
    <n v="0"/>
    <s v="-"/>
    <n v="0"/>
  </r>
  <r>
    <s v="213"/>
    <x v="3"/>
    <x v="1"/>
    <s v="002"/>
    <s v="Z1F0017966"/>
    <s v="0590"/>
    <s v="NC"/>
    <s v=""/>
    <s v="00000129"/>
    <s v=""/>
    <s v="00025864"/>
    <s v="30-09-2021"/>
    <n v="52.23"/>
    <s v="VEN"/>
    <s v="MARIA PEREZ"/>
    <s v="V4095097"/>
    <n v="-11.9434"/>
    <n v="0"/>
    <n v="0"/>
    <n v="0"/>
    <s v="-"/>
    <n v="0"/>
    <n v="-10.295999999999999"/>
    <s v="16"/>
    <n v="-1.6474"/>
    <n v="0"/>
    <s v="-"/>
    <n v="0"/>
    <n v="0"/>
    <s v="-"/>
    <n v="0"/>
  </r>
  <r>
    <s v="214"/>
    <x v="3"/>
    <x v="3"/>
    <s v="002"/>
    <s v="Z1B8050002"/>
    <s v="0022"/>
    <s v="FC"/>
    <s v="00001861-00001903"/>
    <s v=""/>
    <s v=""/>
    <s v=""/>
    <s v=""/>
    <n v="0"/>
    <s v=""/>
    <s v="VENTAS NO CONTRIBUYENTES"/>
    <s v=""/>
    <n v="1756.7604180000005"/>
    <n v="0"/>
    <n v="1346.4467500000003"/>
    <n v="0"/>
    <s v="-"/>
    <n v="0"/>
    <n v="353.71870000000007"/>
    <s v="-"/>
    <n v="56.594968000000001"/>
    <n v="0"/>
    <s v="-"/>
    <n v="0"/>
    <n v="0"/>
    <s v="-"/>
    <n v="0"/>
  </r>
  <r>
    <s v="215"/>
    <x v="3"/>
    <x v="3"/>
    <s v="002"/>
    <s v="Z1B8050149"/>
    <s v="1944"/>
    <s v="FC"/>
    <s v="00222573-00222635"/>
    <m/>
    <m/>
    <m/>
    <m/>
    <n v="0"/>
    <m/>
    <s v="VENTAS NO CONTRIBUYENTES"/>
    <m/>
    <n v="865.02399999999989"/>
    <n v="0"/>
    <n v="831.79"/>
    <n v="0"/>
    <s v="-"/>
    <n v="0"/>
    <n v="28.65"/>
    <s v="16"/>
    <n v="4.5839999999999996"/>
    <n v="0"/>
    <s v="-"/>
    <n v="0"/>
    <n v="0"/>
    <s v="-"/>
    <n v="0"/>
  </r>
  <r>
    <s v="216"/>
    <x v="3"/>
    <x v="3"/>
    <s v="002"/>
    <s v="Z1B8050365"/>
    <s v="1434"/>
    <s v="FC "/>
    <s v="0009080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17"/>
    <x v="3"/>
    <x v="2"/>
    <s v="003"/>
    <s v="Z7C7008438"/>
    <s v="0027-0027"/>
    <s v="FC"/>
    <s v="00003230-00003292"/>
    <s v=""/>
    <s v=""/>
    <s v=""/>
    <s v=""/>
    <n v="0"/>
    <s v=""/>
    <s v="VENTAS NO CONTRIBUYENTES"/>
    <s v=""/>
    <n v="1092.3201600000004"/>
    <n v="0"/>
    <n v="865.65210000000036"/>
    <n v="0"/>
    <s v="-"/>
    <n v="0"/>
    <n v="195.40350000000001"/>
    <s v="-"/>
    <n v="31.264560000000003"/>
    <n v="0"/>
    <s v="-"/>
    <n v="0"/>
    <n v="0"/>
    <s v="-"/>
    <n v="0"/>
  </r>
  <r>
    <s v="218"/>
    <x v="3"/>
    <x v="2"/>
    <s v="003"/>
    <s v="Z7C7008438"/>
    <s v="0027"/>
    <s v="NC"/>
    <s v=""/>
    <s v="00000008"/>
    <s v=""/>
    <s v="00003255"/>
    <s v="4/10/2021"/>
    <n v="19.2"/>
    <s v="VEN"/>
    <s v="ALEJANDRA CARVAJAL"/>
    <s v="V19387648"/>
    <n v="-19.20195"/>
    <n v="0"/>
    <n v="-19.20195"/>
    <n v="0"/>
    <s v="-"/>
    <n v="0"/>
    <n v="0"/>
    <s v="-"/>
    <n v="0"/>
    <n v="0"/>
    <s v="-"/>
    <n v="0"/>
    <n v="0"/>
    <s v="-"/>
    <n v="0"/>
  </r>
  <r>
    <s v="219"/>
    <x v="3"/>
    <x v="0"/>
    <s v="003"/>
    <s v="Z1F0008965"/>
    <s v="1031-1031"/>
    <s v="FC"/>
    <s v="00133917-00134038"/>
    <s v=""/>
    <s v=""/>
    <s v=""/>
    <s v=""/>
    <n v="0"/>
    <s v=""/>
    <s v="VENTAS NO CONTRIBUYENTES"/>
    <s v=""/>
    <n v="1601.7934499999997"/>
    <n v="0"/>
    <n v="1518.5361500000001"/>
    <n v="0"/>
    <s v="-"/>
    <n v="0"/>
    <n v="71.773499999999999"/>
    <s v="-"/>
    <n v="11.4838"/>
    <n v="0"/>
    <s v="-"/>
    <n v="0"/>
    <n v="0"/>
    <s v="-"/>
    <n v="0"/>
  </r>
  <r>
    <s v="220"/>
    <x v="3"/>
    <x v="1"/>
    <s v="003"/>
    <s v="Z1F0017848"/>
    <s v="0583"/>
    <s v="FC"/>
    <s v="00030618"/>
    <s v=""/>
    <s v=""/>
    <s v=""/>
    <s v=""/>
    <n v="0"/>
    <s v=""/>
    <s v="CONDOMINIO EDIF URUYEN NORTE"/>
    <s v="J404903763"/>
    <n v="96.476900000000001"/>
    <n v="0"/>
    <n v="96.476900000000001"/>
    <n v="0"/>
    <s v="-"/>
    <n v="0"/>
    <n v="0"/>
    <s v="-"/>
    <n v="0"/>
    <n v="0"/>
    <s v="-"/>
    <n v="0"/>
    <n v="0"/>
    <s v="-"/>
    <n v="0"/>
  </r>
  <r>
    <s v="221"/>
    <x v="3"/>
    <x v="1"/>
    <s v="003"/>
    <s v="Z1F0017848"/>
    <s v="0583-0583"/>
    <s v="FC"/>
    <s v="00030619-00030674"/>
    <s v=""/>
    <s v=""/>
    <s v=""/>
    <s v=""/>
    <n v="0"/>
    <s v=""/>
    <s v="VENTAS NO CONTRIBUYENTES"/>
    <s v=""/>
    <n v="3093.5593519999993"/>
    <n v="0"/>
    <n v="1999.6999999999998"/>
    <n v="0"/>
    <s v="-"/>
    <n v="0"/>
    <n v="942.98220000000003"/>
    <s v="-"/>
    <n v="150.877152"/>
    <n v="0"/>
    <s v="-"/>
    <n v="0"/>
    <n v="0"/>
    <s v="-"/>
    <n v="0"/>
  </r>
  <r>
    <s v="222"/>
    <x v="3"/>
    <x v="3"/>
    <s v="003"/>
    <s v="Z1B8051199"/>
    <s v="0101"/>
    <s v="FC"/>
    <s v="00008936-00009030"/>
    <s v=""/>
    <s v=""/>
    <s v=""/>
    <s v=""/>
    <n v="0"/>
    <s v=""/>
    <s v="VENTAS NO CONTRIBUYENTES"/>
    <s v=""/>
    <n v="4542.6730879999996"/>
    <n v="0"/>
    <n v="3447.7777499999988"/>
    <n v="0"/>
    <s v="-"/>
    <n v="0"/>
    <n v="943.87515000000019"/>
    <s v="-"/>
    <n v="151.02018799999996"/>
    <n v="0"/>
    <s v="-"/>
    <n v="0"/>
    <n v="0"/>
    <s v="-"/>
    <n v="0"/>
  </r>
  <r>
    <s v="223"/>
    <x v="3"/>
    <x v="0"/>
    <s v="004"/>
    <s v="Z1B8050578"/>
    <s v="1828-1828"/>
    <s v="FC"/>
    <s v="00162979-00163013"/>
    <s v=""/>
    <s v=""/>
    <s v=""/>
    <s v=""/>
    <n v="0"/>
    <s v=""/>
    <s v="VENTAS NO CONTRIBUYENTES"/>
    <s v=""/>
    <n v="546.2299999999999"/>
    <n v="0"/>
    <n v="505.03"/>
    <n v="0"/>
    <s v="-"/>
    <n v="0"/>
    <n v="35.520000000000003"/>
    <s v="-"/>
    <n v="5.68"/>
    <n v="0"/>
    <s v="-"/>
    <n v="0"/>
    <n v="0"/>
    <s v="-"/>
    <n v="0"/>
  </r>
  <r>
    <s v="224"/>
    <x v="3"/>
    <x v="0"/>
    <s v="004"/>
    <s v="Z1B8050578"/>
    <s v="1828"/>
    <s v="NC"/>
    <s v=""/>
    <s v="00000071"/>
    <s v=""/>
    <s v="00162994"/>
    <s v="4/10/2021"/>
    <n v="0.17"/>
    <s v="VEN"/>
    <s v="GABRIEL PEREIRA"/>
    <s v="V27934230 "/>
    <n v="-0.17"/>
    <n v="0"/>
    <n v="-0.17"/>
    <n v="0"/>
    <s v="-"/>
    <n v="0"/>
    <n v="0"/>
    <s v="-"/>
    <n v="0"/>
    <n v="0"/>
    <s v="-"/>
    <n v="0"/>
    <n v="0"/>
    <s v="-"/>
    <n v="0"/>
  </r>
  <r>
    <s v="225"/>
    <x v="3"/>
    <x v="0"/>
    <s v="004"/>
    <s v="Z1B8050578"/>
    <s v="1828"/>
    <s v="NC"/>
    <s v=""/>
    <s v="00000072"/>
    <s v=""/>
    <s v="00162993"/>
    <s v="4/10/2021"/>
    <n v="17.14"/>
    <s v="VEN"/>
    <s v="GABRIEL PEREIRA"/>
    <s v="V27934230 "/>
    <n v="-17.14"/>
    <n v="0"/>
    <n v="-17.14"/>
    <n v="0"/>
    <s v="-"/>
    <n v="0"/>
    <n v="0"/>
    <s v="-"/>
    <n v="0"/>
    <n v="0"/>
    <s v="-"/>
    <n v="0"/>
    <n v="0"/>
    <s v="-"/>
    <n v="0"/>
  </r>
  <r>
    <s v="226"/>
    <x v="3"/>
    <x v="1"/>
    <s v="004"/>
    <s v="Z1F0017963"/>
    <s v="0593-0593"/>
    <s v="FC"/>
    <s v="00021843-00021885"/>
    <s v=""/>
    <s v=""/>
    <s v=""/>
    <s v=""/>
    <n v="0"/>
    <s v=""/>
    <s v="VENTAS NO CONTRIBUYENTES"/>
    <s v=""/>
    <n v="1389.8908900000001"/>
    <n v="0"/>
    <n v="1038.4860000000003"/>
    <n v="0"/>
    <s v="-"/>
    <n v="0"/>
    <n v="302.93524999999994"/>
    <s v="16"/>
    <n v="48.469639999999998"/>
    <n v="0"/>
    <s v="-"/>
    <n v="0"/>
    <n v="0"/>
    <s v="-"/>
    <n v="0"/>
  </r>
  <r>
    <s v="227"/>
    <x v="3"/>
    <x v="1"/>
    <s v="004"/>
    <s v="Z1F0017963"/>
    <s v="0593"/>
    <s v="FC"/>
    <s v="00021886"/>
    <s v=""/>
    <s v=""/>
    <s v=""/>
    <s v=""/>
    <n v="0"/>
    <s v=""/>
    <s v="AUTOSERVICIOS CRISS"/>
    <s v="J294282792"/>
    <n v="31.312000000000001"/>
    <n v="0"/>
    <n v="19.190000000000001"/>
    <n v="10.45"/>
    <s v="16"/>
    <n v="1.6719999999999999"/>
    <n v="0"/>
    <s v="-"/>
    <n v="0"/>
    <n v="0"/>
    <s v="-"/>
    <n v="0"/>
    <n v="0"/>
    <s v="-"/>
    <n v="0"/>
  </r>
  <r>
    <s v="228"/>
    <x v="3"/>
    <x v="1"/>
    <s v="004"/>
    <s v="Z1F0017963"/>
    <s v="0593-0593"/>
    <s v="FC"/>
    <s v="00021887-00021891"/>
    <s v=""/>
    <s v=""/>
    <s v=""/>
    <s v=""/>
    <n v="0"/>
    <s v=""/>
    <s v="VENTAS NO CONTRIBUYENTES"/>
    <s v=""/>
    <n v="145.00235000000001"/>
    <n v="0"/>
    <n v="98.358749999999986"/>
    <n v="0"/>
    <s v="-"/>
    <n v="0"/>
    <n v="40.21"/>
    <s v="-"/>
    <n v="6.4336000000000002"/>
    <n v="0"/>
    <s v="-"/>
    <n v="0"/>
    <n v="0"/>
    <s v="-"/>
    <n v="0"/>
  </r>
  <r>
    <s v="229"/>
    <x v="3"/>
    <x v="1"/>
    <s v="004"/>
    <s v="Z1F0017963"/>
    <s v="0593"/>
    <s v="FC"/>
    <s v="00021892"/>
    <s v=""/>
    <s v=""/>
    <s v=""/>
    <s v=""/>
    <n v="0"/>
    <s v=""/>
    <s v="DANNY MARQUINA"/>
    <s v="V142148907"/>
    <n v="47.662568"/>
    <n v="0"/>
    <n v="27.412099999999999"/>
    <n v="17.4573"/>
    <s v="16"/>
    <n v="2.7931680000000001"/>
    <n v="0"/>
    <s v="-"/>
    <n v="0"/>
    <n v="0"/>
    <s v="-"/>
    <n v="0"/>
    <n v="0"/>
    <s v="-"/>
    <n v="0"/>
  </r>
  <r>
    <s v="230"/>
    <x v="3"/>
    <x v="1"/>
    <s v="004"/>
    <s v="Z1F0017963"/>
    <s v="0593-0593"/>
    <s v="FC"/>
    <s v="00021893-00021907"/>
    <s v=""/>
    <s v=""/>
    <s v=""/>
    <s v=""/>
    <n v="0"/>
    <s v=""/>
    <s v="VENTAS NO CONTRIBUYENTES"/>
    <s v=""/>
    <n v="1073.5647059999999"/>
    <n v="0"/>
    <n v="746.33410000000003"/>
    <n v="0"/>
    <s v="-"/>
    <n v="0"/>
    <n v="282.09535000000005"/>
    <s v="-"/>
    <n v="45.135256000000005"/>
    <n v="0"/>
    <s v="-"/>
    <n v="0"/>
    <n v="0"/>
    <s v="-"/>
    <n v="0"/>
  </r>
  <r>
    <s v="231"/>
    <x v="3"/>
    <x v="1"/>
    <s v="004"/>
    <s v="Z1F0017963"/>
    <s v="0593"/>
    <s v="NC"/>
    <s v=""/>
    <s v="00000088"/>
    <s v=""/>
    <s v="00035987"/>
    <s v="04-10-2021"/>
    <n v="4.18"/>
    <s v="VEN"/>
    <s v="EDUARDO ZERPA"/>
    <s v="V18739858"/>
    <n v="-4.1820500000000003"/>
    <n v="0"/>
    <n v="0"/>
    <n v="0"/>
    <s v="-"/>
    <n v="0"/>
    <n v="-3.6052499999999998"/>
    <s v="16"/>
    <n v="-0.57679999999999998"/>
    <n v="0"/>
    <s v="-"/>
    <n v="0"/>
    <n v="0"/>
    <s v="-"/>
    <n v="0"/>
  </r>
  <r>
    <s v="232"/>
    <x v="3"/>
    <x v="3"/>
    <s v="004"/>
    <s v="Z1B8050937"/>
    <s v="1946"/>
    <s v="FC"/>
    <s v="00180805-00180911"/>
    <s v=""/>
    <s v=""/>
    <s v=""/>
    <s v=""/>
    <n v="0"/>
    <s v=""/>
    <s v="VENTAS NO CONTRIBUYENTES"/>
    <s v=""/>
    <n v="5381.0949000000001"/>
    <n v="0"/>
    <n v="4081.7305000000001"/>
    <n v="0"/>
    <s v="-"/>
    <n v="0"/>
    <n v="1117.8699999999999"/>
    <s v="16"/>
    <n v="178.85919999999999"/>
    <n v="0"/>
    <s v="-"/>
    <n v="0"/>
    <n v="2.44"/>
    <s v="-"/>
    <n v="0.19520000000000001"/>
  </r>
  <r>
    <s v="233"/>
    <x v="3"/>
    <x v="1"/>
    <s v="005"/>
    <s v="Z1F0017998"/>
    <s v="0582-0582"/>
    <s v="FC"/>
    <s v="00026071-00026179"/>
    <s v=""/>
    <s v=""/>
    <s v=""/>
    <s v=""/>
    <n v="0"/>
    <s v=""/>
    <s v="VENTAS NO CONTRIBUYENTES"/>
    <s v=""/>
    <n v="3735.3660659999996"/>
    <n v="0"/>
    <n v="2531.0655499999993"/>
    <n v="0"/>
    <s v="-"/>
    <n v="0"/>
    <n v="1038.1901"/>
    <s v="-"/>
    <n v="166.11041599999996"/>
    <n v="0"/>
    <s v="-"/>
    <n v="0"/>
    <n v="0"/>
    <s v="-"/>
    <n v="0"/>
  </r>
  <r>
    <s v="234"/>
    <x v="3"/>
    <x v="3"/>
    <s v="005"/>
    <s v="Z1B8050363"/>
    <s v="0102"/>
    <s v="FC"/>
    <s v="00011295-00011406"/>
    <s v=""/>
    <s v=""/>
    <s v=""/>
    <s v=""/>
    <n v="0"/>
    <s v=""/>
    <s v="VENTAS NO CONTRIBUYENTES"/>
    <s v=""/>
    <n v="5494.2727640000003"/>
    <n v="0"/>
    <n v="4171.7270999999973"/>
    <n v="0"/>
    <s v="-"/>
    <n v="0"/>
    <n v="1140.1256000000003"/>
    <s v="16"/>
    <n v="182.42006399999994"/>
    <n v="0"/>
    <s v="-"/>
    <n v="0"/>
    <n v="0"/>
    <s v="-"/>
    <n v="0"/>
  </r>
  <r>
    <s v="235"/>
    <x v="3"/>
    <x v="1"/>
    <s v="006"/>
    <s v="Z1F0017787"/>
    <s v="0557-0557"/>
    <s v="FC"/>
    <s v="00013330-00013350"/>
    <s v=""/>
    <s v=""/>
    <s v=""/>
    <s v=""/>
    <n v="0"/>
    <s v=""/>
    <s v="VENTAS NO CONTRIBUYENTES"/>
    <s v=""/>
    <n v="1325.554474"/>
    <n v="0"/>
    <n v="922.06135000000017"/>
    <n v="0"/>
    <s v="-"/>
    <n v="0"/>
    <n v="347.83889999999997"/>
    <s v="16"/>
    <n v="55.654223999999999"/>
    <n v="0"/>
    <s v="-"/>
    <n v="0"/>
    <n v="0"/>
    <s v="-"/>
    <n v="0"/>
  </r>
  <r>
    <s v="236"/>
    <x v="3"/>
    <x v="1"/>
    <s v="006"/>
    <s v="Z1F0017787"/>
    <s v="0557"/>
    <s v="NC"/>
    <s v=""/>
    <s v="00000064"/>
    <s v=""/>
    <s v="00013333"/>
    <s v="04-10-2021"/>
    <n v="17.190000000000001"/>
    <s v="VEN"/>
    <s v="RENO VITALI"/>
    <s v="V382202"/>
    <n v="-11.7"/>
    <n v="0"/>
    <n v="-11.7"/>
    <n v="0"/>
    <s v="-"/>
    <n v="0"/>
    <n v="0"/>
    <s v="-"/>
    <n v="0"/>
    <n v="0"/>
    <s v="-"/>
    <n v="0"/>
    <n v="0"/>
    <s v="-"/>
    <n v="0"/>
  </r>
  <r>
    <s v="237"/>
    <x v="3"/>
    <x v="3"/>
    <s v="007"/>
    <s v="Z1B8050013"/>
    <s v="0025"/>
    <s v="FC"/>
    <s v="00001712-00001818"/>
    <s v=""/>
    <s v=""/>
    <s v=""/>
    <s v=""/>
    <n v="0"/>
    <s v=""/>
    <s v="VENTAS NO CONTRIBUYENTES"/>
    <s v=""/>
    <n v="6466.2354540000006"/>
    <n v="0"/>
    <n v="5061.9570500000036"/>
    <n v="0"/>
    <s v="-"/>
    <n v="0"/>
    <n v="1210.5847999999996"/>
    <s v="16"/>
    <n v="193.69360399999997"/>
    <n v="0"/>
    <s v="-"/>
    <n v="0"/>
    <n v="0"/>
    <s v="-"/>
    <n v="0"/>
  </r>
  <r>
    <s v="238"/>
    <x v="3"/>
    <x v="1"/>
    <s v="008"/>
    <s v="Z1F0017970"/>
    <s v="0214-0214"/>
    <s v="FC"/>
    <s v="00003012-00003016"/>
    <s v=""/>
    <s v=""/>
    <s v=""/>
    <s v=""/>
    <n v="0"/>
    <s v=""/>
    <s v="VENTAS NO CONTRIBUYENTES"/>
    <s v=""/>
    <n v="27.433999999999997"/>
    <n v="0"/>
    <n v="0"/>
    <n v="0"/>
    <s v="-"/>
    <n v="0"/>
    <n v="23.65"/>
    <s v="16"/>
    <n v="3.7839999999999998"/>
    <n v="0"/>
    <s v="-"/>
    <n v="0"/>
    <n v="0"/>
    <s v="-"/>
    <n v="0"/>
  </r>
  <r>
    <s v="239"/>
    <x v="3"/>
    <x v="3"/>
    <s v="008"/>
    <s v="Z1B8050003"/>
    <s v="1961"/>
    <s v="FC"/>
    <s v="00191572-00191660"/>
    <s v=""/>
    <s v=""/>
    <s v=""/>
    <s v=""/>
    <n v="0"/>
    <s v=""/>
    <s v="VENTAS NO CONTRIBUYENTES"/>
    <s v=""/>
    <n v="5802.5077360000014"/>
    <n v="0"/>
    <n v="4736.6118000000006"/>
    <n v="0"/>
    <s v="-"/>
    <n v="0"/>
    <n v="918.8757999999998"/>
    <s v="16"/>
    <n v="147.02013600000001"/>
    <n v="0"/>
    <s v="-"/>
    <n v="0"/>
    <n v="0"/>
    <s v="-"/>
    <n v="0"/>
  </r>
  <r>
    <s v="240"/>
    <x v="3"/>
    <x v="3"/>
    <s v="008"/>
    <s v="Z1B8050003"/>
    <s v="1961"/>
    <s v="NC"/>
    <s v=""/>
    <s v="00000208"/>
    <s v=""/>
    <s v="00191573"/>
    <s v="4/10/2021"/>
    <n v="47.81"/>
    <s v="VEN"/>
    <s v="ROSARIO GARCIA"/>
    <s v="V20411455"/>
    <n v="-47.812849999999997"/>
    <n v="0"/>
    <n v="-42.917650000000002"/>
    <n v="0"/>
    <s v="-"/>
    <n v="0"/>
    <n v="-4.22"/>
    <s v="16"/>
    <n v="-0.67520000000000002"/>
    <n v="0"/>
    <s v="-"/>
    <n v="0"/>
    <n v="0"/>
    <s v="-"/>
    <n v="0"/>
  </r>
  <r>
    <s v="241"/>
    <x v="3"/>
    <x v="3"/>
    <s v="008"/>
    <s v="Z1B8050003"/>
    <s v="1961"/>
    <s v="NC"/>
    <s v=""/>
    <s v="00000209"/>
    <s v=""/>
    <s v="00191585"/>
    <s v="4/10/2021"/>
    <n v="127.2"/>
    <s v="VEN"/>
    <s v="LARRY MORENO"/>
    <s v="V17744490"/>
    <n v="-5.5404"/>
    <n v="0"/>
    <n v="-5.5404"/>
    <n v="0"/>
    <s v="-"/>
    <n v="0"/>
    <n v="0"/>
    <s v="-"/>
    <n v="0"/>
    <n v="0"/>
    <s v="-"/>
    <n v="0"/>
    <n v="0"/>
    <s v="-"/>
    <n v="0"/>
  </r>
  <r>
    <s v="242"/>
    <x v="3"/>
    <x v="3"/>
    <s v="010"/>
    <s v="Z1F0000341"/>
    <s v="1480"/>
    <s v="FC"/>
    <s v="84887000-84911000"/>
    <s v=""/>
    <s v=""/>
    <s v=""/>
    <s v=""/>
    <n v="0"/>
    <s v=""/>
    <s v="VENTAS NO CONTRIBUYENTES"/>
    <s v=""/>
    <n v="1185.6257480000002"/>
    <n v="0"/>
    <n v="864.30829999999992"/>
    <n v="0"/>
    <s v="-"/>
    <n v="0"/>
    <n v="276.99780000000004"/>
    <s v="16"/>
    <n v="44.319647999999994"/>
    <n v="0"/>
    <s v="-"/>
    <n v="0"/>
    <n v="0"/>
    <s v="-"/>
    <n v="0"/>
  </r>
  <r>
    <s v="243"/>
    <x v="3"/>
    <x v="3"/>
    <s v="012"/>
    <s v="Z1B8038506"/>
    <s v="1867"/>
    <s v="FC"/>
    <s v="00077134-00077157"/>
    <s v=""/>
    <s v=""/>
    <s v=""/>
    <s v=""/>
    <n v="0"/>
    <s v=""/>
    <s v="VENTAS NO CONTRIBUYENTES"/>
    <s v=""/>
    <n v="550.97800000000007"/>
    <n v="0"/>
    <n v="302.39"/>
    <n v="0"/>
    <s v="-"/>
    <n v="0"/>
    <n v="214.3"/>
    <s v="-"/>
    <n v="34.288000000000004"/>
    <n v="0"/>
    <s v="-"/>
    <n v="0"/>
    <n v="0"/>
    <s v="-"/>
    <n v="0"/>
  </r>
  <r>
    <s v="244"/>
    <x v="3"/>
    <x v="3"/>
    <s v="014"/>
    <s v="Z1F0000338"/>
    <s v="1672-1672"/>
    <s v="FC"/>
    <s v="00071182-00071335"/>
    <s v=""/>
    <s v=""/>
    <s v=""/>
    <s v=""/>
    <n v="0"/>
    <s v=""/>
    <s v="VENTAS NO CONTRIBUYENTES"/>
    <s v=""/>
    <n v="3113.6143899999979"/>
    <n v="0"/>
    <n v="2420.7692999999986"/>
    <n v="0"/>
    <s v="-"/>
    <n v="0"/>
    <n v="597.2802499999998"/>
    <s v="-"/>
    <n v="95.564840000000018"/>
    <n v="0"/>
    <s v="-"/>
    <n v="0"/>
    <n v="0"/>
    <s v="-"/>
    <n v="0"/>
  </r>
  <r>
    <s v="245"/>
    <x v="3"/>
    <x v="3"/>
    <s v="015"/>
    <s v="Z1B8050356"/>
    <s v="1846"/>
    <s v="FC"/>
    <s v="00095340-00095351"/>
    <s v=""/>
    <s v=""/>
    <s v=""/>
    <s v=""/>
    <n v="0"/>
    <s v=""/>
    <s v="VENTAS NO CONTRIBUYENTES"/>
    <s v=""/>
    <n v="277.19855000000001"/>
    <n v="0"/>
    <n v="220.03094999999996"/>
    <n v="0"/>
    <s v="-"/>
    <n v="0"/>
    <n v="49.282399999999996"/>
    <s v="16"/>
    <n v="7.8851999999999993"/>
    <n v="0"/>
    <s v="-"/>
    <n v="0"/>
    <n v="0"/>
    <s v="-"/>
    <n v="0"/>
  </r>
  <r>
    <s v="246"/>
    <x v="3"/>
    <x v="3"/>
    <s v="015"/>
    <s v="Z1B8050356"/>
    <s v="1846"/>
    <s v="NC"/>
    <s v=""/>
    <s v="00000102"/>
    <s v=""/>
    <s v="00179403"/>
    <s v="11/9/2021"/>
    <n v="16.29"/>
    <s v="VEN"/>
    <s v="JOHANA ANTILLANO"/>
    <s v="V15119391 "/>
    <n v="-16.288"/>
    <n v="0"/>
    <n v="-16.288"/>
    <n v="0"/>
    <s v="-"/>
    <n v="0"/>
    <n v="0"/>
    <s v="-"/>
    <n v="0"/>
    <n v="0"/>
    <s v="-"/>
    <n v="0"/>
    <n v="0"/>
    <s v="-"/>
    <n v="0"/>
  </r>
  <r>
    <s v="247"/>
    <x v="3"/>
    <x v="3"/>
    <s v="016"/>
    <s v="Z1F0000490"/>
    <s v="0385"/>
    <s v="FC"/>
    <s v="00013158"/>
    <s v=""/>
    <s v=""/>
    <s v=""/>
    <s v=""/>
    <n v="0"/>
    <s v=""/>
    <s v="GABRIEL"/>
    <s v="V313226253"/>
    <n v="5.0578000000000003"/>
    <n v="0"/>
    <n v="5.0578000000000003"/>
    <n v="0"/>
    <s v="-"/>
    <n v="0"/>
    <n v="0"/>
    <s v="-"/>
    <n v="0"/>
    <n v="0"/>
    <s v="-"/>
    <n v="0"/>
    <n v="0"/>
    <s v="-"/>
    <n v="0"/>
  </r>
  <r>
    <s v="248"/>
    <x v="3"/>
    <x v="3"/>
    <s v="016"/>
    <s v="Z1F0000490"/>
    <s v="0385"/>
    <s v="FC"/>
    <s v="00013159-00013245"/>
    <s v=""/>
    <s v=""/>
    <s v=""/>
    <s v=""/>
    <n v="0"/>
    <s v=""/>
    <s v="VENTAS NO CONTRIBUYENTES"/>
    <s v=""/>
    <n v="870.78680000000008"/>
    <n v="0"/>
    <n v="655.0911000000001"/>
    <n v="0"/>
    <s v="-"/>
    <n v="0"/>
    <n v="185.94439999999997"/>
    <s v="16"/>
    <n v="29.751300000000004"/>
    <n v="0"/>
    <s v="-"/>
    <n v="0"/>
    <n v="0"/>
    <s v="-"/>
    <n v="0"/>
  </r>
  <r>
    <s v="249"/>
    <x v="3"/>
    <x v="3"/>
    <s v="017"/>
    <s v="Z7C0004030"/>
    <s v="030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50"/>
    <x v="4"/>
    <x v="2"/>
    <s v="001"/>
    <s v="Z7C7008321"/>
    <s v="0027-0027"/>
    <s v="FC"/>
    <s v="00002955-00003026"/>
    <s v=""/>
    <s v=""/>
    <s v=""/>
    <s v=""/>
    <n v="0"/>
    <s v=""/>
    <s v="VENTAS NO CONTRIBUYENTES"/>
    <s v=""/>
    <n v="1377.118508"/>
    <n v="0"/>
    <n v="1167.5369000000001"/>
    <n v="0"/>
    <s v="-"/>
    <n v="0"/>
    <n v="180.6738"/>
    <s v="-"/>
    <n v="28.907808000000003"/>
    <n v="0"/>
    <s v="-"/>
    <n v="0"/>
    <n v="0"/>
    <s v="-"/>
    <n v="0"/>
  </r>
  <r>
    <s v="251"/>
    <x v="4"/>
    <x v="2"/>
    <s v="001"/>
    <s v="Z7C7008321"/>
    <s v="0027"/>
    <s v="FC"/>
    <s v="00003027"/>
    <s v=""/>
    <s v=""/>
    <s v=""/>
    <s v=""/>
    <n v="0"/>
    <s v=""/>
    <s v="YASSER"/>
    <s v="V102790691"/>
    <n v="29.95"/>
    <n v="0"/>
    <n v="29.95"/>
    <n v="0"/>
    <s v="-"/>
    <n v="0"/>
    <n v="0"/>
    <s v="-"/>
    <n v="0"/>
    <n v="0"/>
    <s v="-"/>
    <n v="0"/>
    <n v="0"/>
    <s v="-"/>
    <n v="0"/>
  </r>
  <r>
    <s v="252"/>
    <x v="4"/>
    <x v="2"/>
    <s v="001"/>
    <s v="Z7C7008321"/>
    <s v="0027-0027"/>
    <s v="FC"/>
    <s v="00003028-00003032"/>
    <s v=""/>
    <s v=""/>
    <s v=""/>
    <s v=""/>
    <n v="0"/>
    <s v=""/>
    <s v="VENTAS NO CONTRIBUYENTES"/>
    <s v=""/>
    <n v="87.225099999999998"/>
    <n v="0"/>
    <n v="69.848299999999995"/>
    <n v="0"/>
    <s v="-"/>
    <n v="0"/>
    <n v="14.98"/>
    <s v="16"/>
    <n v="2.3967999999999998"/>
    <n v="0"/>
    <s v="-"/>
    <n v="0"/>
    <n v="0"/>
    <s v="-"/>
    <n v="0"/>
  </r>
  <r>
    <s v="253"/>
    <x v="4"/>
    <x v="0"/>
    <s v="001"/>
    <s v="Z1F0004616"/>
    <s v="0920-0920"/>
    <s v="FC"/>
    <s v="00124373-00124509"/>
    <s v=""/>
    <s v=""/>
    <s v=""/>
    <s v=""/>
    <n v="0"/>
    <s v=""/>
    <s v="VENTAS NO CONTRIBUYENTES"/>
    <s v=""/>
    <n v="2012.251749999999"/>
    <n v="0"/>
    <n v="1884.3353499999987"/>
    <n v="0"/>
    <s v="-"/>
    <n v="0"/>
    <n v="110.27279999999999"/>
    <s v="-"/>
    <n v="17.643600000000003"/>
    <n v="0"/>
    <s v="-"/>
    <n v="0"/>
    <n v="0"/>
    <s v="-"/>
    <n v="0"/>
  </r>
  <r>
    <s v="254"/>
    <x v="4"/>
    <x v="0"/>
    <s v="001"/>
    <s v="Z1F0004616"/>
    <s v="0920"/>
    <s v="FC"/>
    <s v="00124510"/>
    <s v=""/>
    <s v=""/>
    <s v=""/>
    <s v=""/>
    <n v="0"/>
    <s v=""/>
    <s v="MIRLA PAIVA"/>
    <s v="V118119617"/>
    <n v="5.8529999999999998"/>
    <n v="0"/>
    <n v="5.8529999999999998"/>
    <n v="0"/>
    <s v="-"/>
    <n v="0"/>
    <n v="0"/>
    <s v="-"/>
    <n v="0"/>
    <n v="0"/>
    <s v="-"/>
    <n v="0"/>
    <n v="0"/>
    <s v="-"/>
    <n v="0"/>
  </r>
  <r>
    <s v="255"/>
    <x v="4"/>
    <x v="0"/>
    <s v="001"/>
    <s v="Z1F0004616"/>
    <s v="0920-0920"/>
    <s v="FC"/>
    <s v="00124511-00124546"/>
    <s v=""/>
    <s v=""/>
    <s v=""/>
    <s v=""/>
    <n v="0"/>
    <s v=""/>
    <s v="VENTAS NO CONTRIBUYENTES"/>
    <s v=""/>
    <n v="539.07155"/>
    <n v="0"/>
    <n v="492.56714999999997"/>
    <n v="0"/>
    <s v="-"/>
    <n v="0"/>
    <n v="40.090000000000003"/>
    <s v="-"/>
    <n v="6.4144000000000005"/>
    <n v="0"/>
    <s v="-"/>
    <n v="0"/>
    <n v="0"/>
    <s v="-"/>
    <n v="0"/>
  </r>
  <r>
    <s v="256"/>
    <x v="4"/>
    <x v="1"/>
    <s v="001"/>
    <s v="Z1F0017854"/>
    <s v="0598-0598"/>
    <s v="FC"/>
    <s v="00035990-00036019"/>
    <s v=""/>
    <s v=""/>
    <s v=""/>
    <s v=""/>
    <n v="0"/>
    <s v=""/>
    <s v="VENTAS NO CONTRIBUYENTES"/>
    <s v=""/>
    <n v="921.16325800000016"/>
    <n v="0"/>
    <n v="715.87365000000011"/>
    <n v="0"/>
    <s v="-"/>
    <n v="0"/>
    <n v="176.97379999999998"/>
    <s v="-"/>
    <n v="28.315808000000001"/>
    <n v="0"/>
    <s v="-"/>
    <n v="0"/>
    <n v="0"/>
    <s v="-"/>
    <n v="0"/>
  </r>
  <r>
    <s v="257"/>
    <x v="4"/>
    <x v="1"/>
    <s v="001"/>
    <s v="Z1F0017854"/>
    <s v="0598"/>
    <s v="FC"/>
    <s v="00036020"/>
    <s v=""/>
    <s v=""/>
    <s v=""/>
    <s v=""/>
    <n v="0"/>
    <s v=""/>
    <s v="DKORAZON S.A"/>
    <s v="J404085823"/>
    <n v="34.149721999999997"/>
    <n v="0"/>
    <n v="9.36"/>
    <n v="21.370450000000002"/>
    <s v="16"/>
    <n v="3.4192719999999999"/>
    <n v="0"/>
    <s v="-"/>
    <n v="0"/>
    <n v="0"/>
    <s v="-"/>
    <n v="0"/>
    <n v="0"/>
    <s v="-"/>
    <n v="0"/>
  </r>
  <r>
    <s v="258"/>
    <x v="4"/>
    <x v="1"/>
    <s v="001"/>
    <s v="Z1F0017854"/>
    <s v="0598"/>
    <s v="FC"/>
    <s v="00036021"/>
    <s v=""/>
    <s v=""/>
    <s v=""/>
    <s v=""/>
    <n v="0"/>
    <s v=""/>
    <s v="ALBERTO ESPINOZA"/>
    <s v="V16659037"/>
    <n v="3.7235999999999998"/>
    <n v="0"/>
    <n v="0"/>
    <n v="0"/>
    <s v="-"/>
    <n v="0"/>
    <n v="3.21"/>
    <s v="16"/>
    <n v="0.51359999999999995"/>
    <n v="0"/>
    <s v="-"/>
    <n v="0"/>
    <n v="0"/>
    <s v="-"/>
    <n v="0"/>
  </r>
  <r>
    <s v="259"/>
    <x v="4"/>
    <x v="1"/>
    <s v="001"/>
    <s v="Z1F0017854"/>
    <s v="0598"/>
    <s v="FC"/>
    <s v="00036022"/>
    <s v=""/>
    <s v=""/>
    <s v=""/>
    <s v=""/>
    <n v="0"/>
    <s v=""/>
    <s v="CACHIONO GOURMET EXPRESS 2430 C.A"/>
    <s v="J408175541"/>
    <n v="47.449199999999998"/>
    <n v="0"/>
    <n v="34.840000000000003"/>
    <n v="10.87"/>
    <s v="16"/>
    <n v="1.7392000000000001"/>
    <n v="0"/>
    <s v="-"/>
    <n v="0"/>
    <n v="0"/>
    <s v="-"/>
    <n v="0"/>
    <n v="0"/>
    <s v="-"/>
    <n v="0"/>
  </r>
  <r>
    <s v="260"/>
    <x v="4"/>
    <x v="1"/>
    <s v="001"/>
    <s v="Z1F0017854"/>
    <s v="0598-0598"/>
    <s v="FC"/>
    <s v="00036023-00036045"/>
    <s v=""/>
    <s v=""/>
    <s v=""/>
    <s v=""/>
    <n v="0"/>
    <s v=""/>
    <s v="VENTAS NO CONTRIBUYENTES"/>
    <s v=""/>
    <n v="1139.1633400000001"/>
    <n v="0"/>
    <n v="866.49489999999992"/>
    <n v="0"/>
    <s v="-"/>
    <n v="0"/>
    <n v="235.05900000000003"/>
    <s v="16"/>
    <n v="37.609439999999999"/>
    <n v="0"/>
    <s v="-"/>
    <n v="0"/>
    <n v="0"/>
    <s v="-"/>
    <n v="0"/>
  </r>
  <r>
    <s v="261"/>
    <x v="4"/>
    <x v="1"/>
    <s v="001"/>
    <s v="Z1F0017854"/>
    <s v="0598"/>
    <s v="FC"/>
    <s v="00036046"/>
    <s v=""/>
    <s v=""/>
    <s v=""/>
    <s v=""/>
    <n v="0"/>
    <s v=""/>
    <s v="AMARENAS CAKES REPOSTERIA"/>
    <s v="J400736110"/>
    <n v="11.654"/>
    <n v="0"/>
    <n v="0.16999999999999993"/>
    <n v="9.9"/>
    <s v="16"/>
    <n v="1.5840000000000001"/>
    <n v="0"/>
    <s v="-"/>
    <n v="0"/>
    <n v="0"/>
    <s v="-"/>
    <n v="0"/>
    <n v="0"/>
    <s v="-"/>
    <n v="0"/>
  </r>
  <r>
    <s v="262"/>
    <x v="4"/>
    <x v="1"/>
    <s v="001"/>
    <s v="Z1F0017854"/>
    <s v="0598-0598"/>
    <s v="FC"/>
    <s v="00036047-00036062"/>
    <s v=""/>
    <s v=""/>
    <s v=""/>
    <s v=""/>
    <n v="0"/>
    <s v=""/>
    <s v="VENTAS NO CONTRIBUYENTES"/>
    <s v=""/>
    <n v="903.3768819999998"/>
    <n v="0"/>
    <n v="655.84280000000001"/>
    <n v="0"/>
    <s v="-"/>
    <n v="0"/>
    <n v="213.39144999999996"/>
    <s v="-"/>
    <n v="34.142632000000006"/>
    <n v="0"/>
    <s v="-"/>
    <n v="0"/>
    <n v="0"/>
    <s v="-"/>
    <n v="0"/>
  </r>
  <r>
    <s v="263"/>
    <x v="4"/>
    <x v="3"/>
    <s v="001"/>
    <s v="Z1F0000700"/>
    <s v="1683"/>
    <s v="FC"/>
    <s v="37272000-37397001"/>
    <s v=""/>
    <s v=""/>
    <s v=""/>
    <s v=""/>
    <n v="0"/>
    <s v=""/>
    <s v="VENTAS NO CONTRIBUYENTES"/>
    <s v=""/>
    <n v="6377.54"/>
    <n v="0"/>
    <n v="5046.92"/>
    <n v="0"/>
    <s v="-"/>
    <n v="0"/>
    <n v="1147.0899999999999"/>
    <s v="16"/>
    <n v="183.53"/>
    <n v="0"/>
    <s v="-"/>
    <n v="0"/>
    <n v="0"/>
    <s v="-"/>
    <n v="0"/>
  </r>
  <r>
    <s v="264"/>
    <x v="4"/>
    <x v="2"/>
    <s v="002"/>
    <s v="Z7C7008340"/>
    <s v="0028-0028"/>
    <s v="FC"/>
    <s v="00003429-00003590"/>
    <s v=""/>
    <s v=""/>
    <s v=""/>
    <s v=""/>
    <n v="0"/>
    <s v=""/>
    <s v="VENTAS NO CONTRIBUYENTES"/>
    <s v=""/>
    <n v="2952.2262400000013"/>
    <n v="0"/>
    <n v="2220.802450000002"/>
    <n v="0"/>
    <s v="-"/>
    <n v="0"/>
    <n v="630.53775000000007"/>
    <s v="-"/>
    <n v="100.88604000000001"/>
    <n v="0"/>
    <s v="-"/>
    <n v="0"/>
    <n v="0"/>
    <s v="-"/>
    <n v="0"/>
  </r>
  <r>
    <s v="265"/>
    <x v="4"/>
    <x v="0"/>
    <s v="002"/>
    <s v="Z1F0008858"/>
    <s v="1045-1045"/>
    <s v="FC"/>
    <s v="00139519-00139641"/>
    <s v=""/>
    <s v=""/>
    <s v=""/>
    <s v=""/>
    <n v="0"/>
    <s v=""/>
    <s v="VENTAS NO CONTRIBUYENTES"/>
    <s v=""/>
    <n v="1510.0317499999994"/>
    <n v="0"/>
    <n v="1415.4295499999996"/>
    <n v="0"/>
    <s v="-"/>
    <n v="0"/>
    <n v="81.553599999999989"/>
    <s v="-"/>
    <n v="13.048599999999999"/>
    <n v="0"/>
    <s v="-"/>
    <n v="0"/>
    <n v="0"/>
    <s v="-"/>
    <n v="0"/>
  </r>
  <r>
    <s v="266"/>
    <x v="4"/>
    <x v="1"/>
    <s v="002"/>
    <s v="Z1F0017966"/>
    <s v="0591-0591"/>
    <s v="FC"/>
    <s v="00022134-00022153"/>
    <s v=""/>
    <s v=""/>
    <s v=""/>
    <s v=""/>
    <n v="0"/>
    <s v=""/>
    <s v="VENTAS NO CONTRIBUYENTES"/>
    <s v=""/>
    <n v="592.13022999999998"/>
    <n v="0"/>
    <n v="306.86825000000005"/>
    <n v="0"/>
    <s v="-"/>
    <n v="0"/>
    <n v="245.91550000000001"/>
    <s v="16"/>
    <n v="39.346480000000007"/>
    <n v="0"/>
    <s v="-"/>
    <n v="0"/>
    <n v="0"/>
    <s v="-"/>
    <n v="0"/>
  </r>
  <r>
    <s v="267"/>
    <x v="4"/>
    <x v="1"/>
    <s v="002"/>
    <s v="Z1F0017966"/>
    <s v="0591"/>
    <s v="FC"/>
    <s v="00022154"/>
    <s v=""/>
    <s v=""/>
    <s v=""/>
    <s v=""/>
    <n v="0"/>
    <s v=""/>
    <s v="TOÑO WHEELS"/>
    <s v="V411397326"/>
    <n v="83.564599999999999"/>
    <n v="0"/>
    <n v="36.050999999999995"/>
    <n v="40.96"/>
    <s v="16"/>
    <n v="6.5536000000000003"/>
    <n v="0"/>
    <s v="-"/>
    <n v="0"/>
    <n v="0"/>
    <s v="-"/>
    <n v="0"/>
    <n v="0"/>
    <s v="-"/>
    <n v="0"/>
  </r>
  <r>
    <s v="268"/>
    <x v="4"/>
    <x v="1"/>
    <s v="002"/>
    <s v="Z1F0017966"/>
    <s v="0591-0591"/>
    <s v="FC"/>
    <s v="00022155-00022182"/>
    <s v=""/>
    <s v=""/>
    <s v=""/>
    <s v=""/>
    <n v="0"/>
    <s v=""/>
    <s v="VENTAS NO CONTRIBUYENTES"/>
    <s v=""/>
    <n v="605.29163000000005"/>
    <n v="0"/>
    <n v="430.21224999999981"/>
    <n v="0"/>
    <s v="-"/>
    <n v="0"/>
    <n v="150.93050000000002"/>
    <s v="-"/>
    <n v="24.148880000000005"/>
    <n v="0"/>
    <s v="-"/>
    <n v="0"/>
    <n v="0"/>
    <s v="-"/>
    <n v="0"/>
  </r>
  <r>
    <s v="269"/>
    <x v="4"/>
    <x v="1"/>
    <s v="002"/>
    <s v="Z1F0017966"/>
    <s v="0591"/>
    <s v="FC"/>
    <s v="00022183"/>
    <s v=""/>
    <s v=""/>
    <s v=""/>
    <s v=""/>
    <n v="0"/>
    <s v=""/>
    <s v="PROACTIVA POINTER"/>
    <s v="J404097848"/>
    <n v="4.7560000000000002"/>
    <n v="0"/>
    <n v="0"/>
    <n v="4.0999999999999996"/>
    <s v="16"/>
    <n v="0.65600000000000003"/>
    <n v="0"/>
    <s v="-"/>
    <n v="0"/>
    <n v="0"/>
    <s v="-"/>
    <n v="0"/>
    <n v="0"/>
    <s v="-"/>
    <n v="0"/>
  </r>
  <r>
    <s v="270"/>
    <x v="4"/>
    <x v="1"/>
    <s v="002"/>
    <s v="Z1F0017966"/>
    <s v="0591-0591"/>
    <s v="FC"/>
    <s v="00022184-00022219"/>
    <s v=""/>
    <s v=""/>
    <s v=""/>
    <s v=""/>
    <n v="0"/>
    <s v=""/>
    <s v="VENTAS NO CONTRIBUYENTES"/>
    <s v=""/>
    <n v="1310.5054339999999"/>
    <n v="0"/>
    <n v="1097.4622500000003"/>
    <n v="0"/>
    <s v="-"/>
    <n v="0"/>
    <n v="183.65789999999998"/>
    <s v="-"/>
    <n v="29.385283999999999"/>
    <n v="0"/>
    <s v="-"/>
    <n v="0"/>
    <n v="0"/>
    <s v="-"/>
    <n v="0"/>
  </r>
  <r>
    <s v="271"/>
    <x v="4"/>
    <x v="1"/>
    <s v="002"/>
    <s v="Z1F0017966"/>
    <s v="0591"/>
    <s v="FC"/>
    <s v="00022220"/>
    <s v=""/>
    <s v=""/>
    <s v=""/>
    <s v=""/>
    <n v="0"/>
    <s v=""/>
    <s v="BODEGON BIELE VITE"/>
    <s v="J410610832"/>
    <n v="175.95195000000001"/>
    <n v="0"/>
    <n v="98.603149999999999"/>
    <n v="66.680000000000007"/>
    <s v="16"/>
    <n v="10.668799999999999"/>
    <n v="0"/>
    <s v="-"/>
    <n v="0"/>
    <n v="0"/>
    <s v="-"/>
    <n v="0"/>
    <n v="0"/>
    <s v="-"/>
    <n v="0"/>
  </r>
  <r>
    <s v="272"/>
    <x v="4"/>
    <x v="1"/>
    <s v="002"/>
    <s v="Z1F0017966"/>
    <s v="0591-0591"/>
    <s v="FC"/>
    <s v="00022221-00022261"/>
    <s v=""/>
    <s v=""/>
    <s v=""/>
    <s v=""/>
    <n v="0"/>
    <s v=""/>
    <s v="VENTAS NO CONTRIBUYENTES"/>
    <s v=""/>
    <n v="1798.607874"/>
    <n v="0"/>
    <n v="1342.3349000000005"/>
    <n v="0"/>
    <s v="-"/>
    <n v="0"/>
    <n v="393.33875000000006"/>
    <s v="16"/>
    <n v="62.934223999999986"/>
    <n v="0"/>
    <s v="-"/>
    <n v="0"/>
    <n v="0"/>
    <s v="-"/>
    <n v="0"/>
  </r>
  <r>
    <s v="273"/>
    <x v="4"/>
    <x v="3"/>
    <s v="002"/>
    <s v="Z1B8050002"/>
    <s v="0023"/>
    <s v="FC"/>
    <s v="00001904-00001929"/>
    <s v=""/>
    <s v=""/>
    <s v=""/>
    <s v=""/>
    <n v="0"/>
    <s v=""/>
    <s v="VENTAS NO CONTRIBUYENTES"/>
    <s v=""/>
    <n v="1129.232782"/>
    <n v="0"/>
    <n v="932.30805000000009"/>
    <n v="0"/>
    <s v="-"/>
    <n v="0"/>
    <n v="169.76270000000002"/>
    <s v="16"/>
    <n v="27.162032"/>
    <n v="0"/>
    <s v="-"/>
    <n v="0"/>
    <n v="0"/>
    <s v="-"/>
    <n v="0"/>
  </r>
  <r>
    <s v="274"/>
    <x v="4"/>
    <x v="3"/>
    <s v="002"/>
    <s v="Z1B8050002"/>
    <s v="0023"/>
    <s v="FC"/>
    <s v="00001930"/>
    <s v=""/>
    <s v=""/>
    <s v=""/>
    <s v=""/>
    <n v="0"/>
    <s v=""/>
    <s v="FASTNAILS C.A"/>
    <s v="J311222243"/>
    <n v="41.923850000000002"/>
    <n v="0"/>
    <n v="41.923850000000002"/>
    <n v="0"/>
    <s v="-"/>
    <n v="0"/>
    <n v="0"/>
    <s v="-"/>
    <n v="0"/>
    <n v="0"/>
    <s v="-"/>
    <n v="0"/>
    <n v="0"/>
    <s v="-"/>
    <n v="0"/>
  </r>
  <r>
    <s v="275"/>
    <x v="4"/>
    <x v="3"/>
    <s v="002"/>
    <s v="Z1B8050002"/>
    <s v="0023"/>
    <s v="FC"/>
    <s v="00001931-00001959"/>
    <s v=""/>
    <s v=""/>
    <s v=""/>
    <s v=""/>
    <n v="0"/>
    <s v=""/>
    <s v="VENTAS NO CONTRIBUYENTES"/>
    <s v=""/>
    <n v="1478.5459980000003"/>
    <n v="0"/>
    <n v="1194.4167000000002"/>
    <n v="0"/>
    <s v="-"/>
    <n v="0"/>
    <n v="244.93904999999995"/>
    <s v="-"/>
    <n v="39.19024799999999"/>
    <n v="0"/>
    <s v="-"/>
    <n v="0"/>
    <n v="0"/>
    <s v="-"/>
    <n v="0"/>
  </r>
  <r>
    <s v="276"/>
    <x v="4"/>
    <x v="3"/>
    <s v="002"/>
    <s v="Z1B8050002"/>
    <s v="0023"/>
    <s v="NC"/>
    <s v=""/>
    <s v="00000008"/>
    <s v=""/>
    <s v="00001881"/>
    <s v="4/10/2021"/>
    <n v="160.16999999999999"/>
    <s v="VEN"/>
    <s v="GUSTAVO CORREA"/>
    <s v="V16888455"/>
    <n v="-9.58"/>
    <n v="0"/>
    <n v="-9.58"/>
    <n v="0"/>
    <s v="-"/>
    <n v="0"/>
    <n v="0"/>
    <s v="-"/>
    <n v="0"/>
    <n v="0"/>
    <s v="-"/>
    <n v="0"/>
    <n v="0"/>
    <s v="-"/>
    <n v="0"/>
  </r>
  <r>
    <s v="277"/>
    <x v="4"/>
    <x v="3"/>
    <s v="002"/>
    <s v="Z1B8050149"/>
    <s v="1945"/>
    <s v="FC"/>
    <s v="00222636-00222744"/>
    <m/>
    <m/>
    <m/>
    <m/>
    <n v="0"/>
    <m/>
    <s v="VENTAS NO CONTRIBUYENTES"/>
    <m/>
    <n v="1825.0879999999997"/>
    <n v="0"/>
    <n v="1758.62"/>
    <n v="0"/>
    <s v="-"/>
    <n v="0"/>
    <n v="57.3"/>
    <s v="16"/>
    <n v="9.1679999999999993"/>
    <n v="0"/>
    <s v="-"/>
    <n v="0"/>
    <n v="0"/>
    <s v="-"/>
    <n v="0"/>
  </r>
  <r>
    <s v="278"/>
    <x v="4"/>
    <x v="3"/>
    <s v="002"/>
    <s v="Z1B8050149"/>
    <s v="1945"/>
    <s v="NC"/>
    <m/>
    <s v="00001347"/>
    <m/>
    <m/>
    <m/>
    <n v="0"/>
    <m/>
    <s v="VENTAS NO CONTRIBUYENTES"/>
    <m/>
    <n v="-12.54"/>
    <n v="0"/>
    <n v="-12.54"/>
    <n v="0"/>
    <s v="-"/>
    <n v="0"/>
    <n v="0"/>
    <s v="16"/>
    <n v="0"/>
    <n v="0"/>
    <s v="-"/>
    <n v="0"/>
    <n v="0"/>
    <s v="-"/>
    <n v="0"/>
  </r>
  <r>
    <s v="279"/>
    <x v="4"/>
    <x v="3"/>
    <s v="002"/>
    <s v="Z1B8050365"/>
    <s v="1435"/>
    <s v="FC "/>
    <s v="0009080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80"/>
    <x v="4"/>
    <x v="2"/>
    <s v="003"/>
    <s v="Z7C7008438"/>
    <s v="0028-0028"/>
    <s v="FC"/>
    <s v="00003293-00003402"/>
    <s v=""/>
    <s v=""/>
    <s v=""/>
    <s v=""/>
    <n v="0"/>
    <s v=""/>
    <s v="VENTAS NO CONTRIBUYENTES"/>
    <s v=""/>
    <n v="2600.1962459999995"/>
    <n v="0"/>
    <n v="1986.5700499999984"/>
    <n v="0"/>
    <s v="-"/>
    <n v="0"/>
    <n v="528.98810000000014"/>
    <s v="-"/>
    <n v="84.638096000000004"/>
    <n v="0"/>
    <s v="-"/>
    <n v="0"/>
    <n v="0"/>
    <s v="-"/>
    <n v="0"/>
  </r>
  <r>
    <s v="281"/>
    <x v="4"/>
    <x v="0"/>
    <s v="003"/>
    <s v="Z1F0008965"/>
    <s v="1032-1032"/>
    <s v="FC"/>
    <s v="00134039-00134132"/>
    <s v=""/>
    <s v=""/>
    <s v=""/>
    <s v=""/>
    <n v="0"/>
    <s v=""/>
    <s v="VENTAS NO CONTRIBUYENTES"/>
    <s v=""/>
    <n v="1376.5611499999998"/>
    <n v="0"/>
    <n v="1302.4803499999998"/>
    <n v="0"/>
    <s v="-"/>
    <n v="0"/>
    <n v="63.8628"/>
    <s v="-"/>
    <n v="10.218"/>
    <n v="0"/>
    <s v="-"/>
    <n v="0"/>
    <n v="0"/>
    <s v="-"/>
    <n v="0"/>
  </r>
  <r>
    <s v="282"/>
    <x v="4"/>
    <x v="0"/>
    <s v="003"/>
    <s v="Z1F0008965"/>
    <s v="1032"/>
    <s v="FC"/>
    <s v="00134133"/>
    <s v=""/>
    <s v=""/>
    <s v=""/>
    <s v=""/>
    <n v="0"/>
    <s v=""/>
    <s v="INVERSIONES FU WEN C.A"/>
    <s v="J29380871-5 "/>
    <n v="31.08"/>
    <n v="0"/>
    <n v="31.08"/>
    <n v="0"/>
    <s v="-"/>
    <n v="0"/>
    <n v="0"/>
    <s v="-"/>
    <n v="0"/>
    <n v="0"/>
    <s v="-"/>
    <n v="0"/>
    <n v="0"/>
    <s v="-"/>
    <n v="0"/>
  </r>
  <r>
    <s v="283"/>
    <x v="4"/>
    <x v="0"/>
    <s v="003"/>
    <s v="Z1F0008965"/>
    <s v="1032-1032"/>
    <s v="FC"/>
    <s v="00134134-00134135"/>
    <s v=""/>
    <s v=""/>
    <s v=""/>
    <s v=""/>
    <n v="0"/>
    <s v=""/>
    <s v="VENTAS NO CONTRIBUYENTES"/>
    <s v=""/>
    <n v="11.189499999999999"/>
    <n v="0"/>
    <n v="11.189499999999999"/>
    <n v="0"/>
    <s v="-"/>
    <n v="0"/>
    <n v="0"/>
    <s v="-"/>
    <n v="0"/>
    <n v="0"/>
    <s v="-"/>
    <n v="0"/>
    <n v="0"/>
    <s v="-"/>
    <n v="0"/>
  </r>
  <r>
    <s v="284"/>
    <x v="4"/>
    <x v="0"/>
    <s v="003"/>
    <s v="Z1F0008965"/>
    <s v="1032"/>
    <s v="FC"/>
    <s v="00134136"/>
    <s v=""/>
    <s v=""/>
    <s v=""/>
    <s v=""/>
    <n v="0"/>
    <s v=""/>
    <s v="SENAIDA"/>
    <s v="V134906029 "/>
    <n v="31.08"/>
    <n v="0"/>
    <n v="31.08"/>
    <n v="0"/>
    <s v="-"/>
    <n v="0"/>
    <n v="0"/>
    <s v="-"/>
    <n v="0"/>
    <n v="0"/>
    <s v="-"/>
    <n v="0"/>
    <n v="0"/>
    <s v="-"/>
    <n v="0"/>
  </r>
  <r>
    <s v="285"/>
    <x v="4"/>
    <x v="0"/>
    <s v="003"/>
    <s v="Z1F0008965"/>
    <s v="1032-1032"/>
    <s v="FC"/>
    <s v="00134137-00134147"/>
    <s v=""/>
    <s v=""/>
    <s v=""/>
    <s v=""/>
    <n v="0"/>
    <s v=""/>
    <s v="VENTAS NO CONTRIBUYENTES"/>
    <s v=""/>
    <n v="127.51535000000001"/>
    <n v="0"/>
    <n v="122.22575000000001"/>
    <n v="0"/>
    <s v="-"/>
    <n v="0"/>
    <n v="4.5599999999999996"/>
    <s v="-"/>
    <n v="0.72960000000000003"/>
    <n v="0"/>
    <s v="-"/>
    <n v="0"/>
    <n v="0"/>
    <s v="-"/>
    <n v="0"/>
  </r>
  <r>
    <s v="286"/>
    <x v="4"/>
    <x v="0"/>
    <s v="003"/>
    <s v="Z1F0008965"/>
    <s v="1032"/>
    <s v="FC"/>
    <s v="00134148"/>
    <s v=""/>
    <s v=""/>
    <s v=""/>
    <s v=""/>
    <n v="0"/>
    <s v=""/>
    <s v="LUNCHERIA RESTAURAN LA ABUELA MARIA C.A"/>
    <s v="J308432229 "/>
    <n v="11.087400000000001"/>
    <n v="0"/>
    <n v="11.087400000000001"/>
    <n v="0"/>
    <s v="-"/>
    <n v="0"/>
    <n v="0"/>
    <s v="-"/>
    <n v="0"/>
    <n v="0"/>
    <s v="-"/>
    <n v="0"/>
    <n v="0"/>
    <s v="-"/>
    <n v="0"/>
  </r>
  <r>
    <s v="287"/>
    <x v="4"/>
    <x v="0"/>
    <s v="003"/>
    <s v="Z1F0008965"/>
    <s v="1032-1032"/>
    <s v="FC"/>
    <s v="00134149-00134240"/>
    <s v=""/>
    <s v=""/>
    <s v=""/>
    <s v=""/>
    <n v="0"/>
    <s v=""/>
    <s v="VENTAS NO CONTRIBUYENTES"/>
    <s v=""/>
    <n v="1111.8513499999995"/>
    <n v="0"/>
    <n v="1010.6645499999993"/>
    <n v="0"/>
    <s v="-"/>
    <n v="0"/>
    <n v="87.23"/>
    <s v="-"/>
    <n v="13.956800000000001"/>
    <n v="0"/>
    <s v="-"/>
    <n v="0"/>
    <n v="0"/>
    <s v="-"/>
    <n v="0"/>
  </r>
  <r>
    <s v="288"/>
    <x v="4"/>
    <x v="1"/>
    <s v="003"/>
    <s v="Z1F0017848"/>
    <s v="0584-0584"/>
    <s v="FC"/>
    <s v="00030675-00030699"/>
    <s v=""/>
    <s v=""/>
    <s v=""/>
    <s v=""/>
    <n v="0"/>
    <s v=""/>
    <s v="VENTAS NO CONTRIBUYENTES"/>
    <s v=""/>
    <n v="1151.666794"/>
    <n v="0"/>
    <n v="824.67044999999985"/>
    <n v="0"/>
    <s v="-"/>
    <n v="0"/>
    <n v="281.89339999999999"/>
    <s v="16"/>
    <n v="45.102944000000001"/>
    <n v="0"/>
    <s v="-"/>
    <n v="0"/>
    <n v="0"/>
    <s v="-"/>
    <n v="0"/>
  </r>
  <r>
    <s v="289"/>
    <x v="4"/>
    <x v="1"/>
    <s v="003"/>
    <s v="Z1F0017848"/>
    <s v="0584"/>
    <s v="NC"/>
    <s v=""/>
    <s v="00000092"/>
    <s v=""/>
    <s v="00022165"/>
    <s v="05-10-2021"/>
    <n v="25.22"/>
    <s v="VEN"/>
    <s v="DELIA BERRIAS"/>
    <s v="V19397732"/>
    <n v="-16.2864"/>
    <n v="0"/>
    <n v="0"/>
    <n v="0"/>
    <s v="-"/>
    <n v="0"/>
    <n v="-14.04"/>
    <s v="16"/>
    <n v="-2.2464"/>
    <n v="0"/>
    <s v="-"/>
    <n v="0"/>
    <n v="0"/>
    <s v="-"/>
    <n v="0"/>
  </r>
  <r>
    <s v="290"/>
    <x v="4"/>
    <x v="3"/>
    <s v="003"/>
    <s v="Z1B8051199"/>
    <s v="0102"/>
    <s v="FC"/>
    <s v="00009031-00009142"/>
    <s v=""/>
    <s v=""/>
    <s v=""/>
    <s v=""/>
    <n v="0"/>
    <s v=""/>
    <s v="VENTAS NO CONTRIBUYENTES"/>
    <s v=""/>
    <n v="5286.5380640000003"/>
    <n v="0"/>
    <n v="4185.8940499999981"/>
    <n v="0"/>
    <s v="-"/>
    <n v="0"/>
    <n v="948.83114999999987"/>
    <s v="16"/>
    <n v="151.81286399999999"/>
    <n v="0"/>
    <s v="-"/>
    <n v="0"/>
    <n v="0"/>
    <s v="-"/>
    <n v="0"/>
  </r>
  <r>
    <s v="291"/>
    <x v="4"/>
    <x v="0"/>
    <s v="004"/>
    <s v="Z1B8050578"/>
    <s v="1829-1829"/>
    <s v="FC"/>
    <s v="00163014-00163107"/>
    <s v=""/>
    <s v=""/>
    <s v=""/>
    <s v=""/>
    <n v="0"/>
    <s v=""/>
    <s v="VENTAS NO CONTRIBUYENTES"/>
    <s v=""/>
    <n v="1472.5445"/>
    <n v="0"/>
    <n v="1360.0129000000002"/>
    <n v="0"/>
    <s v="-"/>
    <n v="0"/>
    <n v="97.01"/>
    <s v="-"/>
    <n v="15.521600000000001"/>
    <n v="0"/>
    <s v="-"/>
    <n v="0"/>
    <n v="0"/>
    <s v="-"/>
    <n v="0"/>
  </r>
  <r>
    <s v="292"/>
    <x v="4"/>
    <x v="1"/>
    <s v="004"/>
    <s v="Z1F0017963"/>
    <s v="0594-0594"/>
    <s v="FC"/>
    <s v="00021908-00021972"/>
    <s v=""/>
    <s v=""/>
    <s v=""/>
    <s v=""/>
    <n v="0"/>
    <s v=""/>
    <s v="VENTAS NO CONTRIBUYENTES"/>
    <s v=""/>
    <n v="1117.2224440000002"/>
    <n v="0"/>
    <n v="731.10090000000037"/>
    <n v="0"/>
    <s v="-"/>
    <n v="0"/>
    <n v="332.86339999999996"/>
    <s v="16"/>
    <n v="53.258143999999994"/>
    <n v="0"/>
    <s v="-"/>
    <n v="0"/>
    <n v="0"/>
    <s v="-"/>
    <n v="0"/>
  </r>
  <r>
    <s v="293"/>
    <x v="4"/>
    <x v="1"/>
    <s v="004"/>
    <s v="Z1F0017963"/>
    <s v="0594"/>
    <s v="NC"/>
    <s v=""/>
    <s v="00000089"/>
    <s v=""/>
    <s v="00021949"/>
    <s v="05-10-2021"/>
    <n v="24.19"/>
    <s v="VEN"/>
    <s v="FAROUK"/>
    <s v="V11677350"/>
    <n v="-24.188600000000001"/>
    <n v="0"/>
    <n v="-15.089799999999999"/>
    <n v="0"/>
    <s v="-"/>
    <n v="0"/>
    <n v="-7.8437999999999999"/>
    <s v="16"/>
    <n v="-1.2549999999999999"/>
    <n v="0"/>
    <s v="-"/>
    <n v="0"/>
    <n v="0"/>
    <s v="-"/>
    <n v="0"/>
  </r>
  <r>
    <s v="294"/>
    <x v="4"/>
    <x v="3"/>
    <s v="004"/>
    <s v="Z1B8050937"/>
    <s v="1947"/>
    <s v="FC"/>
    <s v="00180912-00180921"/>
    <s v=""/>
    <s v=""/>
    <s v=""/>
    <s v=""/>
    <n v="0"/>
    <s v=""/>
    <s v="VENTAS NO CONTRIBUYENTES"/>
    <s v=""/>
    <n v="594.68605000000002"/>
    <n v="0"/>
    <n v="584.30404999999996"/>
    <n v="0"/>
    <s v="-"/>
    <n v="0"/>
    <n v="8.9499999999999993"/>
    <s v="-"/>
    <n v="1.4319999999999999"/>
    <n v="0"/>
    <s v="-"/>
    <n v="0"/>
    <n v="0"/>
    <s v="-"/>
    <n v="0"/>
  </r>
  <r>
    <s v="295"/>
    <x v="4"/>
    <x v="3"/>
    <s v="004"/>
    <s v="Z1B8050937"/>
    <s v="1947"/>
    <s v="FC"/>
    <s v="00180922"/>
    <s v=""/>
    <s v=""/>
    <s v=""/>
    <s v=""/>
    <n v="0"/>
    <s v=""/>
    <s v="GRUPO CORPORATIVO MANUBER C.A"/>
    <s v="J-40982131-5"/>
    <n v="33.48245"/>
    <n v="0"/>
    <n v="33.48245"/>
    <n v="0"/>
    <s v="-"/>
    <n v="0"/>
    <n v="0"/>
    <s v="-"/>
    <n v="0"/>
    <n v="0"/>
    <s v="-"/>
    <n v="0"/>
    <n v="0"/>
    <s v="-"/>
    <n v="0"/>
  </r>
  <r>
    <s v="296"/>
    <x v="4"/>
    <x v="3"/>
    <s v="004"/>
    <s v="Z1B8050937"/>
    <s v="1947"/>
    <s v="FC"/>
    <s v="00180923-00181037"/>
    <s v=""/>
    <s v=""/>
    <s v=""/>
    <s v=""/>
    <n v="0"/>
    <s v=""/>
    <s v="VENTAS NO CONTRIBUYENTES"/>
    <s v=""/>
    <n v="5867.5075500000012"/>
    <n v="0"/>
    <n v="4425.5782499999987"/>
    <n v="0"/>
    <s v="-"/>
    <n v="0"/>
    <n v="1243.0423999999998"/>
    <s v="-"/>
    <n v="198.88689999999991"/>
    <n v="0"/>
    <s v="-"/>
    <n v="0"/>
    <n v="0"/>
    <s v="-"/>
    <n v="0"/>
  </r>
  <r>
    <s v="297"/>
    <x v="4"/>
    <x v="1"/>
    <s v="005"/>
    <s v="Z1F0017998"/>
    <s v="0583-0583"/>
    <s v="FC"/>
    <s v="00026180-00026239"/>
    <s v=""/>
    <s v=""/>
    <s v=""/>
    <s v=""/>
    <n v="0"/>
    <s v=""/>
    <s v="VENTAS NO CONTRIBUYENTES"/>
    <s v=""/>
    <n v="1942.5954139999994"/>
    <n v="0"/>
    <n v="1473.3770000000004"/>
    <n v="0"/>
    <s v="-"/>
    <n v="0"/>
    <n v="404.49864999999988"/>
    <s v="-"/>
    <n v="64.719763999999998"/>
    <n v="0"/>
    <s v="-"/>
    <n v="0"/>
    <n v="0"/>
    <s v="-"/>
    <n v="0"/>
  </r>
  <r>
    <s v="298"/>
    <x v="4"/>
    <x v="3"/>
    <s v="005"/>
    <s v="Z1B8050363"/>
    <s v="0103"/>
    <s v="FC"/>
    <s v="00011407-00011534"/>
    <s v=""/>
    <s v=""/>
    <s v=""/>
    <s v=""/>
    <n v="0"/>
    <s v=""/>
    <s v="VENTAS NO CONTRIBUYENTES"/>
    <s v=""/>
    <n v="6722.9018500000002"/>
    <n v="0"/>
    <n v="5365.8918500000009"/>
    <n v="0"/>
    <s v="-"/>
    <n v="0"/>
    <n v="1167.52"/>
    <s v="16"/>
    <n v="186.8"/>
    <n v="0"/>
    <s v="-"/>
    <n v="0"/>
    <n v="2.4900000000000002"/>
    <s v="-"/>
    <n v="0.2"/>
  </r>
  <r>
    <s v="299"/>
    <x v="4"/>
    <x v="1"/>
    <s v="006"/>
    <s v="Z1F0017787"/>
    <s v="0558-0558"/>
    <s v="FC"/>
    <s v="00013351-00013414"/>
    <s v=""/>
    <s v=""/>
    <s v=""/>
    <s v=""/>
    <n v="0"/>
    <s v=""/>
    <s v="VENTAS NO CONTRIBUYENTES"/>
    <s v=""/>
    <n v="2592.5861840000007"/>
    <n v="0"/>
    <n v="1751.1475500000006"/>
    <n v="0"/>
    <s v="-"/>
    <n v="0"/>
    <n v="725.37814999999989"/>
    <s v="16"/>
    <n v="116.060484"/>
    <n v="0"/>
    <s v="-"/>
    <n v="0"/>
    <n v="0"/>
    <s v="-"/>
    <n v="0"/>
  </r>
  <r>
    <s v="300"/>
    <x v="4"/>
    <x v="1"/>
    <s v="006"/>
    <s v="Z1F0017787"/>
    <s v="0558"/>
    <s v="NC"/>
    <s v=""/>
    <s v="00000065"/>
    <s v=""/>
    <s v="00013395"/>
    <s v="05-10-2021"/>
    <n v="18.28"/>
    <s v="VEN"/>
    <s v="TIBISAY HERNANDEZ"/>
    <s v="V12729029"/>
    <n v="-18.28"/>
    <n v="0"/>
    <n v="-18.28"/>
    <n v="0"/>
    <s v="-"/>
    <n v="0"/>
    <n v="0"/>
    <s v="-"/>
    <n v="0"/>
    <n v="0"/>
    <s v="-"/>
    <n v="0"/>
    <n v="0"/>
    <s v="-"/>
    <n v="0"/>
  </r>
  <r>
    <s v="301"/>
    <x v="4"/>
    <x v="3"/>
    <s v="007"/>
    <s v="Z1B8050013"/>
    <s v="0026"/>
    <s v="FC"/>
    <s v="00001819-00001865"/>
    <s v=""/>
    <s v=""/>
    <s v=""/>
    <s v=""/>
    <n v="0"/>
    <s v=""/>
    <s v="VENTAS NO CONTRIBUYENTES"/>
    <s v=""/>
    <n v="2183.2126379999995"/>
    <n v="0"/>
    <n v="1619.7804499999997"/>
    <n v="0"/>
    <s v="-"/>
    <n v="0"/>
    <n v="485.7174"/>
    <s v="-"/>
    <n v="77.714787999999999"/>
    <n v="0"/>
    <s v="-"/>
    <n v="0"/>
    <n v="0"/>
    <s v="-"/>
    <n v="0"/>
  </r>
  <r>
    <s v="302"/>
    <x v="4"/>
    <x v="1"/>
    <s v="008"/>
    <s v="Z1F0017970"/>
    <s v="0215-0215"/>
    <s v="FC"/>
    <s v="00003017-00003026"/>
    <s v=""/>
    <s v=""/>
    <s v=""/>
    <s v=""/>
    <n v="0"/>
    <s v=""/>
    <s v="VENTAS NO CONTRIBUYENTES"/>
    <s v=""/>
    <n v="106.40680000000002"/>
    <n v="0"/>
    <n v="0"/>
    <n v="0"/>
    <s v="-"/>
    <n v="0"/>
    <n v="91.73"/>
    <s v="16"/>
    <n v="14.6768"/>
    <n v="0"/>
    <s v="-"/>
    <n v="0"/>
    <n v="0"/>
    <s v="-"/>
    <n v="0"/>
  </r>
  <r>
    <s v="303"/>
    <x v="4"/>
    <x v="3"/>
    <s v="008"/>
    <s v="Z1B8050003"/>
    <s v="1962"/>
    <s v="FC"/>
    <s v="00191661-00191678"/>
    <s v=""/>
    <s v=""/>
    <s v=""/>
    <s v=""/>
    <n v="0"/>
    <s v=""/>
    <s v="VENTAS NO CONTRIBUYENTES"/>
    <s v=""/>
    <n v="440.79909999999995"/>
    <n v="0"/>
    <n v="378.35894999999999"/>
    <n v="0"/>
    <s v="-"/>
    <n v="0"/>
    <n v="53.827650000000006"/>
    <s v="16"/>
    <n v="8.6125000000000007"/>
    <n v="0"/>
    <s v="-"/>
    <n v="0"/>
    <n v="0"/>
    <s v="-"/>
    <n v="0"/>
  </r>
  <r>
    <s v="304"/>
    <x v="4"/>
    <x v="3"/>
    <s v="008"/>
    <s v="Z1B8050003"/>
    <s v="1962"/>
    <s v="FC"/>
    <s v="00191679"/>
    <s v=""/>
    <s v=""/>
    <s v=""/>
    <s v=""/>
    <n v="0"/>
    <s v=""/>
    <s v="FINCA AGRILUGO C.A"/>
    <s v="J-412407619"/>
    <n v="81.731300000000005"/>
    <n v="0"/>
    <n v="62.185300000000005"/>
    <n v="16.850000000000001"/>
    <s v="16"/>
    <n v="2.6960000000000002"/>
    <n v="0"/>
    <s v="-"/>
    <n v="0"/>
    <n v="0"/>
    <s v="-"/>
    <n v="0"/>
    <n v="0"/>
    <s v="-"/>
    <n v="0"/>
  </r>
  <r>
    <s v="305"/>
    <x v="4"/>
    <x v="3"/>
    <s v="008"/>
    <s v="Z1B8050003"/>
    <s v="1962"/>
    <s v="FC"/>
    <s v="00191680-00191795"/>
    <s v=""/>
    <s v=""/>
    <s v=""/>
    <s v=""/>
    <n v="0"/>
    <s v=""/>
    <s v="VENTAS NO CONTRIBUYENTES"/>
    <s v=""/>
    <n v="5130.1998860000012"/>
    <n v="0"/>
    <n v="4004.7449000000011"/>
    <n v="0"/>
    <s v="-"/>
    <n v="0"/>
    <n v="970.21984999999995"/>
    <s v="-"/>
    <n v="155.23513600000001"/>
    <n v="0"/>
    <s v="-"/>
    <n v="0"/>
    <n v="0"/>
    <s v="-"/>
    <n v="0"/>
  </r>
  <r>
    <s v="306"/>
    <x v="4"/>
    <x v="3"/>
    <s v="010"/>
    <s v="Z1F0000341"/>
    <s v="1481"/>
    <s v="FC"/>
    <s v="84912000-84960000"/>
    <s v=""/>
    <s v=""/>
    <s v=""/>
    <s v=""/>
    <n v="0"/>
    <s v=""/>
    <s v="VENTAS NO CONTRIBUYENTES"/>
    <s v=""/>
    <n v="2558.5718139999994"/>
    <n v="0"/>
    <n v="1761.5715500000001"/>
    <n v="0"/>
    <s v="-"/>
    <n v="0"/>
    <n v="687.06920000000002"/>
    <s v="16"/>
    <n v="109.93106400000001"/>
    <n v="0"/>
    <s v="-"/>
    <n v="0"/>
    <n v="0"/>
    <s v="-"/>
    <n v="0"/>
  </r>
  <r>
    <s v="307"/>
    <x v="4"/>
    <x v="3"/>
    <s v="012"/>
    <s v="Z1B8038506"/>
    <s v="1868"/>
    <s v="FC"/>
    <s v="00077158-00077183"/>
    <s v=""/>
    <s v=""/>
    <s v=""/>
    <s v=""/>
    <n v="0"/>
    <s v=""/>
    <s v="VENTAS NO CONTRIBUYENTES"/>
    <s v=""/>
    <n v="764.16648799999984"/>
    <n v="0"/>
    <n v="346.73809999999992"/>
    <n v="0"/>
    <s v="-"/>
    <n v="0"/>
    <n v="359.85199999999998"/>
    <s v="16"/>
    <n v="57.576388000000001"/>
    <n v="0"/>
    <s v="-"/>
    <n v="0"/>
    <n v="0"/>
    <s v="-"/>
    <n v="0"/>
  </r>
  <r>
    <s v="308"/>
    <x v="4"/>
    <x v="3"/>
    <s v="014"/>
    <s v="Z1F0000338"/>
    <s v="1673-1673"/>
    <s v="FC"/>
    <s v="00071336-00071394"/>
    <s v=""/>
    <s v=""/>
    <s v=""/>
    <s v=""/>
    <n v="0"/>
    <s v=""/>
    <s v="VENTAS NO CONTRIBUYENTES"/>
    <s v=""/>
    <n v="1225.4943800000003"/>
    <n v="0"/>
    <n v="869.27809999999999"/>
    <n v="0"/>
    <s v="-"/>
    <n v="0"/>
    <n v="307.08300000000008"/>
    <s v="-"/>
    <n v="49.133279999999999"/>
    <n v="0"/>
    <s v="-"/>
    <n v="0"/>
    <n v="0"/>
    <s v="-"/>
    <n v="0"/>
  </r>
  <r>
    <s v="309"/>
    <x v="4"/>
    <x v="3"/>
    <s v="016"/>
    <s v="Z1F0000490"/>
    <s v="0386"/>
    <s v="FC"/>
    <s v="00013246-00013341"/>
    <s v=""/>
    <s v=""/>
    <s v=""/>
    <s v=""/>
    <n v="0"/>
    <s v=""/>
    <s v="VENTAS NO CONTRIBUYENTES"/>
    <s v=""/>
    <n v="1041.2025499999997"/>
    <n v="0"/>
    <n v="798.86139999999978"/>
    <n v="0"/>
    <s v="-"/>
    <n v="0"/>
    <n v="208.91485"/>
    <s v="-"/>
    <n v="33.426300000000005"/>
    <n v="0"/>
    <s v="-"/>
    <n v="0"/>
    <n v="0"/>
    <s v="-"/>
    <n v="0"/>
  </r>
  <r>
    <s v="310"/>
    <x v="4"/>
    <x v="3"/>
    <s v="017"/>
    <s v="Z7C0004030"/>
    <s v="030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1"/>
    <x v="5"/>
    <x v="2"/>
    <s v="001"/>
    <s v="Z7C7008321"/>
    <s v="0028-0028"/>
    <s v="FC"/>
    <s v="00003033-00003179"/>
    <s v=""/>
    <s v=""/>
    <s v=""/>
    <s v=""/>
    <n v="0"/>
    <s v=""/>
    <s v="VENTAS NO CONTRIBUYENTES"/>
    <s v=""/>
    <n v="2561.1389140000001"/>
    <n v="0"/>
    <n v="2089.8000000000002"/>
    <n v="0"/>
    <s v="-"/>
    <n v="0"/>
    <n v="406.32665000000009"/>
    <s v="-"/>
    <n v="65.012264000000002"/>
    <n v="0"/>
    <s v="-"/>
    <n v="0"/>
    <n v="0"/>
    <s v="-"/>
    <n v="0"/>
  </r>
  <r>
    <s v="312"/>
    <x v="5"/>
    <x v="2"/>
    <s v="001"/>
    <s v="Z7C7008321"/>
    <s v="0028"/>
    <s v="NC"/>
    <s v=""/>
    <s v="00000006"/>
    <s v=""/>
    <s v="00003083"/>
    <s v="6/10/2021"/>
    <n v="7.12"/>
    <s v="VEN"/>
    <s v="MILEXI JIMENEZ"/>
    <s v="V6901996"/>
    <n v="-3.43"/>
    <n v="0"/>
    <n v="-3.43"/>
    <n v="0"/>
    <s v="-"/>
    <n v="0"/>
    <n v="0"/>
    <s v="-"/>
    <n v="0"/>
    <n v="0"/>
    <s v="-"/>
    <n v="0"/>
    <n v="0"/>
    <s v="-"/>
    <n v="0"/>
  </r>
  <r>
    <s v="313"/>
    <x v="5"/>
    <x v="0"/>
    <s v="001"/>
    <s v="Z1F0004616"/>
    <s v="0921-0921"/>
    <s v="FC"/>
    <s v="00124547-00124594"/>
    <s v=""/>
    <s v=""/>
    <s v=""/>
    <s v=""/>
    <n v="0"/>
    <s v=""/>
    <s v="VENTAS NO CONTRIBUYENTES"/>
    <s v=""/>
    <n v="368.99804999999986"/>
    <n v="0"/>
    <n v="325.63724999999982"/>
    <n v="0"/>
    <s v="-"/>
    <n v="0"/>
    <n v="37.379999999999995"/>
    <s v="-"/>
    <n v="5.9808000000000003"/>
    <n v="0"/>
    <s v="-"/>
    <n v="0"/>
    <n v="0"/>
    <s v="-"/>
    <n v="0"/>
  </r>
  <r>
    <s v="314"/>
    <x v="5"/>
    <x v="0"/>
    <s v="001"/>
    <s v="Z1F0004616"/>
    <s v="0921"/>
    <s v="FC"/>
    <s v="00124595"/>
    <s v=""/>
    <s v=""/>
    <s v=""/>
    <s v=""/>
    <n v="0"/>
    <s v=""/>
    <s v="LUIS RIBERO"/>
    <s v="V141996062 "/>
    <n v="5.1608000000000001"/>
    <n v="0"/>
    <n v="5.1608000000000001"/>
    <n v="0"/>
    <s v="-"/>
    <n v="0"/>
    <n v="0"/>
    <s v="-"/>
    <n v="0"/>
    <n v="0"/>
    <s v="-"/>
    <n v="0"/>
    <n v="0"/>
    <s v="-"/>
    <n v="0"/>
  </r>
  <r>
    <s v="315"/>
    <x v="5"/>
    <x v="0"/>
    <s v="001"/>
    <s v="Z1F0004616"/>
    <s v="0921-0921"/>
    <s v="FC"/>
    <s v="00124596-00124703"/>
    <s v=""/>
    <s v=""/>
    <s v=""/>
    <s v=""/>
    <n v="0"/>
    <s v=""/>
    <s v="VENTAS NO CONTRIBUYENTES"/>
    <s v=""/>
    <n v="1495.4744000000001"/>
    <n v="0"/>
    <n v="1373.7556"/>
    <n v="0"/>
    <s v="-"/>
    <n v="0"/>
    <n v="104.93"/>
    <s v="-"/>
    <n v="16.788800000000002"/>
    <n v="0"/>
    <s v="-"/>
    <n v="0"/>
    <n v="0"/>
    <s v="-"/>
    <n v="0"/>
  </r>
  <r>
    <s v="316"/>
    <x v="5"/>
    <x v="1"/>
    <s v="001"/>
    <s v="Z1F0017854"/>
    <s v="0599-0599"/>
    <s v="FC"/>
    <s v="00036063-00036098"/>
    <s v=""/>
    <s v=""/>
    <s v=""/>
    <s v=""/>
    <n v="0"/>
    <s v=""/>
    <s v="VENTAS NO CONTRIBUYENTES"/>
    <s v=""/>
    <n v="1486.1857560000001"/>
    <n v="0"/>
    <n v="1041.6834999999999"/>
    <n v="0"/>
    <s v="-"/>
    <n v="0"/>
    <n v="383.19160000000005"/>
    <s v="16"/>
    <n v="61.310656000000009"/>
    <n v="0"/>
    <s v="-"/>
    <n v="0"/>
    <n v="0"/>
    <s v="-"/>
    <n v="0"/>
  </r>
  <r>
    <s v="317"/>
    <x v="5"/>
    <x v="1"/>
    <s v="001"/>
    <s v="Z1F0017854"/>
    <s v="0599"/>
    <s v="FC"/>
    <s v="00036099"/>
    <s v=""/>
    <s v=""/>
    <s v=""/>
    <s v=""/>
    <n v="0"/>
    <s v=""/>
    <s v="HOTELERA AMERICANA C.A"/>
    <s v="J000578516"/>
    <n v="92.785700000000006"/>
    <n v="0"/>
    <n v="92.785700000000006"/>
    <n v="0"/>
    <s v="-"/>
    <n v="0"/>
    <n v="0"/>
    <s v="-"/>
    <n v="0"/>
    <n v="0"/>
    <s v="-"/>
    <n v="0"/>
    <n v="0"/>
    <s v="-"/>
    <n v="0"/>
  </r>
  <r>
    <s v="318"/>
    <x v="5"/>
    <x v="1"/>
    <s v="001"/>
    <s v="Z1F0017854"/>
    <s v="0599-0599"/>
    <s v="FC"/>
    <s v="00036100-00036107"/>
    <s v=""/>
    <s v=""/>
    <s v=""/>
    <s v=""/>
    <n v="0"/>
    <s v=""/>
    <s v="VENTAS NO CONTRIBUYENTES"/>
    <s v=""/>
    <n v="554.06567399999994"/>
    <n v="0"/>
    <n v="332.11834999999996"/>
    <n v="0"/>
    <s v="-"/>
    <n v="0"/>
    <n v="191.3339"/>
    <s v="16"/>
    <n v="30.613424000000002"/>
    <n v="0"/>
    <s v="-"/>
    <n v="0"/>
    <n v="0"/>
    <s v="-"/>
    <n v="0"/>
  </r>
  <r>
    <s v="319"/>
    <x v="5"/>
    <x v="3"/>
    <s v="001"/>
    <s v="Z1F0000700"/>
    <s v="1684"/>
    <s v="FC"/>
    <s v="00037398-00037450"/>
    <s v=""/>
    <s v=""/>
    <s v=""/>
    <s v=""/>
    <n v="0"/>
    <s v=""/>
    <s v="VENTAS NO CONTRIBUYENTES"/>
    <s v=""/>
    <n v="3712.4245180000003"/>
    <n v="0"/>
    <n v="2974.9114"/>
    <n v="0"/>
    <s v="-"/>
    <n v="0"/>
    <n v="635.78725000000009"/>
    <s v="16"/>
    <n v="101.72586800000003"/>
    <n v="0"/>
    <s v="-"/>
    <n v="0"/>
    <n v="0"/>
    <s v="-"/>
    <n v="0"/>
  </r>
  <r>
    <s v="320"/>
    <x v="5"/>
    <x v="3"/>
    <s v="001"/>
    <s v="Z1F0000700"/>
    <s v="1684"/>
    <s v="FC"/>
    <s v="00037451"/>
    <s v=""/>
    <s v=""/>
    <s v=""/>
    <s v=""/>
    <n v="0"/>
    <s v=""/>
    <s v="LABORATORIO LA SANTE"/>
    <s v="J00015493-7"/>
    <n v="14.9636"/>
    <n v="0"/>
    <n v="2.0876000000000001"/>
    <n v="11.1"/>
    <s v="16"/>
    <n v="1.776"/>
    <n v="0"/>
    <s v="-"/>
    <n v="0"/>
    <n v="0"/>
    <s v="-"/>
    <n v="0"/>
    <n v="0"/>
    <s v="-"/>
    <n v="0"/>
  </r>
  <r>
    <s v="321"/>
    <x v="5"/>
    <x v="3"/>
    <s v="001"/>
    <s v="Z1F0000700"/>
    <s v="1684"/>
    <s v="FC"/>
    <s v="00037452-00037490"/>
    <s v=""/>
    <s v=""/>
    <s v=""/>
    <s v=""/>
    <n v="0"/>
    <s v=""/>
    <s v="VENTAS NO CONTRIBUYENTES"/>
    <s v=""/>
    <n v="1195.6769980000001"/>
    <n v="0"/>
    <n v="876.80049999999994"/>
    <n v="0"/>
    <s v="-"/>
    <n v="0"/>
    <n v="274.89355"/>
    <s v="-"/>
    <n v="43.982948"/>
    <n v="0"/>
    <s v="-"/>
    <n v="0"/>
    <n v="0"/>
    <s v="-"/>
    <n v="0"/>
  </r>
  <r>
    <s v="322"/>
    <x v="5"/>
    <x v="2"/>
    <s v="002"/>
    <s v="Z7C7008340"/>
    <s v="0029-0029"/>
    <s v="FC"/>
    <s v="00003591-00003702"/>
    <s v=""/>
    <s v=""/>
    <s v=""/>
    <s v=""/>
    <n v="0"/>
    <s v=""/>
    <s v="VENTAS NO CONTRIBUYENTES"/>
    <s v=""/>
    <n v="2509.4672679999985"/>
    <n v="0"/>
    <n v="1983.101549999999"/>
    <n v="0"/>
    <s v="-"/>
    <n v="0"/>
    <n v="453.76355000000012"/>
    <s v="-"/>
    <n v="72.602167999999992"/>
    <n v="0"/>
    <s v="-"/>
    <n v="0"/>
    <n v="0"/>
    <s v="-"/>
    <n v="0"/>
  </r>
  <r>
    <s v="323"/>
    <x v="5"/>
    <x v="2"/>
    <s v="002"/>
    <s v="Z7C7008340"/>
    <s v="0029"/>
    <s v="NC"/>
    <s v=""/>
    <s v="00000007"/>
    <s v=""/>
    <s v="00003654"/>
    <s v="6/10/2021"/>
    <n v="14.97"/>
    <s v="VEN"/>
    <s v="PEDRO GUIO"/>
    <s v="V13910549"/>
    <n v="-10.7811"/>
    <n v="0"/>
    <n v="-10.7811"/>
    <n v="0"/>
    <s v="-"/>
    <n v="0"/>
    <n v="0"/>
    <s v="-"/>
    <n v="0"/>
    <n v="0"/>
    <s v="-"/>
    <n v="0"/>
    <n v="0"/>
    <s v="-"/>
    <n v="0"/>
  </r>
  <r>
    <s v="324"/>
    <x v="5"/>
    <x v="0"/>
    <s v="002"/>
    <s v="Z1F0008858"/>
    <s v="1046-1046"/>
    <s v="FC"/>
    <s v="00139642-00139647"/>
    <s v=""/>
    <s v=""/>
    <s v=""/>
    <s v=""/>
    <n v="0"/>
    <s v=""/>
    <s v="VENTAS NO CONTRIBUYENTES"/>
    <s v=""/>
    <n v="100.27119999999999"/>
    <n v="0"/>
    <n v="96.547600000000017"/>
    <n v="0"/>
    <s v="-"/>
    <n v="0"/>
    <n v="3.21"/>
    <s v="16"/>
    <n v="0.51360000000000006"/>
    <n v="0"/>
    <s v="-"/>
    <n v="0"/>
    <n v="0"/>
    <s v="-"/>
    <n v="0"/>
  </r>
  <r>
    <s v="325"/>
    <x v="5"/>
    <x v="0"/>
    <s v="002"/>
    <s v="Z1F0008858"/>
    <s v="1046"/>
    <s v="FC"/>
    <s v="00139648"/>
    <s v=""/>
    <s v=""/>
    <s v=""/>
    <s v=""/>
    <n v="0"/>
    <s v=""/>
    <s v="JOSE PERALES"/>
    <s v="V680075484"/>
    <n v="4.5406500000000003"/>
    <n v="0"/>
    <n v="4.5406500000000003"/>
    <n v="0"/>
    <s v="-"/>
    <n v="0"/>
    <n v="0"/>
    <s v="-"/>
    <n v="0"/>
    <n v="0"/>
    <s v="-"/>
    <n v="0"/>
    <n v="0"/>
    <s v="-"/>
    <n v="0"/>
  </r>
  <r>
    <s v="326"/>
    <x v="5"/>
    <x v="0"/>
    <s v="002"/>
    <s v="Z1F0008858"/>
    <s v="1046-1046"/>
    <s v="FC"/>
    <s v="00139649-00139804"/>
    <s v=""/>
    <s v=""/>
    <s v=""/>
    <s v=""/>
    <n v="0"/>
    <s v=""/>
    <s v="VENTAS NO CONTRIBUYENTES"/>
    <s v=""/>
    <n v="1843.6774500000001"/>
    <n v="0"/>
    <n v="1766.2988999999998"/>
    <n v="0"/>
    <s v="-"/>
    <n v="0"/>
    <n v="66.705650000000006"/>
    <s v="-"/>
    <n v="10.672899999999998"/>
    <n v="0"/>
    <s v="-"/>
    <n v="0"/>
    <n v="0"/>
    <s v="-"/>
    <n v="0"/>
  </r>
  <r>
    <s v="327"/>
    <x v="5"/>
    <x v="1"/>
    <s v="002"/>
    <s v="Z1F0017966"/>
    <s v="0592-0592"/>
    <s v="FC"/>
    <s v="00022262-00022378"/>
    <s v=""/>
    <s v=""/>
    <s v=""/>
    <s v=""/>
    <n v="0"/>
    <s v=""/>
    <s v="VENTAS NO CONTRIBUYENTES"/>
    <s v=""/>
    <n v="4112.1572299999998"/>
    <n v="0"/>
    <n v="2879.3738999999996"/>
    <n v="0"/>
    <s v="-"/>
    <n v="0"/>
    <n v="1062.7442500000004"/>
    <s v="16"/>
    <n v="170.03907999999998"/>
    <n v="0"/>
    <s v="-"/>
    <n v="0"/>
    <n v="0"/>
    <s v="-"/>
    <n v="0"/>
  </r>
  <r>
    <s v="328"/>
    <x v="5"/>
    <x v="1"/>
    <s v="002"/>
    <s v="Z1F0017966"/>
    <s v="0592"/>
    <s v="NC"/>
    <s v=""/>
    <s v="00000130"/>
    <s v=""/>
    <s v="00022274"/>
    <s v="06-10-2021"/>
    <n v="7.31"/>
    <s v="VEN"/>
    <s v="EGLEE CONTRERAS"/>
    <s v="V13793916"/>
    <n v="-7.3079999999999998"/>
    <n v="0"/>
    <n v="0"/>
    <n v="0"/>
    <s v="-"/>
    <n v="0"/>
    <n v="-6.3"/>
    <s v="16"/>
    <n v="-1.008"/>
    <n v="0"/>
    <s v="-"/>
    <n v="0"/>
    <n v="0"/>
    <s v="-"/>
    <n v="0"/>
  </r>
  <r>
    <s v="329"/>
    <x v="5"/>
    <x v="3"/>
    <s v="002"/>
    <s v="Z1B8050002"/>
    <s v="0024"/>
    <s v="FC"/>
    <s v="00001960-00001975"/>
    <s v=""/>
    <s v=""/>
    <s v=""/>
    <s v=""/>
    <n v="0"/>
    <s v=""/>
    <s v="VENTAS NO CONTRIBUYENTES"/>
    <s v=""/>
    <n v="988.08557400000007"/>
    <n v="0"/>
    <n v="889.30560000000014"/>
    <n v="0"/>
    <s v="-"/>
    <n v="0"/>
    <n v="85.155149999999992"/>
    <s v="-"/>
    <n v="13.624823999999998"/>
    <n v="0"/>
    <s v="-"/>
    <n v="0"/>
    <n v="0"/>
    <s v="-"/>
    <n v="0"/>
  </r>
  <r>
    <s v="330"/>
    <x v="5"/>
    <x v="3"/>
    <s v="002"/>
    <s v="Z1B8050002"/>
    <s v="0024"/>
    <s v="FC"/>
    <s v="00001976"/>
    <s v=""/>
    <s v=""/>
    <s v=""/>
    <s v=""/>
    <n v="0"/>
    <s v=""/>
    <s v="GRUPO CORPORATIVO MANUBER C.A"/>
    <s v="J-40982131-5 "/>
    <n v="60.26"/>
    <n v="0"/>
    <n v="40.421299999999995"/>
    <n v="17.104050000000001"/>
    <s v="16"/>
    <n v="2.7366480000000002"/>
    <n v="0"/>
    <s v="-"/>
    <n v="0"/>
    <n v="0"/>
    <s v="-"/>
    <n v="0"/>
    <n v="0"/>
    <s v="-"/>
    <n v="0"/>
  </r>
  <r>
    <s v="331"/>
    <x v="5"/>
    <x v="3"/>
    <s v="002"/>
    <s v="Z1B8050002"/>
    <s v="0024"/>
    <s v="FC"/>
    <s v="00001977-00002021"/>
    <s v=""/>
    <s v=""/>
    <s v=""/>
    <s v=""/>
    <n v="0"/>
    <s v=""/>
    <s v="VENTAS NO CONTRIBUYENTES"/>
    <s v=""/>
    <n v="1959.986942"/>
    <n v="0"/>
    <n v="1497.9454499999999"/>
    <n v="0"/>
    <s v="-"/>
    <n v="0"/>
    <n v="398.3116"/>
    <s v="-"/>
    <n v="63.729892000000007"/>
    <n v="0"/>
    <s v="-"/>
    <n v="0"/>
    <n v="0"/>
    <s v="-"/>
    <n v="0"/>
  </r>
  <r>
    <s v="332"/>
    <x v="5"/>
    <x v="3"/>
    <s v="002"/>
    <s v="Z1B8050002"/>
    <s v="0024"/>
    <s v="NC"/>
    <s v=""/>
    <s v="00000009"/>
    <s v=""/>
    <s v="00001961"/>
    <s v="6/10/2021"/>
    <n v="30.46"/>
    <s v="VEN"/>
    <s v="LEOPOLDO PULIDO"/>
    <s v="V4166369 "/>
    <n v="-30.461099999999998"/>
    <n v="0"/>
    <n v="-30.461099999999998"/>
    <n v="0"/>
    <s v="-"/>
    <n v="0"/>
    <n v="0"/>
    <s v="-"/>
    <n v="0"/>
    <n v="0"/>
    <s v="-"/>
    <n v="0"/>
    <n v="0"/>
    <s v="-"/>
    <n v="0"/>
  </r>
  <r>
    <s v="333"/>
    <x v="5"/>
    <x v="3"/>
    <s v="002"/>
    <s v="Z1B8050149"/>
    <s v="1946"/>
    <s v="FC"/>
    <s v="00222745-00222815"/>
    <m/>
    <m/>
    <m/>
    <m/>
    <n v="0"/>
    <m/>
    <s v="VENTAS NO CONTRIBUYENTES"/>
    <m/>
    <n v="889.06799999999998"/>
    <n v="0"/>
    <n v="822.6"/>
    <n v="0"/>
    <s v="-"/>
    <n v="0"/>
    <n v="57.3"/>
    <s v="16"/>
    <n v="9.1679999999999993"/>
    <n v="0"/>
    <s v="-"/>
    <n v="0"/>
    <n v="0"/>
    <s v="-"/>
    <n v="0"/>
  </r>
  <r>
    <s v="334"/>
    <x v="5"/>
    <x v="2"/>
    <s v="003"/>
    <s v="Z7C7008438"/>
    <s v="0029-0029"/>
    <s v="FC"/>
    <s v="00003403-00003478"/>
    <s v=""/>
    <s v=""/>
    <s v=""/>
    <s v=""/>
    <n v="0"/>
    <s v=""/>
    <s v="VENTAS NO CONTRIBUYENTES"/>
    <s v=""/>
    <n v="1828.9655999999995"/>
    <n v="0"/>
    <n v="1443.7827500000008"/>
    <n v="0"/>
    <s v="-"/>
    <n v="0"/>
    <n v="332.05415000000005"/>
    <s v="-"/>
    <n v="53.128699999999988"/>
    <n v="0"/>
    <s v="-"/>
    <n v="0"/>
    <n v="0"/>
    <s v="-"/>
    <n v="0"/>
  </r>
  <r>
    <s v="335"/>
    <x v="5"/>
    <x v="0"/>
    <s v="003"/>
    <s v="Z1F0008965"/>
    <s v="1033-1033"/>
    <s v="FC"/>
    <s v="00134241-00134310"/>
    <s v=""/>
    <s v=""/>
    <s v=""/>
    <s v=""/>
    <n v="0"/>
    <s v=""/>
    <s v="VENTAS NO CONTRIBUYENTES"/>
    <s v=""/>
    <n v="975.75940000000026"/>
    <n v="0"/>
    <n v="925.45990000000018"/>
    <n v="0"/>
    <s v="-"/>
    <n v="0"/>
    <n v="43.361600000000003"/>
    <s v="-"/>
    <n v="6.9379"/>
    <n v="0"/>
    <s v="-"/>
    <n v="0"/>
    <n v="0"/>
    <s v="-"/>
    <n v="0"/>
  </r>
  <r>
    <s v="336"/>
    <x v="5"/>
    <x v="0"/>
    <s v="003"/>
    <s v="Z1F0008965"/>
    <s v="1033"/>
    <s v="FC"/>
    <s v="00134311"/>
    <s v=""/>
    <s v=""/>
    <s v=""/>
    <s v=""/>
    <n v="0"/>
    <s v=""/>
    <s v="LUNCHERIA RESTAURANT LA ABUELA MARIA C.A"/>
    <s v="J-308432229 "/>
    <n v="165.51"/>
    <n v="0"/>
    <n v="165.51"/>
    <n v="0"/>
    <s v="-"/>
    <n v="0"/>
    <n v="0"/>
    <s v="-"/>
    <n v="0"/>
    <n v="0"/>
    <s v="-"/>
    <n v="0"/>
    <n v="0"/>
    <s v="-"/>
    <n v="0"/>
  </r>
  <r>
    <s v="337"/>
    <x v="5"/>
    <x v="0"/>
    <s v="003"/>
    <s v="Z1F0008965"/>
    <s v="1033-1033"/>
    <s v="FC"/>
    <s v="00134312-00134335"/>
    <s v=""/>
    <s v=""/>
    <s v=""/>
    <s v=""/>
    <n v="0"/>
    <s v=""/>
    <s v="VENTAS NO CONTRIBUYENTES"/>
    <s v=""/>
    <n v="266.73084999999998"/>
    <n v="0"/>
    <n v="247.24115"/>
    <n v="0"/>
    <s v="-"/>
    <n v="0"/>
    <n v="16.801499999999997"/>
    <s v="-"/>
    <n v="2.6881999999999997"/>
    <n v="0"/>
    <s v="-"/>
    <n v="0"/>
    <n v="0"/>
    <s v="-"/>
    <n v="0"/>
  </r>
  <r>
    <s v="338"/>
    <x v="5"/>
    <x v="1"/>
    <s v="003"/>
    <s v="Z1F0017848"/>
    <s v="0585-0585"/>
    <s v="FC"/>
    <s v="00030700-00030748"/>
    <s v=""/>
    <s v=""/>
    <s v=""/>
    <s v=""/>
    <n v="0"/>
    <s v=""/>
    <s v="VENTAS NO CONTRIBUYENTES"/>
    <s v=""/>
    <n v="1950.19667"/>
    <n v="0"/>
    <n v="1435.1123000000002"/>
    <n v="0"/>
    <s v="-"/>
    <n v="0"/>
    <n v="444.03825000000006"/>
    <s v="-"/>
    <n v="71.046120000000016"/>
    <n v="0"/>
    <s v="-"/>
    <n v="0"/>
    <n v="0"/>
    <s v="-"/>
    <n v="0"/>
  </r>
  <r>
    <s v="339"/>
    <x v="5"/>
    <x v="3"/>
    <s v="003"/>
    <s v="Z1B8051199"/>
    <s v="0103"/>
    <s v="FC"/>
    <s v="00009143-00009189"/>
    <s v=""/>
    <s v=""/>
    <s v=""/>
    <s v=""/>
    <n v="0"/>
    <s v=""/>
    <s v="VENTAS NO CONTRIBUYENTES"/>
    <s v=""/>
    <n v="2431.9084220000004"/>
    <n v="0"/>
    <n v="1847.6709999999994"/>
    <n v="0"/>
    <s v="-"/>
    <n v="0"/>
    <n v="503.65295000000003"/>
    <s v="16"/>
    <n v="80.584472000000005"/>
    <n v="0"/>
    <s v="-"/>
    <n v="0"/>
    <n v="0"/>
    <s v="-"/>
    <n v="0"/>
  </r>
  <r>
    <s v="340"/>
    <x v="5"/>
    <x v="3"/>
    <s v="003"/>
    <s v="Z1B8051199"/>
    <s v="0103"/>
    <s v="FC"/>
    <s v="00009190"/>
    <s v=""/>
    <s v=""/>
    <s v=""/>
    <s v=""/>
    <n v="0"/>
    <s v=""/>
    <s v="MULTISERVICIOS SOFPAC"/>
    <s v="J-411007340"/>
    <n v="139.02619999999999"/>
    <n v="0"/>
    <n v="103.04299999999999"/>
    <n v="31.02"/>
    <s v="16"/>
    <n v="4.9631999999999996"/>
    <n v="0"/>
    <s v="-"/>
    <n v="0"/>
    <n v="0"/>
    <s v="-"/>
    <n v="0"/>
    <n v="0"/>
    <s v="-"/>
    <n v="0"/>
  </r>
  <r>
    <s v="341"/>
    <x v="5"/>
    <x v="3"/>
    <s v="003"/>
    <s v="Z1B8051199"/>
    <s v="0103"/>
    <s v="FC"/>
    <s v="00009191-00009247"/>
    <s v=""/>
    <s v=""/>
    <s v=""/>
    <s v=""/>
    <n v="0"/>
    <s v=""/>
    <s v="VENTAS NO CONTRIBUYENTES"/>
    <s v=""/>
    <n v="3103.4066740000007"/>
    <n v="0"/>
    <n v="2227.6978500000005"/>
    <n v="0"/>
    <s v="-"/>
    <n v="0"/>
    <n v="754.92139999999984"/>
    <s v="-"/>
    <n v="120.78742399999997"/>
    <n v="0"/>
    <s v="-"/>
    <n v="0"/>
    <n v="0"/>
    <s v="-"/>
    <n v="0"/>
  </r>
  <r>
    <s v="342"/>
    <x v="5"/>
    <x v="0"/>
    <s v="004"/>
    <s v="Z1B8050578"/>
    <s v="1830-1830"/>
    <s v="FC"/>
    <s v="00163108-00163185"/>
    <s v=""/>
    <s v=""/>
    <s v=""/>
    <s v=""/>
    <n v="0"/>
    <s v=""/>
    <s v="VENTAS NO CONTRIBUYENTES"/>
    <s v=""/>
    <n v="1459.8694"/>
    <n v="0"/>
    <n v="1341.3971999999992"/>
    <n v="0"/>
    <s v="-"/>
    <n v="0"/>
    <n v="102.13120000000001"/>
    <s v="-"/>
    <n v="16.340999999999998"/>
    <n v="0"/>
    <s v="-"/>
    <n v="0"/>
    <n v="0"/>
    <s v="-"/>
    <n v="0"/>
  </r>
  <r>
    <s v="343"/>
    <x v="5"/>
    <x v="1"/>
    <s v="004"/>
    <s v="Z1F0017963"/>
    <s v="0594-0594"/>
    <s v="FC"/>
    <s v="00021973-00022009"/>
    <s v=""/>
    <s v=""/>
    <s v=""/>
    <s v=""/>
    <n v="0"/>
    <s v=""/>
    <s v="VENTAS NO CONTRIBUYENTES"/>
    <s v=""/>
    <n v="1051.21352"/>
    <n v="0"/>
    <n v="804.10800000000006"/>
    <n v="0"/>
    <s v="-"/>
    <n v="0"/>
    <n v="213.02200000000002"/>
    <s v="16"/>
    <n v="34.083520000000007"/>
    <n v="0"/>
    <s v="-"/>
    <n v="0"/>
    <n v="0"/>
    <s v="-"/>
    <n v="0"/>
  </r>
  <r>
    <s v="344"/>
    <x v="5"/>
    <x v="1"/>
    <s v="004"/>
    <s v="Z1F0017963"/>
    <s v="0594"/>
    <s v="NC"/>
    <s v=""/>
    <s v="00000090"/>
    <s v=""/>
    <s v="00036075"/>
    <s v="06-10-2021"/>
    <n v="36.43"/>
    <s v="VEN"/>
    <s v="YURIS MENDOZA"/>
    <s v="V15396763"/>
    <n v="-9.5876999999999999"/>
    <n v="0"/>
    <n v="-9.5876999999999999"/>
    <n v="0"/>
    <s v="-"/>
    <n v="0"/>
    <n v="0"/>
    <s v="-"/>
    <n v="0"/>
    <n v="0"/>
    <s v="-"/>
    <n v="0"/>
    <n v="0"/>
    <s v="-"/>
    <n v="0"/>
  </r>
  <r>
    <s v="345"/>
    <x v="5"/>
    <x v="3"/>
    <s v="004"/>
    <s v="Z1B8050937"/>
    <s v="1948"/>
    <s v="FC"/>
    <s v="00181038-00181076"/>
    <s v=""/>
    <s v=""/>
    <s v=""/>
    <s v=""/>
    <n v="0"/>
    <s v=""/>
    <s v="VENTAS NO CONTRIBUYENTES"/>
    <s v=""/>
    <n v="2133.7061500000004"/>
    <n v="0"/>
    <n v="1671.9025499999996"/>
    <n v="0"/>
    <s v="-"/>
    <n v="0"/>
    <n v="398.1065999999999"/>
    <s v="16"/>
    <n v="63.697000000000003"/>
    <n v="0"/>
    <s v="-"/>
    <n v="0"/>
    <n v="0"/>
    <s v="-"/>
    <n v="0"/>
  </r>
  <r>
    <s v="346"/>
    <x v="5"/>
    <x v="3"/>
    <s v="004"/>
    <s v="Z1B8050937"/>
    <s v="1948"/>
    <s v="FC"/>
    <s v="00181077"/>
    <s v=""/>
    <s v=""/>
    <s v=""/>
    <s v=""/>
    <n v="0"/>
    <s v=""/>
    <s v="CORPORACION PRISCA"/>
    <s v="J41037688-0"/>
    <n v="30.17"/>
    <n v="0"/>
    <n v="30.17"/>
    <n v="0"/>
    <s v="-"/>
    <n v="0"/>
    <n v="0"/>
    <s v="-"/>
    <n v="0"/>
    <n v="0"/>
    <s v="-"/>
    <n v="0"/>
    <n v="0"/>
    <s v="-"/>
    <n v="0"/>
  </r>
  <r>
    <s v="347"/>
    <x v="5"/>
    <x v="3"/>
    <s v="004"/>
    <s v="Z1B8050937"/>
    <s v="1948"/>
    <s v="FC"/>
    <s v="00181078-00181153"/>
    <s v=""/>
    <s v=""/>
    <s v=""/>
    <s v=""/>
    <n v="0"/>
    <s v=""/>
    <s v="VENTAS NO CONTRIBUYENTES"/>
    <s v=""/>
    <n v="2890.120346000002"/>
    <n v="0"/>
    <n v="2280.8651500000019"/>
    <n v="0"/>
    <s v="-"/>
    <n v="0"/>
    <n v="525.21990000000005"/>
    <s v="16"/>
    <n v="84.035296000000002"/>
    <n v="0"/>
    <s v="-"/>
    <n v="0"/>
    <n v="0"/>
    <s v="-"/>
    <n v="0"/>
  </r>
  <r>
    <s v="348"/>
    <x v="5"/>
    <x v="1"/>
    <s v="005"/>
    <s v="Z1F0017998"/>
    <s v="0584-0584"/>
    <s v="FC"/>
    <s v="00026240-00026243"/>
    <s v=""/>
    <s v=""/>
    <s v=""/>
    <s v=""/>
    <n v="0"/>
    <s v=""/>
    <s v="VENTAS NO CONTRIBUYENTES"/>
    <s v=""/>
    <n v="46.558800000000005"/>
    <n v="0"/>
    <n v="31.85"/>
    <n v="0"/>
    <s v="-"/>
    <n v="0"/>
    <n v="12.68"/>
    <s v="16"/>
    <n v="2.0287999999999999"/>
    <n v="0"/>
    <s v="-"/>
    <n v="0"/>
    <n v="0"/>
    <s v="-"/>
    <n v="0"/>
  </r>
  <r>
    <s v="349"/>
    <x v="5"/>
    <x v="1"/>
    <s v="005"/>
    <s v="Z1F0017998"/>
    <s v="0584"/>
    <s v="FC"/>
    <s v="00026244"/>
    <s v=""/>
    <s v=""/>
    <s v=""/>
    <s v=""/>
    <n v="0"/>
    <s v=""/>
    <s v="PROACTIVA POINTER"/>
    <s v="J404097848"/>
    <n v="3.9323999999999999"/>
    <n v="0"/>
    <n v="0"/>
    <n v="3.39"/>
    <s v="16"/>
    <n v="0.54239999999999999"/>
    <n v="0"/>
    <s v="-"/>
    <n v="0"/>
    <n v="0"/>
    <s v="-"/>
    <n v="0"/>
    <n v="0"/>
    <s v="-"/>
    <n v="0"/>
  </r>
  <r>
    <s v="350"/>
    <x v="5"/>
    <x v="1"/>
    <s v="005"/>
    <s v="Z1F0017998"/>
    <s v="0584-0584"/>
    <s v="FC"/>
    <s v="00026245-00026281"/>
    <s v=""/>
    <s v=""/>
    <s v=""/>
    <s v=""/>
    <n v="0"/>
    <s v=""/>
    <s v="VENTAS NO CONTRIBUYENTES"/>
    <s v=""/>
    <n v="1274.6016780000002"/>
    <n v="0"/>
    <n v="957.10730000000001"/>
    <n v="0"/>
    <s v="-"/>
    <n v="0"/>
    <n v="273.70204999999999"/>
    <s v="16"/>
    <n v="43.792327999999998"/>
    <n v="0"/>
    <s v="-"/>
    <n v="0"/>
    <n v="0"/>
    <s v="-"/>
    <n v="0"/>
  </r>
  <r>
    <s v="351"/>
    <x v="5"/>
    <x v="1"/>
    <s v="005"/>
    <s v="Z1F0017998"/>
    <s v="0584"/>
    <s v="FC"/>
    <s v="00026282"/>
    <s v=""/>
    <s v=""/>
    <s v=""/>
    <s v=""/>
    <n v="0"/>
    <s v=""/>
    <s v="AUTOSERVICIOS CRISS"/>
    <s v="J294282792"/>
    <n v="16.822199999999999"/>
    <n v="0"/>
    <n v="16.822199999999999"/>
    <n v="0"/>
    <s v="-"/>
    <n v="0"/>
    <n v="0"/>
    <s v="-"/>
    <n v="0"/>
    <n v="0"/>
    <s v="-"/>
    <n v="0"/>
    <n v="0"/>
    <s v="-"/>
    <n v="0"/>
  </r>
  <r>
    <s v="352"/>
    <x v="5"/>
    <x v="1"/>
    <s v="005"/>
    <s v="Z1F0017998"/>
    <s v="0584-0584"/>
    <s v="FC"/>
    <s v="00026283-00026315"/>
    <s v=""/>
    <s v=""/>
    <s v=""/>
    <s v=""/>
    <n v="0"/>
    <s v=""/>
    <s v="VENTAS NO CONTRIBUYENTES"/>
    <s v=""/>
    <n v="1706.9333779999999"/>
    <n v="0"/>
    <n v="1346.8931000000002"/>
    <n v="0"/>
    <s v="-"/>
    <n v="0"/>
    <n v="310.37954999999999"/>
    <s v="16"/>
    <n v="49.660727999999999"/>
    <n v="0"/>
    <s v="-"/>
    <n v="0"/>
    <n v="0"/>
    <s v="-"/>
    <n v="0"/>
  </r>
  <r>
    <s v="353"/>
    <x v="5"/>
    <x v="3"/>
    <s v="005"/>
    <s v="Z1B8050363"/>
    <s v="0104"/>
    <s v="FC"/>
    <s v="00011535-00011656"/>
    <s v=""/>
    <s v=""/>
    <s v=""/>
    <s v=""/>
    <n v="0"/>
    <s v=""/>
    <s v="VENTAS NO CONTRIBUYENTES"/>
    <s v=""/>
    <n v="5122.7598239999998"/>
    <n v="0"/>
    <n v="3980.8416499999994"/>
    <n v="0"/>
    <s v="-"/>
    <n v="0"/>
    <n v="984.41214999999988"/>
    <s v="-"/>
    <n v="157.506024"/>
    <n v="0"/>
    <s v="-"/>
    <n v="0"/>
    <n v="0"/>
    <s v="-"/>
    <n v="0"/>
  </r>
  <r>
    <s v="354"/>
    <x v="5"/>
    <x v="1"/>
    <s v="006"/>
    <s v="Z1F0017787"/>
    <s v="0559-0559"/>
    <s v="FC"/>
    <s v="00013415-00013429"/>
    <s v=""/>
    <s v=""/>
    <s v=""/>
    <s v=""/>
    <n v="0"/>
    <s v=""/>
    <s v="VENTAS NO CONTRIBUYENTES"/>
    <s v=""/>
    <n v="323.79900600000002"/>
    <n v="0"/>
    <n v="251.75825000000009"/>
    <n v="0"/>
    <s v="-"/>
    <n v="0"/>
    <n v="62.104100000000003"/>
    <s v="16"/>
    <n v="9.9366559999999993"/>
    <n v="0"/>
    <s v="-"/>
    <n v="0"/>
    <n v="0"/>
    <s v="-"/>
    <n v="0"/>
  </r>
  <r>
    <s v="355"/>
    <x v="5"/>
    <x v="1"/>
    <s v="006"/>
    <s v="Z1F0017787"/>
    <s v="0559"/>
    <s v="FC"/>
    <s v="00013430"/>
    <s v=""/>
    <s v=""/>
    <s v=""/>
    <s v=""/>
    <n v="0"/>
    <s v=""/>
    <s v="INVERSIONES JORDAN LOS TEQUES"/>
    <s v="J315443651"/>
    <n v="25.081499999999998"/>
    <n v="0"/>
    <n v="25.081499999999998"/>
    <n v="0"/>
    <s v="-"/>
    <n v="0"/>
    <n v="0"/>
    <s v="-"/>
    <n v="0"/>
    <n v="0"/>
    <s v="-"/>
    <n v="0"/>
    <n v="0"/>
    <s v="-"/>
    <n v="0"/>
  </r>
  <r>
    <s v="356"/>
    <x v="5"/>
    <x v="1"/>
    <s v="006"/>
    <s v="Z1F0017787"/>
    <s v="0559-0559"/>
    <s v="FC"/>
    <s v="00013431-00013457"/>
    <s v=""/>
    <s v=""/>
    <s v=""/>
    <s v=""/>
    <n v="0"/>
    <s v=""/>
    <s v="VENTAS NO CONTRIBUYENTES"/>
    <s v=""/>
    <n v="1545.9828079999997"/>
    <n v="0"/>
    <n v="1144.0920500000002"/>
    <n v="0"/>
    <s v="-"/>
    <n v="0"/>
    <n v="346.45755000000003"/>
    <s v="16"/>
    <n v="55.433208000000008"/>
    <n v="0"/>
    <s v="-"/>
    <n v="0"/>
    <n v="0"/>
    <s v="-"/>
    <n v="0"/>
  </r>
  <r>
    <s v="357"/>
    <x v="5"/>
    <x v="1"/>
    <s v="006"/>
    <s v="Z1F0017787"/>
    <s v="0559"/>
    <s v="FC"/>
    <s v="00013458"/>
    <s v=""/>
    <s v=""/>
    <s v=""/>
    <s v=""/>
    <n v="0"/>
    <s v=""/>
    <s v="GRUPO ASPLASE.C.A"/>
    <s v="J500828470"/>
    <n v="85.054400000000001"/>
    <n v="0"/>
    <n v="56.819999999999993"/>
    <n v="24.34"/>
    <s v="16"/>
    <n v="3.8944000000000001"/>
    <n v="0"/>
    <s v="-"/>
    <n v="0"/>
    <n v="0"/>
    <s v="-"/>
    <n v="0"/>
    <n v="0"/>
    <s v="-"/>
    <n v="0"/>
  </r>
  <r>
    <s v="358"/>
    <x v="5"/>
    <x v="1"/>
    <s v="006"/>
    <s v="Z1F0017787"/>
    <s v="0559-0559"/>
    <s v="FC"/>
    <s v="00013459-00013484"/>
    <s v=""/>
    <s v=""/>
    <s v=""/>
    <s v=""/>
    <n v="0"/>
    <s v=""/>
    <s v="VENTAS NO CONTRIBUYENTES"/>
    <s v=""/>
    <n v="1145.6738299999997"/>
    <n v="0"/>
    <n v="912.61474999999973"/>
    <n v="0"/>
    <s v="-"/>
    <n v="0"/>
    <n v="200.91300000000001"/>
    <s v="-"/>
    <n v="32.146079999999998"/>
    <n v="0"/>
    <s v="-"/>
    <n v="0"/>
    <n v="0"/>
    <s v="-"/>
    <n v="0"/>
  </r>
  <r>
    <s v="359"/>
    <x v="5"/>
    <x v="3"/>
    <s v="007"/>
    <s v="Z1B8050013"/>
    <s v="0027"/>
    <s v="FC"/>
    <s v="00001866-00001918"/>
    <s v=""/>
    <s v=""/>
    <s v=""/>
    <s v=""/>
    <n v="0"/>
    <s v=""/>
    <s v="VENTAS NO CONTRIBUYENTES"/>
    <s v=""/>
    <n v="4390.1301639999992"/>
    <n v="0"/>
    <n v="2910.2248500000001"/>
    <n v="0"/>
    <s v="-"/>
    <n v="0"/>
    <n v="1275.7804499999997"/>
    <s v="-"/>
    <n v="204.124864"/>
    <n v="0"/>
    <s v="-"/>
    <n v="0"/>
    <n v="0"/>
    <s v="-"/>
    <n v="0"/>
  </r>
  <r>
    <s v="360"/>
    <x v="5"/>
    <x v="1"/>
    <s v="008"/>
    <s v="Z1F0017970"/>
    <s v="0216-0216"/>
    <s v="FC"/>
    <s v="00003027-00003035"/>
    <s v=""/>
    <s v=""/>
    <s v=""/>
    <s v=""/>
    <n v="0"/>
    <s v=""/>
    <s v="VENTAS NO CONTRIBUYENTES"/>
    <s v=""/>
    <n v="55.237599999999993"/>
    <n v="0"/>
    <n v="4.6499999999999986"/>
    <n v="0"/>
    <s v="-"/>
    <n v="0"/>
    <n v="43.610000000000014"/>
    <s v="16"/>
    <n v="6.9775999999999998"/>
    <n v="0"/>
    <s v="-"/>
    <n v="0"/>
    <n v="0"/>
    <s v="-"/>
    <n v="0"/>
  </r>
  <r>
    <s v="361"/>
    <x v="5"/>
    <x v="3"/>
    <s v="008"/>
    <s v="Z1B8050003"/>
    <s v="1963"/>
    <s v="FC"/>
    <s v="00191796-00191879"/>
    <s v=""/>
    <s v=""/>
    <s v=""/>
    <s v=""/>
    <n v="0"/>
    <s v=""/>
    <s v="VENTAS NO CONTRIBUYENTES"/>
    <s v=""/>
    <n v="3812.8487359999999"/>
    <n v="0"/>
    <n v="2635.6"/>
    <n v="0"/>
    <s v="-"/>
    <n v="0"/>
    <n v="1014.8696"/>
    <s v="-"/>
    <n v="162.37913599999996"/>
    <n v="0"/>
    <s v="-"/>
    <n v="0"/>
    <n v="0"/>
    <s v="-"/>
    <n v="0"/>
  </r>
  <r>
    <s v="362"/>
    <x v="5"/>
    <x v="3"/>
    <s v="008"/>
    <s v="Z1B8050003"/>
    <s v="1963"/>
    <s v="NC"/>
    <s v=""/>
    <s v="00000210"/>
    <s v=""/>
    <s v="00191849"/>
    <s v="6/10/2021"/>
    <n v="13.81"/>
    <s v="VEN"/>
    <s v="ROSA QUIROZ"/>
    <s v="V23170101"/>
    <n v="-2.83"/>
    <n v="0"/>
    <n v="-2.83"/>
    <n v="0"/>
    <s v="-"/>
    <n v="0"/>
    <n v="0"/>
    <s v="-"/>
    <n v="0"/>
    <n v="0"/>
    <s v="-"/>
    <n v="0"/>
    <n v="0"/>
    <s v="-"/>
    <n v="0"/>
  </r>
  <r>
    <s v="363"/>
    <x v="5"/>
    <x v="3"/>
    <s v="010"/>
    <s v="Z1F0000341"/>
    <s v="1482"/>
    <s v="FC"/>
    <s v="84961000-84977000"/>
    <s v=""/>
    <s v=""/>
    <s v=""/>
    <s v=""/>
    <n v="0"/>
    <s v=""/>
    <s v="VENTAS NO CONTRIBUYENTES"/>
    <s v=""/>
    <n v="1094.0064000000002"/>
    <n v="0"/>
    <n v="771.31885000000011"/>
    <n v="0"/>
    <s v="-"/>
    <n v="0"/>
    <n v="278.17894999999999"/>
    <s v="16"/>
    <n v="44.508600000000001"/>
    <n v="0"/>
    <s v="-"/>
    <n v="0"/>
    <n v="0"/>
    <s v="-"/>
    <n v="0"/>
  </r>
  <r>
    <s v="364"/>
    <x v="5"/>
    <x v="3"/>
    <s v="010"/>
    <s v="Z1F0000341"/>
    <s v="1482"/>
    <s v="FC"/>
    <s v="84978000"/>
    <s v=""/>
    <s v=""/>
    <s v=""/>
    <s v=""/>
    <n v="0"/>
    <s v=""/>
    <s v="ASOCIACION CIVIL NUESTRA SRA. DE FATIMA"/>
    <s v="J-314355325"/>
    <n v="36.345999999999997"/>
    <n v="0"/>
    <n v="33.909999999999997"/>
    <n v="2.1"/>
    <s v="16"/>
    <n v="0.33600000000000002"/>
    <n v="0"/>
    <s v="-"/>
    <n v="0"/>
    <n v="0"/>
    <s v="-"/>
    <n v="0"/>
    <n v="0"/>
    <s v="-"/>
    <n v="0"/>
  </r>
  <r>
    <s v="365"/>
    <x v="5"/>
    <x v="3"/>
    <s v="010"/>
    <s v="Z1F0000341"/>
    <s v="1482"/>
    <s v="FC"/>
    <s v="84979000-84987000"/>
    <s v=""/>
    <s v=""/>
    <s v=""/>
    <s v=""/>
    <n v="0"/>
    <s v=""/>
    <s v="VENTAS NO CONTRIBUYENTES"/>
    <s v=""/>
    <n v="172.35210000000001"/>
    <n v="0"/>
    <n v="79.282049999999998"/>
    <n v="0"/>
    <s v="-"/>
    <n v="0"/>
    <n v="80.232850000000013"/>
    <s v="16"/>
    <n v="12.837199999999999"/>
    <n v="0"/>
    <s v="-"/>
    <n v="0"/>
    <n v="0"/>
    <s v="-"/>
    <n v="0"/>
  </r>
  <r>
    <s v="366"/>
    <x v="5"/>
    <x v="3"/>
    <s v="012"/>
    <s v="Z1B8038506"/>
    <s v="1869"/>
    <s v="FC"/>
    <s v="00077184-00077196"/>
    <s v=""/>
    <s v=""/>
    <s v=""/>
    <s v=""/>
    <n v="0"/>
    <s v=""/>
    <s v="VENTAS NO CONTRIBUYENTES"/>
    <s v=""/>
    <n v="636.23169999999993"/>
    <n v="0"/>
    <n v="263.02355000000011"/>
    <n v="0"/>
    <s v="-"/>
    <n v="0"/>
    <n v="321.73114999999996"/>
    <s v="16"/>
    <n v="51.476999999999997"/>
    <n v="0"/>
    <s v="-"/>
    <n v="0"/>
    <n v="0"/>
    <s v="-"/>
    <n v="0"/>
  </r>
  <r>
    <s v="367"/>
    <x v="5"/>
    <x v="3"/>
    <s v="012"/>
    <s v="Z1B8038506"/>
    <s v="1869"/>
    <s v="FC"/>
    <s v="00077197"/>
    <s v=""/>
    <s v=""/>
    <s v=""/>
    <s v=""/>
    <n v="0"/>
    <s v=""/>
    <s v="AVICOLA 4 ESQUINA"/>
    <s v="V003694231"/>
    <n v="44.671599999999998"/>
    <n v="0"/>
    <n v="0"/>
    <n v="38.51"/>
    <s v="16"/>
    <n v="6.1616"/>
    <n v="0"/>
    <s v="-"/>
    <n v="0"/>
    <n v="0"/>
    <s v="-"/>
    <n v="0"/>
    <n v="0"/>
    <s v="-"/>
    <n v="0"/>
  </r>
  <r>
    <s v="368"/>
    <x v="5"/>
    <x v="3"/>
    <s v="012"/>
    <s v="Z1B8038506"/>
    <s v="1869"/>
    <s v="FC"/>
    <s v="00077198-00077215"/>
    <s v=""/>
    <s v=""/>
    <s v=""/>
    <s v=""/>
    <n v="0"/>
    <s v=""/>
    <s v="VENTAS NO CONTRIBUYENTES"/>
    <s v=""/>
    <n v="323.64154999999994"/>
    <n v="0"/>
    <n v="133.36830000000003"/>
    <n v="0"/>
    <s v="-"/>
    <n v="0"/>
    <n v="164.02865000000003"/>
    <s v="16"/>
    <n v="26.244599999999998"/>
    <n v="0"/>
    <s v="-"/>
    <n v="0"/>
    <n v="0"/>
    <s v="-"/>
    <n v="0"/>
  </r>
  <r>
    <s v="369"/>
    <x v="5"/>
    <x v="3"/>
    <s v="014"/>
    <s v="Z1F0000338"/>
    <s v="1674-1674"/>
    <s v="FC"/>
    <s v="00071395-00071454"/>
    <s v=""/>
    <s v=""/>
    <s v=""/>
    <s v=""/>
    <n v="0"/>
    <s v=""/>
    <s v="VENTAS NO CONTRIBUYENTES"/>
    <s v=""/>
    <n v="1546.8093960000003"/>
    <n v="0"/>
    <n v="1034.4258500000003"/>
    <n v="0"/>
    <s v="-"/>
    <n v="0"/>
    <n v="441.70994999999994"/>
    <s v="16"/>
    <n v="70.673596000000003"/>
    <n v="0"/>
    <s v="-"/>
    <n v="0"/>
    <n v="0"/>
    <s v="-"/>
    <n v="0"/>
  </r>
  <r>
    <s v="370"/>
    <x v="5"/>
    <x v="3"/>
    <s v="015"/>
    <s v="Z1B8050356"/>
    <s v="1847-1848"/>
    <s v="FC"/>
    <s v="00095352-00095378"/>
    <s v=""/>
    <s v=""/>
    <s v=""/>
    <s v=""/>
    <n v="0"/>
    <s v=""/>
    <s v="VENTAS NO CONTRIBUYENTES"/>
    <s v=""/>
    <n v="1494.9777000000001"/>
    <n v="0"/>
    <n v="1156.6709000000001"/>
    <n v="0"/>
    <s v="-"/>
    <n v="0"/>
    <n v="291.64379999999994"/>
    <s v="16"/>
    <n v="46.663000000000004"/>
    <n v="0"/>
    <s v="-"/>
    <n v="0"/>
    <n v="0"/>
    <s v="-"/>
    <n v="0"/>
  </r>
  <r>
    <s v="371"/>
    <x v="5"/>
    <x v="3"/>
    <s v="016"/>
    <s v="Z1F0000490"/>
    <s v="0387"/>
    <s v="FC"/>
    <s v="00013342-00013372"/>
    <s v=""/>
    <s v=""/>
    <s v=""/>
    <s v=""/>
    <n v="0"/>
    <s v=""/>
    <s v="VENTAS NO CONTRIBUYENTES"/>
    <s v=""/>
    <n v="454.94109999999995"/>
    <n v="0"/>
    <n v="393.12299999999999"/>
    <n v="0"/>
    <s v="-"/>
    <n v="0"/>
    <n v="53.291499999999999"/>
    <s v="-"/>
    <n v="8.5266000000000002"/>
    <n v="0"/>
    <s v="-"/>
    <n v="0"/>
    <n v="0"/>
    <s v="-"/>
    <n v="0"/>
  </r>
  <r>
    <s v="372"/>
    <x v="5"/>
    <x v="3"/>
    <s v="016"/>
    <s v="Z1F0000490"/>
    <s v="0387"/>
    <s v="FC"/>
    <s v="00013373"/>
    <s v=""/>
    <s v=""/>
    <s v=""/>
    <s v=""/>
    <n v="0"/>
    <s v=""/>
    <s v="ASOC CIVIL NUESTRA SRA DE FATIMA"/>
    <s v="J314355325"/>
    <n v="33.586199999999998"/>
    <n v="0"/>
    <n v="19.701000000000001"/>
    <n v="11.97"/>
    <s v="16"/>
    <n v="1.9152"/>
    <n v="0"/>
    <s v="-"/>
    <n v="0"/>
    <n v="0"/>
    <s v="-"/>
    <n v="0"/>
    <n v="0"/>
    <s v="-"/>
    <n v="0"/>
  </r>
  <r>
    <s v="373"/>
    <x v="5"/>
    <x v="3"/>
    <s v="016"/>
    <s v="Z1F0000490"/>
    <s v="0387"/>
    <s v="FC"/>
    <s v="00013374-00013424"/>
    <s v=""/>
    <s v=""/>
    <s v=""/>
    <s v=""/>
    <n v="0"/>
    <s v=""/>
    <s v="VENTAS NO CONTRIBUYENTES"/>
    <s v=""/>
    <n v="488.31220000000002"/>
    <n v="0"/>
    <n v="403.47710000000001"/>
    <n v="0"/>
    <s v="-"/>
    <n v="0"/>
    <n v="73.133800000000008"/>
    <s v="-"/>
    <n v="11.7013"/>
    <n v="0"/>
    <s v="-"/>
    <n v="0"/>
    <n v="0"/>
    <s v="-"/>
    <n v="0"/>
  </r>
  <r>
    <s v="374"/>
    <x v="5"/>
    <x v="3"/>
    <s v="017"/>
    <s v="Z7C0004030"/>
    <s v="0302"/>
    <s v="FC"/>
    <s v="00004340-0004346"/>
    <s v=""/>
    <s v=""/>
    <s v=""/>
    <s v=""/>
    <n v="0"/>
    <s v=""/>
    <s v="CAJA SIN ACTIVIDAD"/>
    <s v=""/>
    <n v="153.07839999999999"/>
    <n v="0"/>
    <n v="85.23"/>
    <n v="0"/>
    <s v="-"/>
    <n v="0"/>
    <n v="58.49"/>
    <s v="16"/>
    <n v="9.3584000000000014"/>
    <n v="0"/>
    <s v="-"/>
    <n v="0"/>
    <n v="0"/>
    <s v="-"/>
    <n v="0"/>
  </r>
  <r>
    <s v="375"/>
    <x v="6"/>
    <x v="2"/>
    <s v="001"/>
    <s v="Z7C7008321"/>
    <s v="0029-0029"/>
    <s v="FC"/>
    <s v="00003180-00003258"/>
    <s v=""/>
    <s v=""/>
    <s v=""/>
    <s v=""/>
    <n v="0"/>
    <s v=""/>
    <s v="VENTAS NO CONTRIBUYENTES"/>
    <s v=""/>
    <n v="1860.6144999999995"/>
    <n v="0"/>
    <n v="1500.4133500000003"/>
    <n v="0"/>
    <s v="-"/>
    <n v="0"/>
    <n v="310.51824999999997"/>
    <s v="16"/>
    <n v="49.682900000000004"/>
    <n v="0"/>
    <s v="-"/>
    <n v="0"/>
    <n v="0"/>
    <s v="-"/>
    <n v="0"/>
  </r>
  <r>
    <s v="376"/>
    <x v="6"/>
    <x v="0"/>
    <s v="001"/>
    <s v="Z1F0004616"/>
    <s v="0922-0922"/>
    <s v="FC"/>
    <s v="00124704-00124834"/>
    <s v=""/>
    <s v=""/>
    <s v=""/>
    <s v=""/>
    <n v="0"/>
    <s v=""/>
    <s v="VENTAS NO CONTRIBUYENTES"/>
    <s v=""/>
    <n v="1860.0033000000003"/>
    <n v="0"/>
    <n v="1693.1249000000005"/>
    <n v="0"/>
    <s v="-"/>
    <n v="0"/>
    <n v="143.86069999999998"/>
    <s v="-"/>
    <n v="23.017700000000005"/>
    <n v="0"/>
    <s v="-"/>
    <n v="0"/>
    <n v="0"/>
    <s v="-"/>
    <n v="0"/>
  </r>
  <r>
    <s v="377"/>
    <x v="6"/>
    <x v="1"/>
    <s v="001"/>
    <s v="Z1F0017854"/>
    <s v="0600-0600"/>
    <s v="FC"/>
    <s v="00036108-00036138"/>
    <s v=""/>
    <s v=""/>
    <s v=""/>
    <s v=""/>
    <n v="0"/>
    <s v=""/>
    <s v="VENTAS NO CONTRIBUYENTES"/>
    <s v=""/>
    <n v="779.34262799999999"/>
    <n v="0"/>
    <n v="534.86445000000003"/>
    <n v="0"/>
    <s v="-"/>
    <n v="0"/>
    <n v="210.75704999999999"/>
    <s v="-"/>
    <n v="33.721128"/>
    <n v="0"/>
    <s v="-"/>
    <n v="0"/>
    <n v="0"/>
    <s v="-"/>
    <n v="0"/>
  </r>
  <r>
    <s v="378"/>
    <x v="6"/>
    <x v="1"/>
    <s v="001"/>
    <s v="Z1F0017854"/>
    <s v="0600"/>
    <s v="FC"/>
    <s v="00036139"/>
    <s v=""/>
    <s v=""/>
    <s v=""/>
    <s v=""/>
    <n v="0"/>
    <s v=""/>
    <s v="MVOAG SERVICES CA"/>
    <s v="J297224246"/>
    <n v="4.0136000000000003"/>
    <n v="0"/>
    <n v="0"/>
    <n v="3.46"/>
    <s v="16"/>
    <n v="0.55359999999999998"/>
    <n v="0"/>
    <s v="-"/>
    <n v="0"/>
    <n v="0"/>
    <s v="-"/>
    <n v="0"/>
    <n v="0"/>
    <s v="-"/>
    <n v="0"/>
  </r>
  <r>
    <s v="379"/>
    <x v="6"/>
    <x v="1"/>
    <s v="001"/>
    <s v="Z1F0017854"/>
    <s v="0600-0600"/>
    <s v="FC"/>
    <s v="00036140-00036223"/>
    <s v=""/>
    <s v=""/>
    <s v=""/>
    <s v=""/>
    <n v="0"/>
    <s v=""/>
    <s v="VENTAS NO CONTRIBUYENTES"/>
    <s v=""/>
    <n v="3026.7557959999995"/>
    <n v="0"/>
    <n v="2092.3837999999996"/>
    <n v="0"/>
    <s v="-"/>
    <n v="0"/>
    <n v="805.49309999999991"/>
    <s v="16"/>
    <n v="128.87889599999997"/>
    <n v="0"/>
    <s v="-"/>
    <n v="0"/>
    <n v="0"/>
    <s v="-"/>
    <n v="0"/>
  </r>
  <r>
    <s v="380"/>
    <x v="6"/>
    <x v="1"/>
    <s v="001"/>
    <s v="Z1F0017854"/>
    <s v="0600"/>
    <s v="FC"/>
    <s v="00036224"/>
    <s v=""/>
    <s v=""/>
    <s v=""/>
    <s v=""/>
    <n v="0"/>
    <s v=""/>
    <s v="AUTOSERVICIOS CRISS"/>
    <s v="J294282792"/>
    <n v="4.54"/>
    <n v="0"/>
    <n v="4.54"/>
    <n v="0"/>
    <s v="-"/>
    <n v="0"/>
    <n v="0"/>
    <s v="-"/>
    <n v="0"/>
    <n v="0"/>
    <s v="-"/>
    <n v="0"/>
    <n v="0"/>
    <s v="-"/>
    <n v="0"/>
  </r>
  <r>
    <s v="381"/>
    <x v="6"/>
    <x v="1"/>
    <s v="001"/>
    <s v="Z1F0017854"/>
    <s v="0600-0600"/>
    <s v="FC"/>
    <s v="00036225-00036233"/>
    <s v=""/>
    <s v=""/>
    <s v=""/>
    <s v=""/>
    <n v="0"/>
    <s v=""/>
    <s v="VENTAS NO CONTRIBUYENTES"/>
    <s v=""/>
    <n v="463.47630599999997"/>
    <n v="0"/>
    <n v="263.35705000000007"/>
    <n v="0"/>
    <s v="-"/>
    <n v="0"/>
    <n v="172.51659999999995"/>
    <s v="16"/>
    <n v="27.602656000000003"/>
    <n v="0"/>
    <s v="-"/>
    <n v="0"/>
    <n v="0"/>
    <s v="-"/>
    <n v="0"/>
  </r>
  <r>
    <s v="382"/>
    <x v="6"/>
    <x v="3"/>
    <s v="001"/>
    <s v="Z1F0000700"/>
    <s v="1685"/>
    <s v="FC"/>
    <s v="37491000-37492000"/>
    <s v=""/>
    <s v=""/>
    <s v=""/>
    <s v=""/>
    <n v="0"/>
    <s v=""/>
    <s v="VENTAS NO CONTRIBUYENTES"/>
    <s v=""/>
    <n v="58.962000000000003"/>
    <n v="0"/>
    <n v="42.872800000000005"/>
    <n v="0"/>
    <s v="-"/>
    <n v="0"/>
    <n v="13.87"/>
    <s v="-"/>
    <n v="2.2191999999999998"/>
    <n v="0"/>
    <s v="-"/>
    <n v="0"/>
    <n v="0"/>
    <s v="-"/>
    <n v="0"/>
  </r>
  <r>
    <s v="383"/>
    <x v="6"/>
    <x v="3"/>
    <s v="001"/>
    <s v="Z1F0000700"/>
    <s v="1685"/>
    <s v="FC"/>
    <s v="37493000"/>
    <s v=""/>
    <s v=""/>
    <s v=""/>
    <s v=""/>
    <n v="0"/>
    <s v=""/>
    <s v="GENERAL DISTRIBUIDORA S.A GEDISA"/>
    <s v="J-00046849-4"/>
    <n v="5.45"/>
    <n v="0"/>
    <n v="5.45"/>
    <n v="0"/>
    <s v="-"/>
    <n v="0"/>
    <n v="0"/>
    <s v="-"/>
    <n v="0"/>
    <n v="0"/>
    <s v="-"/>
    <n v="0"/>
    <n v="0"/>
    <s v="-"/>
    <n v="0"/>
  </r>
  <r>
    <s v="384"/>
    <x v="6"/>
    <x v="3"/>
    <s v="001"/>
    <s v="Z1F0000700"/>
    <s v="1685"/>
    <s v="FC"/>
    <s v="37494000-37558000"/>
    <s v=""/>
    <s v=""/>
    <s v=""/>
    <s v=""/>
    <n v="0"/>
    <s v=""/>
    <s v="VENTAS NO CONTRIBUYENTES"/>
    <s v=""/>
    <n v="2076.2944499999999"/>
    <n v="0"/>
    <n v="1725.7443499999997"/>
    <n v="0"/>
    <s v="-"/>
    <n v="0"/>
    <n v="302.19839999999999"/>
    <s v="-"/>
    <n v="48.351700000000008"/>
    <n v="0"/>
    <s v="-"/>
    <n v="0"/>
    <n v="0"/>
    <s v="-"/>
    <n v="0"/>
  </r>
  <r>
    <s v="385"/>
    <x v="6"/>
    <x v="2"/>
    <s v="002"/>
    <s v="Z7C7008340"/>
    <s v="0030-0030"/>
    <s v="FC"/>
    <s v="00003703-00003828"/>
    <s v=""/>
    <s v=""/>
    <s v=""/>
    <s v=""/>
    <n v="0"/>
    <s v=""/>
    <s v="VENTAS NO CONTRIBUYENTES"/>
    <s v=""/>
    <n v="2461.1551820000013"/>
    <n v="0"/>
    <n v="1867.1218500000009"/>
    <n v="0"/>
    <s v="-"/>
    <n v="0"/>
    <n v="512.09769999999992"/>
    <s v="16"/>
    <n v="81.935631999999956"/>
    <n v="0"/>
    <s v="-"/>
    <n v="0"/>
    <n v="0"/>
    <s v="-"/>
    <n v="0"/>
  </r>
  <r>
    <s v="386"/>
    <x v="6"/>
    <x v="0"/>
    <s v="002"/>
    <s v="Z1F0008858"/>
    <s v="1048-1048"/>
    <s v="FC"/>
    <s v="00139805-00139901"/>
    <s v=""/>
    <s v=""/>
    <s v=""/>
    <s v=""/>
    <n v="0"/>
    <s v=""/>
    <s v="VENTAS NO CONTRIBUYENTES"/>
    <s v=""/>
    <n v="1291.6054999999999"/>
    <n v="0"/>
    <n v="1217.0213999999999"/>
    <n v="0"/>
    <s v="-"/>
    <n v="0"/>
    <n v="64.296599999999998"/>
    <s v="-"/>
    <n v="10.287500000000001"/>
    <n v="0"/>
    <s v="-"/>
    <n v="0"/>
    <n v="0"/>
    <s v="-"/>
    <n v="0"/>
  </r>
  <r>
    <s v="387"/>
    <x v="6"/>
    <x v="0"/>
    <s v="002"/>
    <s v="Z1F0008858"/>
    <s v="1048"/>
    <s v="NC"/>
    <s v=""/>
    <s v="00000169"/>
    <s v=""/>
    <s v="00139882"/>
    <s v="7/10/2021"/>
    <n v="4.93"/>
    <s v="VEN"/>
    <s v="BARBARA DELGADO"/>
    <s v="V24583621 "/>
    <n v="-4.93"/>
    <n v="0"/>
    <n v="-4.93"/>
    <n v="0"/>
    <s v="-"/>
    <n v="0"/>
    <n v="0"/>
    <s v="-"/>
    <n v="0"/>
    <n v="0"/>
    <s v="-"/>
    <n v="0"/>
    <n v="0"/>
    <s v="-"/>
    <n v="0"/>
  </r>
  <r>
    <s v="388"/>
    <x v="6"/>
    <x v="1"/>
    <s v="002"/>
    <s v="Z1F0017966"/>
    <s v="0593-0593"/>
    <s v="FC"/>
    <s v="00022379-00022380"/>
    <s v=""/>
    <s v=""/>
    <s v=""/>
    <s v=""/>
    <n v="0"/>
    <s v=""/>
    <s v="VENTAS NO CONTRIBUYENTES"/>
    <s v=""/>
    <n v="122.50830999999999"/>
    <n v="0"/>
    <n v="58.850699999999996"/>
    <n v="0"/>
    <s v="-"/>
    <n v="0"/>
    <n v="54.877249999999997"/>
    <s v="16"/>
    <n v="8.7803599999999999"/>
    <n v="0"/>
    <s v="-"/>
    <n v="0"/>
    <n v="0"/>
    <s v="-"/>
    <n v="0"/>
  </r>
  <r>
    <s v="389"/>
    <x v="6"/>
    <x v="1"/>
    <s v="002"/>
    <s v="Z1F0017966"/>
    <s v="0593"/>
    <s v="FC"/>
    <s v="00022381"/>
    <s v=""/>
    <s v=""/>
    <s v=""/>
    <s v=""/>
    <n v="0"/>
    <s v=""/>
    <s v="FRANCISCO DORTA A SUCESORES"/>
    <s v="J000752583"/>
    <n v="602.92999999999995"/>
    <n v="0"/>
    <n v="602.92999999999995"/>
    <n v="0"/>
    <s v="-"/>
    <n v="0"/>
    <n v="0"/>
    <s v="-"/>
    <n v="0"/>
    <n v="0"/>
    <s v="-"/>
    <n v="0"/>
    <n v="0"/>
    <s v="-"/>
    <n v="0"/>
  </r>
  <r>
    <s v="390"/>
    <x v="6"/>
    <x v="1"/>
    <s v="002"/>
    <s v="Z1F0017966"/>
    <s v="0593-0593"/>
    <s v="FC"/>
    <s v="00022382-00022409"/>
    <s v=""/>
    <s v=""/>
    <s v=""/>
    <s v=""/>
    <n v="0"/>
    <s v=""/>
    <s v="VENTAS NO CONTRIBUYENTES"/>
    <s v=""/>
    <n v="688.86075199999982"/>
    <n v="0"/>
    <n v="535.4786499999999"/>
    <n v="0"/>
    <s v="-"/>
    <n v="0"/>
    <n v="132.22594999999998"/>
    <s v="-"/>
    <n v="21.156151999999999"/>
    <n v="0"/>
    <s v="-"/>
    <n v="0"/>
    <n v="0"/>
    <s v="-"/>
    <n v="0"/>
  </r>
  <r>
    <s v="391"/>
    <x v="6"/>
    <x v="1"/>
    <s v="002"/>
    <s v="Z1F0017966"/>
    <s v="0593"/>
    <s v="FC"/>
    <s v="00022410"/>
    <s v=""/>
    <s v=""/>
    <s v=""/>
    <s v=""/>
    <n v="0"/>
    <s v=""/>
    <s v="NOVEDADES CRISVIVIAN"/>
    <s v="J311978453"/>
    <n v="64.299244000000002"/>
    <n v="0"/>
    <n v="52.038449999999997"/>
    <n v="10.569649999999999"/>
    <s v="16"/>
    <n v="1.691144"/>
    <n v="0"/>
    <s v="-"/>
    <n v="0"/>
    <n v="0"/>
    <s v="-"/>
    <n v="0"/>
    <n v="0"/>
    <s v="-"/>
    <n v="0"/>
  </r>
  <r>
    <s v="392"/>
    <x v="6"/>
    <x v="1"/>
    <s v="002"/>
    <s v="Z1F0017966"/>
    <s v="0593-0593"/>
    <s v="FC"/>
    <s v="00022411-00022427"/>
    <s v=""/>
    <s v=""/>
    <s v=""/>
    <s v=""/>
    <n v="0"/>
    <s v=""/>
    <s v="VENTAS NO CONTRIBUYENTES"/>
    <s v=""/>
    <n v="509.943534"/>
    <n v="0"/>
    <n v="357.91695000000004"/>
    <n v="0"/>
    <s v="-"/>
    <n v="0"/>
    <n v="131.0574"/>
    <s v="-"/>
    <n v="20.969184000000002"/>
    <n v="0"/>
    <s v="-"/>
    <n v="0"/>
    <n v="0"/>
    <s v="-"/>
    <n v="0"/>
  </r>
  <r>
    <s v="393"/>
    <x v="6"/>
    <x v="3"/>
    <s v="002"/>
    <s v="Z1B8050002"/>
    <s v="0025"/>
    <s v="FC"/>
    <s v="00002022-00002113"/>
    <s v=""/>
    <s v=""/>
    <s v=""/>
    <s v=""/>
    <n v="0"/>
    <s v=""/>
    <s v="VENTAS NO CONTRIBUYENTES"/>
    <s v=""/>
    <n v="3762.6343539999993"/>
    <n v="0"/>
    <n v="3098.6527500000011"/>
    <n v="0"/>
    <s v="-"/>
    <n v="0"/>
    <n v="572.39789999999982"/>
    <s v="16"/>
    <n v="91.583703999999969"/>
    <n v="0"/>
    <s v="-"/>
    <n v="0"/>
    <n v="0"/>
    <s v="-"/>
    <n v="0"/>
  </r>
  <r>
    <s v="394"/>
    <x v="6"/>
    <x v="3"/>
    <s v="002"/>
    <s v="Z1B8050002"/>
    <s v="0025"/>
    <s v="NC"/>
    <s v=""/>
    <s v="00000010"/>
    <s v=""/>
    <s v="00001948"/>
    <s v="5/10/2021"/>
    <n v="16.72"/>
    <s v="VEN"/>
    <s v="ROZALEZ"/>
    <s v="V12881144"/>
    <n v="-16.72"/>
    <n v="0"/>
    <n v="-16.72"/>
    <n v="0"/>
    <s v="-"/>
    <n v="0"/>
    <n v="0"/>
    <s v="-"/>
    <n v="0"/>
    <n v="0"/>
    <s v="-"/>
    <n v="0"/>
    <n v="0"/>
    <s v="-"/>
    <n v="0"/>
  </r>
  <r>
    <s v="395"/>
    <x v="6"/>
    <x v="3"/>
    <s v="002"/>
    <s v="Z1B8050149"/>
    <s v="1947"/>
    <s v="FC"/>
    <s v="00222816-00222881"/>
    <m/>
    <m/>
    <m/>
    <m/>
    <n v="0"/>
    <m/>
    <s v="VENTAS NO CONTRIBUYENTES"/>
    <m/>
    <n v="961.46839999999997"/>
    <n v="0"/>
    <n v="848.67"/>
    <n v="0"/>
    <s v="-"/>
    <n v="0"/>
    <n v="97.24"/>
    <s v="16"/>
    <n v="15.558399999999999"/>
    <n v="0"/>
    <s v="-"/>
    <n v="0"/>
    <n v="0"/>
    <s v="-"/>
    <n v="0"/>
  </r>
  <r>
    <s v="396"/>
    <x v="6"/>
    <x v="3"/>
    <s v="002"/>
    <s v="Z1B8050365"/>
    <s v="1436-1437"/>
    <s v="FC "/>
    <s v="0009080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97"/>
    <x v="6"/>
    <x v="2"/>
    <s v="003"/>
    <s v="Z7C7008438"/>
    <s v="0030-0030"/>
    <s v="FC"/>
    <s v="00003479-00003577"/>
    <s v=""/>
    <s v=""/>
    <s v=""/>
    <s v=""/>
    <n v="0"/>
    <s v=""/>
    <s v="VENTAS NO CONTRIBUYENTES"/>
    <s v=""/>
    <n v="1980.7390820000001"/>
    <n v="0"/>
    <n v="1529.7439000000006"/>
    <n v="0"/>
    <s v="-"/>
    <n v="0"/>
    <n v="388.78894999999989"/>
    <s v="-"/>
    <n v="62.206232000000007"/>
    <n v="0"/>
    <s v="-"/>
    <n v="0"/>
    <n v="0"/>
    <s v="-"/>
    <n v="0"/>
  </r>
  <r>
    <s v="398"/>
    <x v="6"/>
    <x v="0"/>
    <s v="003"/>
    <s v="Z1F0008965"/>
    <s v="1034-1034"/>
    <s v="FC"/>
    <s v="00134336-00134494"/>
    <s v=""/>
    <s v=""/>
    <s v=""/>
    <s v=""/>
    <n v="0"/>
    <s v=""/>
    <s v="VENTAS NO CONTRIBUYENTES"/>
    <s v=""/>
    <n v="2297.1527999999998"/>
    <n v="0"/>
    <n v="2055.3339500000002"/>
    <n v="0"/>
    <s v="-"/>
    <n v="0"/>
    <n v="208.46455000000003"/>
    <s v="16"/>
    <n v="33.354299999999995"/>
    <n v="0"/>
    <s v="-"/>
    <n v="0"/>
    <n v="0"/>
    <s v="-"/>
    <n v="0"/>
  </r>
  <r>
    <s v="399"/>
    <x v="6"/>
    <x v="1"/>
    <s v="003"/>
    <s v="Z1F0017848"/>
    <s v="0586-0586"/>
    <s v="FC"/>
    <s v="00030749-00030805"/>
    <s v=""/>
    <s v=""/>
    <s v=""/>
    <s v=""/>
    <n v="0"/>
    <s v=""/>
    <s v="VENTAS NO CONTRIBUYENTES"/>
    <s v=""/>
    <n v="2106.9627140000002"/>
    <n v="0"/>
    <n v="1480.3418500000012"/>
    <n v="0"/>
    <s v="-"/>
    <n v="0"/>
    <n v="540.19039999999984"/>
    <s v="16"/>
    <n v="86.430464000000001"/>
    <n v="0"/>
    <s v="-"/>
    <n v="0"/>
    <n v="0"/>
    <s v="-"/>
    <n v="0"/>
  </r>
  <r>
    <s v="400"/>
    <x v="6"/>
    <x v="1"/>
    <s v="003"/>
    <s v="Z1F0017848"/>
    <s v="0586"/>
    <s v="FC"/>
    <s v="00030806"/>
    <s v=""/>
    <s v=""/>
    <s v=""/>
    <s v=""/>
    <n v="0"/>
    <s v=""/>
    <s v="IMPRESOS KATALEX 2952 C.A"/>
    <s v="J409233626"/>
    <n v="8.18"/>
    <n v="0"/>
    <n v="8.18"/>
    <n v="0"/>
    <s v="-"/>
    <n v="0"/>
    <n v="0"/>
    <s v="-"/>
    <n v="0"/>
    <n v="0"/>
    <s v="-"/>
    <n v="0"/>
    <n v="0"/>
    <s v="-"/>
    <n v="0"/>
  </r>
  <r>
    <s v="401"/>
    <x v="6"/>
    <x v="1"/>
    <s v="003"/>
    <s v="Z1F0017848"/>
    <s v="0586-0586"/>
    <s v="FC"/>
    <s v="00030807-00030835"/>
    <s v=""/>
    <s v=""/>
    <s v=""/>
    <s v=""/>
    <n v="0"/>
    <s v=""/>
    <s v="VENTAS NO CONTRIBUYENTES"/>
    <s v=""/>
    <n v="3798.2195500000003"/>
    <n v="0"/>
    <n v="2950.5074999999997"/>
    <n v="0"/>
    <s v="-"/>
    <n v="0"/>
    <n v="730.78625"/>
    <s v="16"/>
    <n v="116.92580000000001"/>
    <n v="0"/>
    <s v="-"/>
    <n v="0"/>
    <n v="0"/>
    <s v="-"/>
    <n v="0"/>
  </r>
  <r>
    <s v="402"/>
    <x v="6"/>
    <x v="3"/>
    <s v="003"/>
    <s v="Z1B8051199"/>
    <s v="0104"/>
    <s v="FC"/>
    <s v="00009248"/>
    <s v=""/>
    <s v=""/>
    <s v=""/>
    <s v=""/>
    <n v="0"/>
    <s v=""/>
    <s v="INVERSIONES MINIMARKETREY C.A"/>
    <s v="J50029458-1"/>
    <n v="331.02"/>
    <n v="0"/>
    <n v="331.02"/>
    <n v="0"/>
    <s v="-"/>
    <n v="0"/>
    <n v="0"/>
    <s v="-"/>
    <n v="0"/>
    <n v="0"/>
    <s v="-"/>
    <n v="0"/>
    <n v="0"/>
    <s v="-"/>
    <n v="0"/>
  </r>
  <r>
    <s v="403"/>
    <x v="6"/>
    <x v="3"/>
    <s v="003"/>
    <s v="Z1B8051199"/>
    <s v="0104"/>
    <s v="FC"/>
    <s v="00009249-00009316"/>
    <s v=""/>
    <s v=""/>
    <s v=""/>
    <s v=""/>
    <n v="0"/>
    <s v=""/>
    <s v="VENTAS NO CONTRIBUYENTES"/>
    <s v=""/>
    <n v="3549.6882300000002"/>
    <n v="0"/>
    <n v="2841.2964000000002"/>
    <n v="0"/>
    <s v="-"/>
    <n v="0"/>
    <n v="610.68264999999997"/>
    <s v="-"/>
    <n v="97.709179999999989"/>
    <n v="0"/>
    <s v="-"/>
    <n v="0"/>
    <n v="0"/>
    <s v="-"/>
    <n v="0"/>
  </r>
  <r>
    <s v="404"/>
    <x v="6"/>
    <x v="3"/>
    <s v="003"/>
    <s v="Z1B8051199"/>
    <s v="0104"/>
    <s v="NC"/>
    <s v=""/>
    <s v="00000027"/>
    <s v=""/>
    <s v="00009315"/>
    <s v="7/10/2021"/>
    <n v="1.04"/>
    <s v="VEN"/>
    <s v="WILLIAMS TORREALBA"/>
    <s v="V14675273"/>
    <n v="-1.04"/>
    <n v="0"/>
    <n v="-1.04"/>
    <n v="0"/>
    <s v="-"/>
    <n v="0"/>
    <n v="0"/>
    <s v="-"/>
    <n v="0"/>
    <n v="0"/>
    <s v="-"/>
    <n v="0"/>
    <n v="0"/>
    <s v="-"/>
    <n v="0"/>
  </r>
  <r>
    <s v="405"/>
    <x v="6"/>
    <x v="3"/>
    <s v="003"/>
    <s v="Z1B8051199"/>
    <s v="0104"/>
    <s v="NC"/>
    <s v=""/>
    <s v="00000028"/>
    <s v=""/>
    <s v="00009314"/>
    <s v="7/10/2021"/>
    <n v="1.04"/>
    <s v="VEN"/>
    <s v="WILLIAMS TORREALBA"/>
    <s v="V14675273"/>
    <n v="-1.04"/>
    <n v="0"/>
    <n v="-1.04"/>
    <n v="0"/>
    <s v="-"/>
    <n v="0"/>
    <n v="0"/>
    <s v="-"/>
    <n v="0"/>
    <n v="0"/>
    <s v="-"/>
    <n v="0"/>
    <n v="0"/>
    <s v="-"/>
    <n v="0"/>
  </r>
  <r>
    <s v="406"/>
    <x v="6"/>
    <x v="3"/>
    <s v="003"/>
    <s v="Z1B8051199"/>
    <s v="0104"/>
    <s v="NC"/>
    <s v=""/>
    <s v="00000029"/>
    <s v=""/>
    <s v="00009316"/>
    <s v="7/10/2021"/>
    <n v="1.04"/>
    <s v="VEN"/>
    <s v="WILLIAMS TORREALBA"/>
    <s v="V14675273"/>
    <n v="-1.04"/>
    <n v="0"/>
    <n v="-1.04"/>
    <n v="0"/>
    <s v="-"/>
    <n v="0"/>
    <n v="0"/>
    <s v="-"/>
    <n v="0"/>
    <n v="0"/>
    <s v="-"/>
    <n v="0"/>
    <n v="0"/>
    <s v="-"/>
    <n v="0"/>
  </r>
  <r>
    <s v="407"/>
    <x v="6"/>
    <x v="0"/>
    <s v="004"/>
    <s v="Z1B8050578"/>
    <s v="1831-1831"/>
    <s v="FC"/>
    <s v="00163186-00163271"/>
    <s v=""/>
    <s v=""/>
    <s v=""/>
    <s v=""/>
    <n v="0"/>
    <s v=""/>
    <s v="VENTAS NO CONTRIBUYENTES"/>
    <s v=""/>
    <n v="1044.7201499999999"/>
    <n v="0"/>
    <n v="938.72744999999964"/>
    <n v="0"/>
    <s v="-"/>
    <n v="0"/>
    <n v="91.373000000000019"/>
    <s v="16"/>
    <n v="14.619699999999998"/>
    <n v="0"/>
    <s v="-"/>
    <n v="0"/>
    <n v="0"/>
    <s v="-"/>
    <n v="0"/>
  </r>
  <r>
    <s v="408"/>
    <x v="6"/>
    <x v="1"/>
    <s v="004"/>
    <s v="Z1F0017963"/>
    <s v="0595-0595"/>
    <s v="FC"/>
    <s v="00022010-00022061"/>
    <s v=""/>
    <s v=""/>
    <s v=""/>
    <s v=""/>
    <n v="0"/>
    <s v=""/>
    <s v="VENTAS NO CONTRIBUYENTES"/>
    <s v=""/>
    <n v="1525.2496159999998"/>
    <n v="0"/>
    <n v="1192.1380999999994"/>
    <n v="0"/>
    <s v="-"/>
    <n v="0"/>
    <n v="287.1651"/>
    <s v="-"/>
    <n v="45.946416000000006"/>
    <n v="0"/>
    <s v="-"/>
    <n v="0"/>
    <n v="0"/>
    <s v="-"/>
    <n v="0"/>
  </r>
  <r>
    <s v="409"/>
    <x v="6"/>
    <x v="1"/>
    <s v="004"/>
    <s v="Z1F0017963"/>
    <s v="0595"/>
    <s v="NC"/>
    <s v=""/>
    <s v="00000091"/>
    <s v=""/>
    <s v="00022028"/>
    <s v="07-10-2021"/>
    <n v="9.08"/>
    <s v="VEN"/>
    <s v="EDINSON SERPA"/>
    <s v="V18537657"/>
    <n v="-9.08"/>
    <n v="0"/>
    <n v="-9.08"/>
    <n v="0"/>
    <s v="-"/>
    <n v="0"/>
    <n v="0"/>
    <s v="-"/>
    <n v="0"/>
    <n v="0"/>
    <s v="-"/>
    <n v="0"/>
    <n v="0"/>
    <s v="-"/>
    <n v="0"/>
  </r>
  <r>
    <s v="410"/>
    <x v="6"/>
    <x v="3"/>
    <s v="004"/>
    <s v="Z1B8050937"/>
    <s v="1949"/>
    <s v="FC"/>
    <s v="00181154-00181256"/>
    <s v=""/>
    <s v=""/>
    <s v=""/>
    <s v=""/>
    <n v="0"/>
    <s v=""/>
    <s v="VENTAS NO CONTRIBUYENTES"/>
    <s v=""/>
    <n v="4008.0127500000008"/>
    <n v="0"/>
    <n v="3042.6491500000006"/>
    <n v="0"/>
    <s v="-"/>
    <n v="0"/>
    <n v="832.21"/>
    <s v="16"/>
    <n v="133.15360000000001"/>
    <n v="0"/>
    <s v="-"/>
    <n v="0"/>
    <n v="0"/>
    <s v="-"/>
    <n v="0"/>
  </r>
  <r>
    <s v="411"/>
    <x v="6"/>
    <x v="1"/>
    <s v="005"/>
    <s v="Z1F0017998"/>
    <s v="0585-0585"/>
    <s v="FC"/>
    <s v="00026316-00026352"/>
    <s v=""/>
    <s v=""/>
    <s v=""/>
    <s v=""/>
    <n v="0"/>
    <s v=""/>
    <s v="VENTAS NO CONTRIBUYENTES"/>
    <s v=""/>
    <n v="2380.6325320000001"/>
    <n v="0"/>
    <n v="1732.2198500000002"/>
    <n v="0"/>
    <s v="-"/>
    <n v="0"/>
    <n v="558.97644999999989"/>
    <s v="16"/>
    <n v="89.436232000000004"/>
    <n v="0"/>
    <s v="-"/>
    <n v="0"/>
    <n v="0"/>
    <s v="-"/>
    <n v="0"/>
  </r>
  <r>
    <s v="412"/>
    <x v="6"/>
    <x v="1"/>
    <s v="005"/>
    <s v="Z1F0017998"/>
    <s v="0585"/>
    <s v="FC"/>
    <s v="00026353"/>
    <s v=""/>
    <s v=""/>
    <s v=""/>
    <s v=""/>
    <n v="0"/>
    <s v=""/>
    <s v="IMPRESOS KATALEX 2952 C.A"/>
    <s v="J409233626"/>
    <n v="146.32953800000001"/>
    <n v="0"/>
    <n v="38.620000000000005"/>
    <n v="92.853049999999996"/>
    <s v="16"/>
    <n v="14.856488000000001"/>
    <n v="0"/>
    <s v="-"/>
    <n v="0"/>
    <n v="0"/>
    <s v="-"/>
    <n v="0"/>
    <n v="0"/>
    <s v="-"/>
    <n v="0"/>
  </r>
  <r>
    <s v="413"/>
    <x v="6"/>
    <x v="1"/>
    <s v="005"/>
    <s v="Z1F0017998"/>
    <s v="0585-0585"/>
    <s v="FC"/>
    <s v="00026354-00026389"/>
    <s v=""/>
    <s v=""/>
    <s v=""/>
    <s v=""/>
    <n v="0"/>
    <s v=""/>
    <s v="VENTAS NO CONTRIBUYENTES"/>
    <s v=""/>
    <n v="2593.5435459999999"/>
    <n v="0"/>
    <n v="1770.0863999999992"/>
    <n v="0"/>
    <s v="-"/>
    <n v="0"/>
    <n v="709.87684999999999"/>
    <s v="16"/>
    <n v="113.580296"/>
    <n v="0"/>
    <s v="-"/>
    <n v="0"/>
    <n v="0"/>
    <s v="-"/>
    <n v="0"/>
  </r>
  <r>
    <s v="414"/>
    <x v="6"/>
    <x v="3"/>
    <s v="005"/>
    <s v="Z1B8050363"/>
    <s v="0105"/>
    <s v="FC"/>
    <s v="00011657-00011729"/>
    <s v=""/>
    <s v=""/>
    <s v=""/>
    <s v=""/>
    <n v="0"/>
    <s v=""/>
    <s v="VENTAS NO CONTRIBUYENTES"/>
    <s v=""/>
    <n v="6864.3234259999981"/>
    <n v="0"/>
    <n v="5265.9875499999998"/>
    <n v="0"/>
    <s v="-"/>
    <n v="0"/>
    <n v="1377.8759999999997"/>
    <s v="16"/>
    <n v="220.45987600000001"/>
    <n v="0"/>
    <s v="-"/>
    <n v="0"/>
    <n v="0"/>
    <s v="-"/>
    <n v="0"/>
  </r>
  <r>
    <s v="415"/>
    <x v="6"/>
    <x v="3"/>
    <s v="005"/>
    <s v="Z1B8050363"/>
    <s v="0105"/>
    <s v="NC"/>
    <s v=""/>
    <s v="00000035"/>
    <s v=""/>
    <s v="00011698"/>
    <s v="7/10/2021"/>
    <n v="23.66"/>
    <s v="VEN"/>
    <s v="ROSALINDA DE RADA"/>
    <s v="V5447272"/>
    <n v="-0.78979999999999995"/>
    <n v="0"/>
    <n v="-0.78979999999999995"/>
    <n v="0"/>
    <s v="-"/>
    <n v="0"/>
    <n v="0"/>
    <s v="-"/>
    <n v="0"/>
    <n v="0"/>
    <s v="-"/>
    <n v="0"/>
    <n v="0"/>
    <s v="-"/>
    <n v="0"/>
  </r>
  <r>
    <s v="416"/>
    <x v="6"/>
    <x v="1"/>
    <s v="006"/>
    <s v="Z1F0017787"/>
    <s v="0560-0560"/>
    <s v="FC"/>
    <s v="00013485-00013487"/>
    <s v=""/>
    <s v=""/>
    <s v=""/>
    <s v=""/>
    <n v="0"/>
    <s v=""/>
    <s v="VENTAS NO CONTRIBUYENTES"/>
    <s v=""/>
    <n v="15.724"/>
    <n v="0"/>
    <n v="15.549999999999999"/>
    <n v="0"/>
    <s v="-"/>
    <n v="0"/>
    <n v="0.15"/>
    <s v="16"/>
    <n v="2.4E-2"/>
    <n v="0"/>
    <s v="-"/>
    <n v="0"/>
    <n v="0"/>
    <s v="-"/>
    <n v="0"/>
  </r>
  <r>
    <s v="417"/>
    <x v="6"/>
    <x v="1"/>
    <s v="006"/>
    <s v="Z1F0017787"/>
    <s v="0560"/>
    <s v="FC"/>
    <s v="00013488"/>
    <s v=""/>
    <s v=""/>
    <s v=""/>
    <s v=""/>
    <n v="0"/>
    <s v=""/>
    <s v="BODEGON BIELE VITE"/>
    <s v="J410610832"/>
    <n v="22.826699999999999"/>
    <n v="0"/>
    <n v="17.5487"/>
    <n v="4.55"/>
    <s v="16"/>
    <n v="0.72799999999999998"/>
    <n v="0"/>
    <s v="-"/>
    <n v="0"/>
    <n v="0"/>
    <s v="-"/>
    <n v="0"/>
    <n v="0"/>
    <s v="-"/>
    <n v="0"/>
  </r>
  <r>
    <s v="418"/>
    <x v="6"/>
    <x v="1"/>
    <s v="006"/>
    <s v="Z1F0017787"/>
    <s v="0560-0560"/>
    <s v="FC"/>
    <s v="00013489-00013505"/>
    <s v=""/>
    <s v=""/>
    <s v=""/>
    <s v=""/>
    <n v="0"/>
    <s v=""/>
    <s v="VENTAS NO CONTRIBUYENTES"/>
    <s v=""/>
    <n v="249.161294"/>
    <n v="0"/>
    <n v="165.69824999999997"/>
    <n v="0"/>
    <s v="-"/>
    <n v="0"/>
    <n v="71.950900000000004"/>
    <s v="-"/>
    <n v="11.512143999999999"/>
    <n v="0"/>
    <s v="-"/>
    <n v="0"/>
    <n v="0"/>
    <s v="-"/>
    <n v="0"/>
  </r>
  <r>
    <s v="419"/>
    <x v="6"/>
    <x v="3"/>
    <s v="007"/>
    <s v="Z1B8050013"/>
    <s v="0028"/>
    <s v="FC"/>
    <s v="00001919-00002000"/>
    <s v=""/>
    <s v=""/>
    <s v=""/>
    <s v=""/>
    <n v="0"/>
    <s v=""/>
    <s v="VENTAS NO CONTRIBUYENTES"/>
    <s v=""/>
    <n v="3633.148588"/>
    <n v="0"/>
    <n v="2954.6932999999995"/>
    <n v="0"/>
    <s v="-"/>
    <n v="0"/>
    <n v="584.87530000000004"/>
    <s v="16"/>
    <n v="93.579988000000014"/>
    <n v="0"/>
    <s v="-"/>
    <n v="0"/>
    <n v="0"/>
    <s v="-"/>
    <n v="0"/>
  </r>
  <r>
    <s v="420"/>
    <x v="6"/>
    <x v="3"/>
    <s v="007"/>
    <s v="Z1B8050013"/>
    <s v="0028"/>
    <s v="FC"/>
    <s v="00002001"/>
    <s v=""/>
    <s v=""/>
    <s v=""/>
    <s v=""/>
    <n v="0"/>
    <s v=""/>
    <s v="FUNERARIA LA QUINTA S.A"/>
    <s v="J294133070 "/>
    <n v="21.597999999999999"/>
    <n v="0"/>
    <n v="5.59"/>
    <n v="13.8"/>
    <s v="16"/>
    <n v="2.2080000000000002"/>
    <n v="0"/>
    <s v="-"/>
    <n v="0"/>
    <n v="0"/>
    <s v="-"/>
    <n v="0"/>
    <n v="0"/>
    <s v="-"/>
    <n v="0"/>
  </r>
  <r>
    <s v="421"/>
    <x v="6"/>
    <x v="3"/>
    <s v="007"/>
    <s v="Z1B8050013"/>
    <s v="0028-0029"/>
    <s v="FC"/>
    <s v="00002002-00002032"/>
    <s v=""/>
    <s v=""/>
    <s v=""/>
    <s v=""/>
    <n v="0"/>
    <s v=""/>
    <s v="VENTAS NO CONTRIBUYENTES"/>
    <s v=""/>
    <n v="1709.6177299999997"/>
    <n v="0"/>
    <n v="1219.7082"/>
    <n v="0"/>
    <s v="-"/>
    <n v="0"/>
    <n v="422.33594999999991"/>
    <s v="16"/>
    <n v="67.573579999999993"/>
    <n v="0"/>
    <s v="-"/>
    <n v="0"/>
    <n v="0"/>
    <s v="-"/>
    <n v="0"/>
  </r>
  <r>
    <s v="422"/>
    <x v="6"/>
    <x v="1"/>
    <s v="008"/>
    <s v="Z1F0017970"/>
    <s v="0217"/>
    <s v="FC"/>
    <s v="00003036"/>
    <s v=""/>
    <s v=""/>
    <s v=""/>
    <s v=""/>
    <n v="0"/>
    <s v=""/>
    <s v="JUAN TORRES"/>
    <s v=" V117069415"/>
    <n v="5.9508000000000001"/>
    <n v="0"/>
    <n v="0"/>
    <n v="5.13"/>
    <s v="16"/>
    <n v="0.82079999999999997"/>
    <n v="0"/>
    <s v="-"/>
    <n v="0"/>
    <n v="0"/>
    <s v="-"/>
    <n v="0"/>
    <n v="0"/>
    <s v="-"/>
    <n v="0"/>
  </r>
  <r>
    <s v="423"/>
    <x v="6"/>
    <x v="1"/>
    <s v="008"/>
    <s v="Z1F0017970"/>
    <s v="0217-0217"/>
    <s v="FC"/>
    <s v="00003037-00003049"/>
    <s v=""/>
    <s v=""/>
    <s v=""/>
    <s v=""/>
    <n v="0"/>
    <s v=""/>
    <s v="VENTAS NO CONTRIBUYENTES"/>
    <s v=""/>
    <n v="118.23519999999999"/>
    <n v="0"/>
    <n v="27.210000000000008"/>
    <n v="0"/>
    <s v="-"/>
    <n v="0"/>
    <n v="78.469999999999985"/>
    <s v="16"/>
    <n v="12.555199999999999"/>
    <n v="0"/>
    <s v="-"/>
    <n v="0"/>
    <n v="0"/>
    <s v="-"/>
    <n v="0"/>
  </r>
  <r>
    <s v="424"/>
    <x v="6"/>
    <x v="3"/>
    <s v="008"/>
    <s v="Z1B8050003"/>
    <s v="1964"/>
    <s v="FC"/>
    <s v="00191880-00191930"/>
    <s v=""/>
    <s v=""/>
    <s v=""/>
    <s v=""/>
    <n v="0"/>
    <s v=""/>
    <s v="VENTAS NO CONTRIBUYENTES"/>
    <s v=""/>
    <n v="2348.9587620000002"/>
    <n v="0"/>
    <n v="1789.9341500000005"/>
    <n v="0"/>
    <s v="-"/>
    <n v="0"/>
    <n v="481.91769999999997"/>
    <s v="-"/>
    <n v="77.106912000000023"/>
    <n v="0"/>
    <s v="-"/>
    <n v="0"/>
    <n v="0"/>
    <s v="-"/>
    <n v="0"/>
  </r>
  <r>
    <s v="425"/>
    <x v="6"/>
    <x v="3"/>
    <s v="008"/>
    <s v="Z1B8050003"/>
    <s v="1964"/>
    <s v="FC"/>
    <s v="00191931"/>
    <s v=""/>
    <s v=""/>
    <s v=""/>
    <s v=""/>
    <n v="0"/>
    <s v=""/>
    <s v="MATADERO DE AVES LA TROPICAL"/>
    <s v="J001959211"/>
    <n v="20.536650000000002"/>
    <n v="0"/>
    <n v="12.927050000000001"/>
    <n v="6.56"/>
    <s v="16"/>
    <n v="1.0496000000000001"/>
    <n v="0"/>
    <s v="-"/>
    <n v="0"/>
    <n v="0"/>
    <s v="-"/>
    <n v="0"/>
    <n v="0"/>
    <s v="-"/>
    <n v="0"/>
  </r>
  <r>
    <s v="426"/>
    <x v="6"/>
    <x v="3"/>
    <s v="008"/>
    <s v="Z1B8050003"/>
    <s v="1964"/>
    <s v="FC"/>
    <s v="00191932"/>
    <s v=""/>
    <s v=""/>
    <s v=""/>
    <s v=""/>
    <n v="0"/>
    <s v=""/>
    <s v="MATADERO DE AVES LA TROPICAL"/>
    <s v="J001959211"/>
    <n v="20.677199999999999"/>
    <n v="0"/>
    <n v="17.347999999999999"/>
    <n v="2.87"/>
    <s v="16"/>
    <n v="0.4592"/>
    <n v="0"/>
    <s v="-"/>
    <n v="0"/>
    <n v="0"/>
    <s v="-"/>
    <n v="0"/>
    <n v="0"/>
    <s v="-"/>
    <n v="0"/>
  </r>
  <r>
    <s v="427"/>
    <x v="6"/>
    <x v="3"/>
    <s v="008"/>
    <s v="Z1B8050003"/>
    <s v="1964"/>
    <s v="FC"/>
    <s v="00191933-00191955"/>
    <s v=""/>
    <s v=""/>
    <s v=""/>
    <s v=""/>
    <n v="0"/>
    <s v=""/>
    <s v="VENTAS NO CONTRIBUYENTES"/>
    <s v=""/>
    <n v="1500.7025979999999"/>
    <n v="0"/>
    <n v="1026.0272500000001"/>
    <n v="0"/>
    <s v="-"/>
    <n v="0"/>
    <n v="409.20289999999994"/>
    <s v="-"/>
    <n v="65.472448"/>
    <n v="0"/>
    <s v="-"/>
    <n v="0"/>
    <n v="0"/>
    <s v="-"/>
    <n v="0"/>
  </r>
  <r>
    <s v="428"/>
    <x v="6"/>
    <x v="3"/>
    <s v="010"/>
    <s v="Z1F0000341"/>
    <s v="1483"/>
    <s v="FC"/>
    <s v="84988000-85063000"/>
    <s v=""/>
    <s v=""/>
    <s v=""/>
    <s v=""/>
    <n v="0"/>
    <s v=""/>
    <s v="VENTAS NO CONTRIBUYENTES"/>
    <s v=""/>
    <n v="4209.5796999999993"/>
    <n v="0"/>
    <n v="3102.1933500000009"/>
    <n v="0"/>
    <s v="-"/>
    <n v="0"/>
    <n v="954.64355000000012"/>
    <s v="-"/>
    <n v="152.74280000000005"/>
    <n v="0"/>
    <s v="-"/>
    <n v="0"/>
    <n v="0"/>
    <s v="-"/>
    <n v="0"/>
  </r>
  <r>
    <s v="429"/>
    <x v="6"/>
    <x v="3"/>
    <s v="012"/>
    <s v="Z1B8038506"/>
    <s v="1871"/>
    <s v="FC"/>
    <s v="00077216-00077238"/>
    <s v=""/>
    <s v=""/>
    <s v=""/>
    <s v=""/>
    <n v="0"/>
    <s v=""/>
    <s v="VENTAS NO CONTRIBUYENTES"/>
    <s v=""/>
    <n v="456.7106"/>
    <n v="0"/>
    <n v="253.44770000000011"/>
    <n v="0"/>
    <s v="-"/>
    <n v="0"/>
    <n v="175.22659999999996"/>
    <s v="16"/>
    <n v="28.036299999999997"/>
    <n v="0"/>
    <s v="-"/>
    <n v="0"/>
    <n v="0"/>
    <s v="-"/>
    <n v="0"/>
  </r>
  <r>
    <s v="430"/>
    <x v="6"/>
    <x v="3"/>
    <s v="014"/>
    <s v="Z1F0000338"/>
    <s v="1675-1675"/>
    <s v="FC"/>
    <s v="00071455-00071514"/>
    <s v=""/>
    <s v=""/>
    <s v=""/>
    <s v=""/>
    <n v="0"/>
    <s v=""/>
    <s v="VENTAS NO CONTRIBUYENTES"/>
    <s v=""/>
    <n v="1274.1516199999999"/>
    <n v="0"/>
    <n v="1065.5711500000002"/>
    <n v="0"/>
    <s v="-"/>
    <n v="0"/>
    <n v="179.81074999999998"/>
    <s v="16"/>
    <n v="28.769720000000007"/>
    <n v="0"/>
    <s v="-"/>
    <n v="0"/>
    <n v="0"/>
    <s v="-"/>
    <n v="0"/>
  </r>
  <r>
    <s v="431"/>
    <x v="6"/>
    <x v="3"/>
    <s v="015"/>
    <s v="Z1B8050356"/>
    <s v="1849"/>
    <s v="FC"/>
    <s v="00095379-00095391"/>
    <s v=""/>
    <s v=""/>
    <s v=""/>
    <s v=""/>
    <n v="0"/>
    <s v=""/>
    <s v="VENTAS NO CONTRIBUYENTES"/>
    <s v=""/>
    <n v="518.78114999999991"/>
    <n v="0"/>
    <n v="340.86035000000004"/>
    <n v="0"/>
    <s v="-"/>
    <n v="0"/>
    <n v="153.38000000000002"/>
    <s v="-"/>
    <n v="24.540800000000001"/>
    <n v="0"/>
    <s v="-"/>
    <n v="0"/>
    <n v="0"/>
    <s v="-"/>
    <n v="0"/>
  </r>
  <r>
    <s v="432"/>
    <x v="6"/>
    <x v="3"/>
    <s v="016"/>
    <s v="Z1F0000490"/>
    <s v="0388"/>
    <s v="FC"/>
    <s v="00013425-00013488"/>
    <s v=""/>
    <s v=""/>
    <s v=""/>
    <s v=""/>
    <n v="0"/>
    <s v=""/>
    <s v="VENTAS NO CONTRIBUYENTES"/>
    <s v=""/>
    <n v="569.38469999999995"/>
    <n v="0"/>
    <n v="396.77889999999991"/>
    <n v="0"/>
    <s v="-"/>
    <n v="0"/>
    <n v="148.79819999999995"/>
    <s v="-"/>
    <n v="23.807600000000001"/>
    <n v="0"/>
    <s v="-"/>
    <n v="0"/>
    <n v="0"/>
    <s v="-"/>
    <n v="0"/>
  </r>
  <r>
    <s v="433"/>
    <x v="6"/>
    <x v="3"/>
    <s v="016"/>
    <s v="Z1F0000490"/>
    <s v="0388"/>
    <s v="FC"/>
    <s v="00013489"/>
    <s v=""/>
    <s v=""/>
    <s v=""/>
    <s v=""/>
    <n v="0"/>
    <s v=""/>
    <s v="INVERSIONES JERGLZ"/>
    <s v="J132524200"/>
    <n v="15.18"/>
    <n v="0"/>
    <n v="15.18"/>
    <n v="0"/>
    <s v="-"/>
    <n v="0"/>
    <n v="0"/>
    <s v="-"/>
    <n v="0"/>
    <n v="0"/>
    <s v="-"/>
    <n v="0"/>
    <n v="0"/>
    <s v="-"/>
    <n v="0"/>
  </r>
  <r>
    <s v="434"/>
    <x v="6"/>
    <x v="3"/>
    <s v="016"/>
    <s v="Z1F0000490"/>
    <s v="0388"/>
    <s v="FC"/>
    <s v="00013490-00013502"/>
    <s v=""/>
    <s v=""/>
    <s v=""/>
    <s v=""/>
    <n v="0"/>
    <s v=""/>
    <s v="VENTAS NO CONTRIBUYENTES"/>
    <s v=""/>
    <n v="162.03284999999997"/>
    <n v="0"/>
    <n v="98.050049999999999"/>
    <n v="0"/>
    <s v="-"/>
    <n v="0"/>
    <n v="55.157499999999999"/>
    <s v="-"/>
    <n v="8.8252999999999986"/>
    <n v="0"/>
    <s v="-"/>
    <n v="0"/>
    <n v="0"/>
    <s v="-"/>
    <n v="0"/>
  </r>
  <r>
    <s v="435"/>
    <x v="6"/>
    <x v="3"/>
    <s v="016"/>
    <s v="Z1F0000490"/>
    <s v="0388"/>
    <s v="FC"/>
    <s v="00013503"/>
    <s v=""/>
    <s v=""/>
    <s v=""/>
    <s v=""/>
    <n v="0"/>
    <s v=""/>
    <s v="INVERSIONES ROMAT"/>
    <s v="J404642277"/>
    <n v="18.190449999999998"/>
    <n v="0"/>
    <n v="18.190449999999998"/>
    <n v="0"/>
    <s v="-"/>
    <n v="0"/>
    <n v="0"/>
    <s v="-"/>
    <n v="0"/>
    <n v="0"/>
    <s v="-"/>
    <n v="0"/>
    <n v="0"/>
    <s v="-"/>
    <n v="0"/>
  </r>
  <r>
    <s v="436"/>
    <x v="6"/>
    <x v="3"/>
    <s v="016"/>
    <s v="Z1F0000490"/>
    <s v="0388"/>
    <s v="FC"/>
    <s v="00013504-00013516"/>
    <s v=""/>
    <s v=""/>
    <s v=""/>
    <s v=""/>
    <n v="0"/>
    <s v=""/>
    <s v="VENTAS NO CONTRIBUYENTES"/>
    <s v=""/>
    <n v="188.27380000000002"/>
    <n v="0"/>
    <n v="107.288"/>
    <n v="0"/>
    <s v="-"/>
    <n v="0"/>
    <n v="69.815299999999993"/>
    <s v="-"/>
    <n v="11.170500000000001"/>
    <n v="0"/>
    <s v="-"/>
    <n v="0"/>
    <n v="0"/>
    <s v="-"/>
    <n v="0"/>
  </r>
  <r>
    <s v="437"/>
    <x v="6"/>
    <x v="3"/>
    <s v="017"/>
    <s v="Z7C0004030"/>
    <s v="0303"/>
    <s v="FC"/>
    <s v="00004347"/>
    <s v=""/>
    <s v=""/>
    <s v=""/>
    <s v=""/>
    <n v="0"/>
    <s v=""/>
    <s v="VENTAS NO CONTRIBUYENTES"/>
    <s v=""/>
    <n v="13.81"/>
    <n v="0"/>
    <n v="13.81"/>
    <n v="0"/>
    <s v="-"/>
    <n v="0"/>
    <n v="0"/>
    <s v="16"/>
    <n v="0"/>
    <n v="0"/>
    <s v="-"/>
    <n v="0"/>
    <n v="0"/>
    <s v="-"/>
    <n v="0"/>
  </r>
  <r>
    <s v="438"/>
    <x v="7"/>
    <x v="2"/>
    <s v="001"/>
    <s v="Z7C7008321"/>
    <s v="0030-0030"/>
    <s v="FC"/>
    <s v="00003259-00003388"/>
    <s v=""/>
    <s v=""/>
    <s v=""/>
    <s v=""/>
    <n v="0"/>
    <s v=""/>
    <s v="VENTAS NO CONTRIBUYENTES"/>
    <s v=""/>
    <n v="3233.3407740000011"/>
    <n v="0"/>
    <n v="2709.6803500000015"/>
    <n v="0"/>
    <s v="-"/>
    <n v="0"/>
    <n v="451.43140000000005"/>
    <s v="-"/>
    <n v="72.229023999999981"/>
    <n v="0"/>
    <s v="-"/>
    <n v="0"/>
    <n v="0"/>
    <s v="-"/>
    <n v="0"/>
  </r>
  <r>
    <s v="439"/>
    <x v="7"/>
    <x v="2"/>
    <s v="001"/>
    <s v="Z7C7008321"/>
    <s v="0030"/>
    <s v="NC"/>
    <s v=""/>
    <s v="00000007"/>
    <s v=""/>
    <s v="00003324"/>
    <s v="8/10/2021"/>
    <n v="70.040000000000006"/>
    <s v="VEN"/>
    <s v="JOSE PEREIRA"/>
    <s v="V6842105"/>
    <n v="-18.497699999999998"/>
    <n v="0"/>
    <n v="-18.497699999999998"/>
    <n v="0"/>
    <s v="-"/>
    <n v="0"/>
    <n v="0"/>
    <s v="-"/>
    <n v="0"/>
    <n v="0"/>
    <s v="-"/>
    <n v="0"/>
    <n v="0"/>
    <s v="-"/>
    <n v="0"/>
  </r>
  <r>
    <s v="440"/>
    <x v="7"/>
    <x v="0"/>
    <s v="001"/>
    <s v="Z1F0004616"/>
    <s v="0923-0923"/>
    <s v="FC"/>
    <s v="00124835-00124836"/>
    <s v=""/>
    <s v=""/>
    <s v=""/>
    <s v=""/>
    <n v="0"/>
    <s v=""/>
    <s v="VENTAS NO CONTRIBUYENTES"/>
    <s v=""/>
    <n v="6.4336000000000002"/>
    <n v="0"/>
    <n v="2.42"/>
    <n v="0"/>
    <s v="-"/>
    <n v="0"/>
    <n v="3.46"/>
    <s v="16"/>
    <n v="0.55359999999999998"/>
    <n v="0"/>
    <s v="-"/>
    <n v="0"/>
    <n v="0"/>
    <s v="-"/>
    <n v="0"/>
  </r>
  <r>
    <s v="441"/>
    <x v="7"/>
    <x v="0"/>
    <s v="001"/>
    <s v="Z1F0004616"/>
    <s v="0923"/>
    <s v="FC"/>
    <s v="00124837"/>
    <s v=""/>
    <s v=""/>
    <s v=""/>
    <s v=""/>
    <n v="0"/>
    <s v=""/>
    <s v="EDGAR PAZ"/>
    <s v="V241011190"/>
    <n v="1.08"/>
    <n v="0"/>
    <n v="1.08"/>
    <n v="0"/>
    <s v="-"/>
    <n v="0"/>
    <n v="0"/>
    <s v="-"/>
    <n v="0"/>
    <n v="0"/>
    <s v="-"/>
    <n v="0"/>
    <n v="0"/>
    <s v="-"/>
    <n v="0"/>
  </r>
  <r>
    <s v="442"/>
    <x v="7"/>
    <x v="0"/>
    <s v="001"/>
    <s v="Z1F0004616"/>
    <s v="0923-0923"/>
    <s v="FC"/>
    <s v="00124838-00124982"/>
    <s v=""/>
    <s v=""/>
    <s v=""/>
    <s v=""/>
    <n v="0"/>
    <s v=""/>
    <s v="VENTAS NO CONTRIBUYENTES"/>
    <s v=""/>
    <n v="1898.7459499999998"/>
    <n v="0"/>
    <n v="1709.7177499999998"/>
    <n v="0"/>
    <s v="-"/>
    <n v="0"/>
    <n v="162.95530000000002"/>
    <s v="-"/>
    <n v="26.072900000000001"/>
    <n v="0"/>
    <s v="-"/>
    <n v="0"/>
    <n v="0"/>
    <s v="-"/>
    <n v="0"/>
  </r>
  <r>
    <s v="443"/>
    <x v="7"/>
    <x v="1"/>
    <s v="001"/>
    <s v="Z1F0017854"/>
    <s v="0601-0601"/>
    <s v="FC"/>
    <s v="00036249-00036266"/>
    <s v=""/>
    <s v=""/>
    <s v=""/>
    <s v=""/>
    <n v="0"/>
    <s v=""/>
    <s v="VENTAS NO CONTRIBUYENTES"/>
    <s v=""/>
    <n v="1561.2365380000001"/>
    <n v="0"/>
    <n v="1137.92"/>
    <n v="0"/>
    <s v="-"/>
    <n v="0"/>
    <n v="364.92804999999993"/>
    <s v="16"/>
    <n v="58.388488000000009"/>
    <n v="0"/>
    <s v="-"/>
    <n v="0"/>
    <n v="0"/>
    <s v="-"/>
    <n v="0"/>
  </r>
  <r>
    <s v="444"/>
    <x v="7"/>
    <x v="3"/>
    <s v="001"/>
    <s v="Z1F0000700"/>
    <s v="1686"/>
    <s v="FC"/>
    <s v="37559000-37568000"/>
    <s v=""/>
    <s v=""/>
    <s v=""/>
    <s v=""/>
    <n v="0"/>
    <s v=""/>
    <s v="VENTAS NO CONTRIBUYENTES"/>
    <s v=""/>
    <n v="389.50570000000005"/>
    <n v="0"/>
    <n v="278.84435000000002"/>
    <n v="0"/>
    <s v="-"/>
    <n v="0"/>
    <n v="95.397749999999988"/>
    <s v="16"/>
    <n v="15.2636"/>
    <n v="0"/>
    <s v="-"/>
    <n v="0"/>
    <n v="0"/>
    <s v="-"/>
    <n v="0"/>
  </r>
  <r>
    <s v="445"/>
    <x v="7"/>
    <x v="3"/>
    <s v="001"/>
    <s v="Z1F0000700"/>
    <s v="1686"/>
    <s v="FC"/>
    <s v="37569000"/>
    <s v=""/>
    <s v=""/>
    <s v=""/>
    <s v=""/>
    <n v="0"/>
    <s v=""/>
    <s v="INDUSTRIAS BELL POWER C.A"/>
    <s v="J-30474434-0 "/>
    <n v="760.12"/>
    <n v="0"/>
    <n v="760.12"/>
    <n v="0"/>
    <s v="-"/>
    <n v="0"/>
    <n v="0"/>
    <s v="-"/>
    <n v="0"/>
    <n v="0"/>
    <s v="-"/>
    <n v="0"/>
    <n v="0"/>
    <s v="-"/>
    <n v="0"/>
  </r>
  <r>
    <s v="446"/>
    <x v="7"/>
    <x v="3"/>
    <s v="001"/>
    <s v="Z1F0000700"/>
    <s v="1686"/>
    <s v="FC"/>
    <s v="37570000-37698001"/>
    <s v=""/>
    <s v=""/>
    <s v=""/>
    <s v=""/>
    <n v="0"/>
    <s v=""/>
    <s v="VENTAS NO CONTRIBUYENTES"/>
    <s v=""/>
    <n v="6332.9341559999975"/>
    <n v="0"/>
    <n v="4955.7955499999989"/>
    <n v="0"/>
    <s v="-"/>
    <n v="0"/>
    <n v="1187.1883500000001"/>
    <s v="16"/>
    <n v="189.95025599999991"/>
    <n v="0"/>
    <s v="-"/>
    <n v="0"/>
    <n v="0"/>
    <s v="-"/>
    <n v="0"/>
  </r>
  <r>
    <s v="447"/>
    <x v="7"/>
    <x v="2"/>
    <s v="002"/>
    <s v="Z7C7008340"/>
    <s v="0031-0031"/>
    <s v="FC"/>
    <s v="00003829-00003905"/>
    <s v=""/>
    <s v=""/>
    <s v=""/>
    <s v=""/>
    <n v="0"/>
    <s v=""/>
    <s v="VENTAS NO CONTRIBUYENTES"/>
    <s v=""/>
    <n v="2313.0264939999993"/>
    <n v="0"/>
    <n v="1818.4043500000005"/>
    <n v="0"/>
    <s v="-"/>
    <n v="0"/>
    <n v="426.39839999999987"/>
    <s v="16"/>
    <n v="68.223744000000011"/>
    <n v="0"/>
    <s v="-"/>
    <n v="0"/>
    <n v="0"/>
    <s v="-"/>
    <n v="0"/>
  </r>
  <r>
    <s v="448"/>
    <x v="7"/>
    <x v="2"/>
    <s v="002"/>
    <s v="Z7C7008340"/>
    <s v="0031"/>
    <s v="FC"/>
    <s v="00003906"/>
    <s v=""/>
    <s v=""/>
    <s v=""/>
    <s v=""/>
    <n v="0"/>
    <s v=""/>
    <s v="LILIANA REBETE"/>
    <s v="V404625364"/>
    <n v="147.15956"/>
    <n v="0"/>
    <n v="103.02764999999999"/>
    <n v="38.044750000000001"/>
    <s v="16"/>
    <n v="6.0871599999999999"/>
    <n v="0"/>
    <s v="-"/>
    <n v="0"/>
    <n v="0"/>
    <s v="-"/>
    <n v="0"/>
    <n v="0"/>
    <s v="-"/>
    <n v="0"/>
  </r>
  <r>
    <s v="449"/>
    <x v="7"/>
    <x v="2"/>
    <s v="002"/>
    <s v="Z7C7008340"/>
    <s v="0031-0031"/>
    <s v="FC"/>
    <s v="00003907-00003940"/>
    <s v=""/>
    <s v=""/>
    <s v=""/>
    <s v=""/>
    <n v="0"/>
    <s v=""/>
    <s v="VENTAS NO CONTRIBUYENTES"/>
    <s v=""/>
    <n v="957.41014000000007"/>
    <n v="0"/>
    <n v="805.70940000000019"/>
    <n v="0"/>
    <s v="-"/>
    <n v="0"/>
    <n v="130.7765"/>
    <s v="-"/>
    <n v="20.924239999999998"/>
    <n v="0"/>
    <s v="-"/>
    <n v="0"/>
    <n v="0"/>
    <s v="-"/>
    <n v="0"/>
  </r>
  <r>
    <s v="450"/>
    <x v="7"/>
    <x v="0"/>
    <s v="002"/>
    <s v="Z1F0008858"/>
    <s v="1050-1050"/>
    <s v="FC"/>
    <s v="00139902-00139984"/>
    <s v=""/>
    <s v=""/>
    <s v=""/>
    <s v=""/>
    <n v="0"/>
    <s v=""/>
    <s v="VENTAS NO CONTRIBUYENTES"/>
    <s v=""/>
    <n v="1040.07375"/>
    <n v="0"/>
    <n v="992.29335000000015"/>
    <n v="0"/>
    <s v="-"/>
    <n v="0"/>
    <n v="41.190000000000005"/>
    <s v="-"/>
    <n v="6.5904000000000007"/>
    <n v="0"/>
    <s v="-"/>
    <n v="0"/>
    <n v="0"/>
    <s v="-"/>
    <n v="0"/>
  </r>
  <r>
    <s v="451"/>
    <x v="7"/>
    <x v="0"/>
    <s v="002"/>
    <s v="Z1F0008858"/>
    <s v="1050"/>
    <s v="FC"/>
    <s v="00139985"/>
    <s v=""/>
    <s v=""/>
    <s v=""/>
    <s v=""/>
    <n v="0"/>
    <s v=""/>
    <s v="MARIA"/>
    <s v="V171424556"/>
    <n v="63.193600000000004"/>
    <n v="0"/>
    <n v="59.817999999999998"/>
    <n v="2.91"/>
    <s v="16"/>
    <n v="0.46560000000000001"/>
    <n v="0"/>
    <s v="-"/>
    <n v="0"/>
    <n v="0"/>
    <s v="-"/>
    <n v="0"/>
    <n v="0"/>
    <s v="-"/>
    <n v="0"/>
  </r>
  <r>
    <s v="452"/>
    <x v="7"/>
    <x v="0"/>
    <s v="002"/>
    <s v="Z1F0008858"/>
    <s v="1050-1050"/>
    <s v="FC"/>
    <s v="00139986-00140025"/>
    <s v=""/>
    <s v=""/>
    <s v=""/>
    <s v=""/>
    <n v="0"/>
    <s v=""/>
    <s v="VENTAS NO CONTRIBUYENTES"/>
    <s v=""/>
    <n v="616.08594999999991"/>
    <n v="0"/>
    <n v="540.91795000000013"/>
    <n v="0"/>
    <s v="-"/>
    <n v="0"/>
    <n v="64.8"/>
    <s v="16"/>
    <n v="10.368"/>
    <n v="0"/>
    <s v="-"/>
    <n v="0"/>
    <n v="0"/>
    <s v="-"/>
    <n v="0"/>
  </r>
  <r>
    <s v="453"/>
    <x v="7"/>
    <x v="0"/>
    <s v="002"/>
    <s v="Z1F0008858"/>
    <s v="1050"/>
    <s v="FC"/>
    <s v="00140026"/>
    <s v=""/>
    <s v=""/>
    <s v=""/>
    <s v=""/>
    <n v="0"/>
    <s v=""/>
    <s v="PORTU HAMBURGUER"/>
    <s v="J40524537-9"/>
    <n v="24.79"/>
    <n v="0"/>
    <n v="24.79"/>
    <n v="0"/>
    <s v="-"/>
    <n v="0"/>
    <n v="0"/>
    <s v="-"/>
    <n v="0"/>
    <n v="0"/>
    <s v="-"/>
    <n v="0"/>
    <n v="0"/>
    <s v="-"/>
    <n v="0"/>
  </r>
  <r>
    <s v="454"/>
    <x v="7"/>
    <x v="0"/>
    <s v="002"/>
    <s v="Z1F0008858"/>
    <s v="1050-1050"/>
    <s v="FC"/>
    <s v="00140027-00140042"/>
    <s v=""/>
    <s v=""/>
    <s v=""/>
    <s v=""/>
    <n v="0"/>
    <s v=""/>
    <s v="VENTAS NO CONTRIBUYENTES"/>
    <s v=""/>
    <n v="153.19435000000001"/>
    <n v="0"/>
    <n v="126.65355"/>
    <n v="0"/>
    <s v="-"/>
    <n v="0"/>
    <n v="22.880000000000003"/>
    <s v="-"/>
    <n v="3.6608000000000001"/>
    <n v="0"/>
    <s v="-"/>
    <n v="0"/>
    <n v="0"/>
    <s v="-"/>
    <n v="0"/>
  </r>
  <r>
    <s v="455"/>
    <x v="7"/>
    <x v="1"/>
    <s v="002"/>
    <s v="Z1F0017966"/>
    <s v="0594-0594"/>
    <s v="FC"/>
    <s v="00022428-00022431"/>
    <s v=""/>
    <s v=""/>
    <s v=""/>
    <s v=""/>
    <n v="0"/>
    <s v=""/>
    <s v="VENTAS NO CONTRIBUYENTES"/>
    <s v=""/>
    <n v="208.490534"/>
    <n v="0"/>
    <n v="157.26505"/>
    <n v="0"/>
    <s v="-"/>
    <n v="0"/>
    <n v="44.1599"/>
    <s v="-"/>
    <n v="7.0655840000000003"/>
    <n v="0"/>
    <s v="-"/>
    <n v="0"/>
    <n v="0"/>
    <s v="-"/>
    <n v="0"/>
  </r>
  <r>
    <s v="456"/>
    <x v="7"/>
    <x v="1"/>
    <s v="002"/>
    <s v="Z1F0017966"/>
    <s v="0594"/>
    <s v="FC"/>
    <s v="00022432"/>
    <s v=""/>
    <s v=""/>
    <s v=""/>
    <s v=""/>
    <n v="0"/>
    <s v=""/>
    <s v="JUNTA DE CONDOMINIO E.DURI"/>
    <s v="J307022183"/>
    <n v="27.772400000000001"/>
    <n v="0"/>
    <n v="4.9899999999999984"/>
    <n v="19.64"/>
    <s v="16"/>
    <n v="3.1423999999999999"/>
    <n v="0"/>
    <s v="-"/>
    <n v="0"/>
    <n v="0"/>
    <s v="-"/>
    <n v="0"/>
    <n v="0"/>
    <s v="-"/>
    <n v="0"/>
  </r>
  <r>
    <s v="457"/>
    <x v="7"/>
    <x v="1"/>
    <s v="002"/>
    <s v="Z1F0017966"/>
    <s v="0594-0594"/>
    <s v="FC"/>
    <s v="00022433-00022493"/>
    <s v=""/>
    <s v=""/>
    <s v=""/>
    <s v=""/>
    <n v="0"/>
    <s v=""/>
    <s v="VENTAS NO CONTRIBUYENTES"/>
    <s v=""/>
    <n v="2423.7690219999999"/>
    <n v="0"/>
    <n v="1654.2172499999999"/>
    <n v="0"/>
    <s v="-"/>
    <n v="0"/>
    <n v="663.40669999999977"/>
    <s v="16"/>
    <n v="106.14507199999998"/>
    <n v="0"/>
    <s v="-"/>
    <n v="0"/>
    <n v="0"/>
    <s v="-"/>
    <n v="0"/>
  </r>
  <r>
    <s v="458"/>
    <x v="7"/>
    <x v="3"/>
    <s v="002"/>
    <s v="Z1B8050002"/>
    <s v="0026"/>
    <s v="FC"/>
    <s v="00002114-00002145"/>
    <s v=""/>
    <s v=""/>
    <s v=""/>
    <s v=""/>
    <n v="0"/>
    <s v=""/>
    <s v="VENTAS NO CONTRIBUYENTES"/>
    <s v=""/>
    <n v="1426.7394459999996"/>
    <n v="0"/>
    <n v="1198.9640499999998"/>
    <n v="0"/>
    <s v="-"/>
    <n v="0"/>
    <n v="196.35810000000001"/>
    <s v="-"/>
    <n v="31.417295999999997"/>
    <n v="0"/>
    <s v="-"/>
    <n v="0"/>
    <n v="0"/>
    <s v="-"/>
    <n v="0"/>
  </r>
  <r>
    <s v="459"/>
    <x v="7"/>
    <x v="3"/>
    <s v="002"/>
    <s v="Z1B8050002"/>
    <s v="0026"/>
    <s v="FC"/>
    <s v="00002146"/>
    <s v=""/>
    <s v=""/>
    <s v=""/>
    <s v=""/>
    <n v="0"/>
    <s v=""/>
    <s v="PANADERIA Y DELICATESES KEIVERY PAN"/>
    <s v="J413044994"/>
    <n v="3.74"/>
    <n v="0"/>
    <n v="3.74"/>
    <n v="0"/>
    <s v="-"/>
    <n v="0"/>
    <n v="0"/>
    <s v="-"/>
    <n v="0"/>
    <n v="0"/>
    <s v="-"/>
    <n v="0"/>
    <n v="0"/>
    <s v="-"/>
    <n v="0"/>
  </r>
  <r>
    <s v="460"/>
    <x v="7"/>
    <x v="3"/>
    <s v="002"/>
    <s v="Z1B8050002"/>
    <s v="0026"/>
    <s v="FC"/>
    <s v="00002147-00002246"/>
    <s v=""/>
    <s v=""/>
    <s v=""/>
    <s v=""/>
    <n v="0"/>
    <s v=""/>
    <s v="VENTAS NO CONTRIBUYENTES"/>
    <s v=""/>
    <n v="5242.7479780000012"/>
    <n v="0"/>
    <n v="3558.9982000000009"/>
    <n v="0"/>
    <s v="-"/>
    <n v="0"/>
    <n v="1451.5083500000003"/>
    <s v="-"/>
    <n v="232.24142800000004"/>
    <n v="0"/>
    <s v="-"/>
    <n v="0"/>
    <n v="0"/>
    <s v="-"/>
    <n v="0"/>
  </r>
  <r>
    <s v="461"/>
    <x v="7"/>
    <x v="3"/>
    <s v="002"/>
    <s v="Z1B8050002"/>
    <s v="0026"/>
    <s v="NC"/>
    <s v=""/>
    <s v="00000011"/>
    <s v=""/>
    <s v="00002179"/>
    <s v="8/10/2021"/>
    <n v="300.48"/>
    <s v="VEN"/>
    <s v="KARIM VILLAREAL"/>
    <s v="V16591927 "/>
    <n v="-15.103199999999999"/>
    <n v="0"/>
    <n v="0"/>
    <n v="0"/>
    <s v="-"/>
    <n v="0"/>
    <n v="-13.02"/>
    <s v="16"/>
    <n v="-2.0832000000000002"/>
    <n v="0"/>
    <s v="-"/>
    <n v="0"/>
    <n v="0"/>
    <s v="-"/>
    <n v="0"/>
  </r>
  <r>
    <s v="462"/>
    <x v="7"/>
    <x v="3"/>
    <s v="002"/>
    <s v="Z1B8050149"/>
    <s v="1948"/>
    <s v="FC"/>
    <s v="00222882-00222930"/>
    <m/>
    <m/>
    <m/>
    <m/>
    <n v="0"/>
    <m/>
    <s v="VENTAS NO CONTRIBUYENTES"/>
    <m/>
    <n v="900.6232"/>
    <n v="0"/>
    <n v="825.2"/>
    <n v="0"/>
    <s v="-"/>
    <n v="0"/>
    <n v="65.02"/>
    <s v="16"/>
    <n v="10.4032"/>
    <n v="0"/>
    <s v="-"/>
    <n v="0"/>
    <n v="0"/>
    <s v="-"/>
    <n v="0"/>
  </r>
  <r>
    <s v="463"/>
    <x v="7"/>
    <x v="3"/>
    <s v="002"/>
    <s v="Z1B8050365"/>
    <s v="1438"/>
    <s v="FC "/>
    <s v="00090807-00090871"/>
    <m/>
    <m/>
    <m/>
    <m/>
    <n v="0"/>
    <m/>
    <s v="VENTAS NO CONTRIBUYENTES"/>
    <m/>
    <n v="1385.4116000000001"/>
    <n v="0"/>
    <n v="1347.7"/>
    <n v="0"/>
    <s v="-"/>
    <n v="0"/>
    <n v="32.51"/>
    <s v="-"/>
    <n v="5.2016"/>
    <n v="0"/>
    <s v="-"/>
    <n v="0"/>
    <n v="0"/>
    <s v="-"/>
    <n v="0"/>
  </r>
  <r>
    <s v="464"/>
    <x v="7"/>
    <x v="2"/>
    <s v="003"/>
    <s v="Z7C7008438"/>
    <s v="0031-0031"/>
    <s v="FC"/>
    <s v="00003578-00003712"/>
    <s v=""/>
    <s v=""/>
    <s v=""/>
    <s v=""/>
    <n v="0"/>
    <s v=""/>
    <s v="VENTAS NO CONTRIBUYENTES"/>
    <s v=""/>
    <n v="2987.3940819999989"/>
    <n v="0"/>
    <n v="2471.6904999999992"/>
    <n v="0"/>
    <s v="-"/>
    <n v="0"/>
    <n v="444.57204999999993"/>
    <s v="-"/>
    <n v="71.131531999999993"/>
    <n v="0"/>
    <s v="-"/>
    <n v="0"/>
    <n v="0"/>
    <s v="-"/>
    <n v="0"/>
  </r>
  <r>
    <s v="465"/>
    <x v="7"/>
    <x v="0"/>
    <s v="003"/>
    <s v="Z1F0008965"/>
    <s v="1035-1035"/>
    <s v="FC"/>
    <s v="00134495-00134597"/>
    <s v=""/>
    <s v=""/>
    <s v=""/>
    <s v=""/>
    <n v="0"/>
    <s v=""/>
    <s v="VENTAS NO CONTRIBUYENTES"/>
    <s v=""/>
    <n v="1661.7910499999998"/>
    <n v="0"/>
    <n v="1510.1558499999999"/>
    <n v="0"/>
    <s v="-"/>
    <n v="0"/>
    <n v="130.72"/>
    <s v="-"/>
    <n v="20.915200000000002"/>
    <n v="0"/>
    <s v="-"/>
    <n v="0"/>
    <n v="0"/>
    <s v="-"/>
    <n v="0"/>
  </r>
  <r>
    <s v="466"/>
    <x v="7"/>
    <x v="1"/>
    <s v="003"/>
    <s v="Z1F0017848"/>
    <s v="0587-0587"/>
    <s v="FC"/>
    <s v="00030836-00030891"/>
    <s v=""/>
    <s v=""/>
    <s v=""/>
    <s v=""/>
    <n v="0"/>
    <s v=""/>
    <s v="VENTAS NO CONTRIBUYENTES"/>
    <s v=""/>
    <n v="1312.7914079999998"/>
    <n v="0"/>
    <n v="1053.6096499999996"/>
    <n v="0"/>
    <s v="-"/>
    <n v="0"/>
    <n v="223.43255000000005"/>
    <s v="-"/>
    <n v="35.749208000000003"/>
    <n v="0"/>
    <s v="-"/>
    <n v="0"/>
    <n v="0"/>
    <s v="-"/>
    <n v="0"/>
  </r>
  <r>
    <s v="467"/>
    <x v="7"/>
    <x v="1"/>
    <s v="003"/>
    <s v="Z1F0017848"/>
    <s v="0587"/>
    <s v="FC"/>
    <s v="00030892"/>
    <s v=""/>
    <s v=""/>
    <s v=""/>
    <s v=""/>
    <n v="0"/>
    <s v=""/>
    <s v="BODEGON BIELE VITE"/>
    <s v="J410610832"/>
    <n v="47.274749999999997"/>
    <n v="0"/>
    <n v="25.51315"/>
    <n v="18.760000000000002"/>
    <s v="16"/>
    <n v="3.0015999999999998"/>
    <n v="0"/>
    <s v="-"/>
    <n v="0"/>
    <n v="0"/>
    <s v="-"/>
    <n v="0"/>
    <n v="0"/>
    <s v="-"/>
    <n v="0"/>
  </r>
  <r>
    <s v="468"/>
    <x v="7"/>
    <x v="1"/>
    <s v="003"/>
    <s v="Z1F0017848"/>
    <s v="0587-0587"/>
    <s v="FC"/>
    <s v="00030893-00030950"/>
    <s v=""/>
    <s v=""/>
    <s v=""/>
    <s v=""/>
    <n v="0"/>
    <s v=""/>
    <s v="VENTAS NO CONTRIBUYENTES"/>
    <s v=""/>
    <n v="2453.1338479999999"/>
    <n v="0"/>
    <n v="1745.3986500000001"/>
    <n v="0"/>
    <s v="-"/>
    <n v="0"/>
    <n v="610.11655000000007"/>
    <s v="16"/>
    <n v="97.618648000000022"/>
    <n v="0"/>
    <s v="-"/>
    <n v="0"/>
    <n v="0"/>
    <s v="-"/>
    <n v="0"/>
  </r>
  <r>
    <s v="469"/>
    <x v="7"/>
    <x v="3"/>
    <s v="003"/>
    <s v="Z1B8051199"/>
    <s v="0105"/>
    <s v="FC"/>
    <s v="00009317-00009445"/>
    <s v=""/>
    <s v=""/>
    <s v=""/>
    <s v=""/>
    <n v="0"/>
    <s v=""/>
    <s v="VENTAS NO CONTRIBUYENTES"/>
    <s v=""/>
    <n v="7224.5439300000053"/>
    <n v="0"/>
    <n v="5507.2420500000062"/>
    <n v="0"/>
    <s v="-"/>
    <n v="0"/>
    <n v="1480.4328"/>
    <s v="16"/>
    <n v="236.86907999999997"/>
    <n v="0"/>
    <s v="-"/>
    <n v="0"/>
    <n v="0"/>
    <s v="-"/>
    <n v="0"/>
  </r>
  <r>
    <s v="470"/>
    <x v="7"/>
    <x v="3"/>
    <s v="003"/>
    <s v="Z1B8051199"/>
    <s v="0105"/>
    <s v="NC"/>
    <s v=""/>
    <s v="00000030"/>
    <s v=""/>
    <s v="00009273"/>
    <s v="7/10/2021"/>
    <n v="49.47"/>
    <s v="VEN"/>
    <s v="NELSON HIDALGO"/>
    <s v="V20747754"/>
    <n v="-14.2216"/>
    <n v="0"/>
    <n v="0"/>
    <n v="0"/>
    <s v="-"/>
    <n v="0"/>
    <n v="-12.26"/>
    <s v="16"/>
    <n v="-1.9616"/>
    <n v="0"/>
    <s v="-"/>
    <n v="0"/>
    <n v="0"/>
    <s v="-"/>
    <n v="0"/>
  </r>
  <r>
    <s v="471"/>
    <x v="7"/>
    <x v="0"/>
    <s v="004"/>
    <s v="Z1B8050578"/>
    <s v="1832-1832"/>
    <s v="FC"/>
    <s v="00163272-00163319"/>
    <s v=""/>
    <s v=""/>
    <s v=""/>
    <s v=""/>
    <n v="0"/>
    <s v=""/>
    <s v="VENTAS NO CONTRIBUYENTES"/>
    <s v=""/>
    <n v="820.34859999999969"/>
    <n v="0"/>
    <n v="746.73109999999974"/>
    <n v="0"/>
    <s v="-"/>
    <n v="0"/>
    <n v="63.463300000000004"/>
    <s v="16"/>
    <n v="10.154199999999998"/>
    <n v="0"/>
    <s v="-"/>
    <n v="0"/>
    <n v="0"/>
    <s v="-"/>
    <n v="0"/>
  </r>
  <r>
    <s v="472"/>
    <x v="7"/>
    <x v="1"/>
    <s v="004"/>
    <s v="Z1F0017963"/>
    <s v="0596-0596"/>
    <s v="FC"/>
    <s v="00022062-00022066"/>
    <s v=""/>
    <s v=""/>
    <s v=""/>
    <s v=""/>
    <n v="0"/>
    <s v=""/>
    <s v="VENTAS NO CONTRIBUYENTES"/>
    <s v=""/>
    <n v="45.515959999999993"/>
    <n v="0"/>
    <n v="26.032600000000002"/>
    <n v="0"/>
    <s v="-"/>
    <n v="0"/>
    <n v="16.795999999999999"/>
    <s v="16"/>
    <n v="2.68736"/>
    <n v="0"/>
    <s v="-"/>
    <n v="0"/>
    <n v="0"/>
    <s v="-"/>
    <n v="0"/>
  </r>
  <r>
    <s v="473"/>
    <x v="7"/>
    <x v="1"/>
    <s v="004"/>
    <s v="Z1F0017963"/>
    <s v="0596"/>
    <s v="FC"/>
    <s v="00022067"/>
    <s v=""/>
    <s v=""/>
    <s v=""/>
    <s v=""/>
    <n v="0"/>
    <s v=""/>
    <s v="AUTO SERVIVCIOS LARGO CAMINO"/>
    <s v="J308482153"/>
    <n v="132.08000000000001"/>
    <n v="0"/>
    <n v="132.08000000000001"/>
    <n v="0"/>
    <s v="-"/>
    <n v="0"/>
    <n v="0"/>
    <s v="-"/>
    <n v="0"/>
    <n v="0"/>
    <s v="-"/>
    <n v="0"/>
    <n v="0"/>
    <s v="-"/>
    <n v="0"/>
  </r>
  <r>
    <s v="474"/>
    <x v="7"/>
    <x v="1"/>
    <s v="004"/>
    <s v="Z1F0017963"/>
    <s v="0596-0596"/>
    <s v="FC"/>
    <s v="00022068-00022071"/>
    <s v=""/>
    <s v=""/>
    <s v=""/>
    <s v=""/>
    <n v="0"/>
    <s v=""/>
    <s v="VENTAS NO CONTRIBUYENTES"/>
    <s v=""/>
    <n v="36.909807999999998"/>
    <n v="0"/>
    <n v="26.491500000000009"/>
    <n v="0"/>
    <s v="-"/>
    <n v="0"/>
    <n v="8.9812999999999992"/>
    <s v="-"/>
    <n v="1.4370080000000001"/>
    <n v="0"/>
    <s v="-"/>
    <n v="0"/>
    <n v="0"/>
    <s v="-"/>
    <n v="0"/>
  </r>
  <r>
    <s v="475"/>
    <x v="7"/>
    <x v="1"/>
    <s v="004"/>
    <s v="Z1F0017963"/>
    <s v="0596-0596"/>
    <s v="FC"/>
    <s v="00022075-00022165"/>
    <s v=""/>
    <s v=""/>
    <s v=""/>
    <s v=""/>
    <n v="0"/>
    <s v=""/>
    <s v="VENTAS NO CONTRIBUYENTES"/>
    <s v=""/>
    <n v="3664.0024000000003"/>
    <n v="0"/>
    <n v="2573.3355999999999"/>
    <n v="0"/>
    <s v="-"/>
    <n v="0"/>
    <n v="940.23000000000013"/>
    <s v="16"/>
    <n v="150.43680000000001"/>
    <n v="0"/>
    <s v="-"/>
    <n v="0"/>
    <n v="0"/>
    <s v="-"/>
    <n v="0"/>
  </r>
  <r>
    <s v="476"/>
    <x v="7"/>
    <x v="1"/>
    <s v="004"/>
    <s v="Z1F0017963"/>
    <s v="0596"/>
    <s v="FC"/>
    <s v="00022166"/>
    <s v=""/>
    <s v=""/>
    <s v=""/>
    <s v=""/>
    <n v="0"/>
    <s v=""/>
    <s v="CAFE RESTAURANT GOTA DULCE"/>
    <s v="J306533176"/>
    <n v="78.684492000000006"/>
    <n v="0"/>
    <n v="69.4495"/>
    <n v="7.9611999999999998"/>
    <s v="16"/>
    <n v="1.273792"/>
    <n v="0"/>
    <s v="-"/>
    <n v="0"/>
    <n v="0"/>
    <s v="-"/>
    <n v="0"/>
    <n v="0"/>
    <s v="-"/>
    <n v="0"/>
  </r>
  <r>
    <s v="477"/>
    <x v="7"/>
    <x v="1"/>
    <s v="004"/>
    <s v="Z1F0017963"/>
    <s v="0596-0596"/>
    <s v="FC"/>
    <s v="00022167-00022172"/>
    <s v=""/>
    <s v=""/>
    <s v=""/>
    <s v=""/>
    <n v="0"/>
    <s v=""/>
    <s v="VENTAS NO CONTRIBUYENTES"/>
    <s v=""/>
    <n v="361.51850000000002"/>
    <n v="0"/>
    <n v="325.83690000000001"/>
    <n v="0"/>
    <s v="-"/>
    <n v="0"/>
    <n v="30.76"/>
    <s v="-"/>
    <n v="4.9216000000000006"/>
    <n v="0"/>
    <s v="-"/>
    <n v="0"/>
    <n v="0"/>
    <s v="-"/>
    <n v="0"/>
  </r>
  <r>
    <s v="478"/>
    <x v="7"/>
    <x v="3"/>
    <s v="004"/>
    <s v="Z1B8050937"/>
    <s v="1950"/>
    <s v="FC"/>
    <s v="00181257-00181374"/>
    <s v=""/>
    <s v=""/>
    <s v=""/>
    <s v=""/>
    <n v="0"/>
    <s v=""/>
    <s v="VENTAS NO CONTRIBUYENTES"/>
    <s v=""/>
    <n v="6049.1963999999998"/>
    <n v="0"/>
    <n v="4326.55"/>
    <n v="0"/>
    <s v="-"/>
    <n v="0"/>
    <n v="1485.04"/>
    <s v="-"/>
    <n v="237.60640000000001"/>
    <n v="0"/>
    <s v="-"/>
    <n v="0"/>
    <n v="0"/>
    <s v="-"/>
    <n v="0"/>
  </r>
  <r>
    <s v="479"/>
    <x v="7"/>
    <x v="1"/>
    <s v="005"/>
    <s v="Z1F0017998"/>
    <s v="0586-0586"/>
    <s v="FC"/>
    <s v="00026390-00026392"/>
    <s v=""/>
    <s v=""/>
    <s v=""/>
    <s v=""/>
    <n v="0"/>
    <s v=""/>
    <s v="VENTAS NO CONTRIBUYENTES"/>
    <s v=""/>
    <n v="107.66629999999999"/>
    <n v="0"/>
    <n v="29.795500000000004"/>
    <n v="0"/>
    <s v="-"/>
    <n v="0"/>
    <n v="67.13"/>
    <s v="-"/>
    <n v="10.7408"/>
    <n v="0"/>
    <s v="-"/>
    <n v="0"/>
    <n v="0"/>
    <s v="-"/>
    <n v="0"/>
  </r>
  <r>
    <s v="480"/>
    <x v="7"/>
    <x v="1"/>
    <s v="005"/>
    <s v="Z1F0017998"/>
    <s v="0586"/>
    <s v="FC"/>
    <s v="00026393"/>
    <s v=""/>
    <s v=""/>
    <s v=""/>
    <s v=""/>
    <n v="0"/>
    <s v=""/>
    <s v="GALERIADECOMOBILIA.C.A"/>
    <s v="J312806745"/>
    <n v="5.41"/>
    <n v="0"/>
    <n v="5.41"/>
    <n v="0"/>
    <s v="-"/>
    <n v="0"/>
    <n v="0"/>
    <s v="-"/>
    <n v="0"/>
    <n v="0"/>
    <s v="-"/>
    <n v="0"/>
    <n v="0"/>
    <s v="-"/>
    <n v="0"/>
  </r>
  <r>
    <s v="481"/>
    <x v="7"/>
    <x v="1"/>
    <s v="005"/>
    <s v="Z1F0017998"/>
    <s v="0586-0586"/>
    <s v="FC"/>
    <s v="00026394-00026415"/>
    <s v=""/>
    <s v=""/>
    <s v=""/>
    <s v=""/>
    <n v="0"/>
    <s v=""/>
    <s v="VENTAS NO CONTRIBUYENTES"/>
    <s v=""/>
    <n v="569.51779999999997"/>
    <n v="0"/>
    <n v="503.67619999999999"/>
    <n v="0"/>
    <s v="-"/>
    <n v="0"/>
    <n v="56.76"/>
    <s v="-"/>
    <n v="9.0816000000000017"/>
    <n v="0"/>
    <s v="-"/>
    <n v="0"/>
    <n v="0"/>
    <s v="-"/>
    <n v="0"/>
  </r>
  <r>
    <s v="482"/>
    <x v="7"/>
    <x v="3"/>
    <s v="005"/>
    <s v="Z1B8050363"/>
    <s v="0106"/>
    <s v="FC"/>
    <s v="00011730-00011753"/>
    <s v=""/>
    <s v=""/>
    <s v=""/>
    <s v=""/>
    <n v="0"/>
    <s v=""/>
    <s v="VENTAS NO CONTRIBUYENTES"/>
    <s v=""/>
    <n v="1463.4873799999998"/>
    <n v="0"/>
    <n v="1258.6120000000001"/>
    <n v="0"/>
    <s v="-"/>
    <n v="0"/>
    <n v="176.61670000000001"/>
    <s v="-"/>
    <n v="28.258680000000002"/>
    <n v="0"/>
    <s v="-"/>
    <n v="0"/>
    <n v="0"/>
    <s v="-"/>
    <n v="0"/>
  </r>
  <r>
    <s v="483"/>
    <x v="7"/>
    <x v="3"/>
    <s v="005"/>
    <s v="Z1B8050363"/>
    <s v="0106"/>
    <s v="FC"/>
    <s v="00011754"/>
    <s v=""/>
    <s v=""/>
    <s v=""/>
    <s v=""/>
    <n v="0"/>
    <s v=""/>
    <s v="ALIMENTOS COMARCA"/>
    <s v="J40706967-5 "/>
    <n v="1415.868506"/>
    <n v="0"/>
    <n v="1025.64265"/>
    <n v="336.40159999999997"/>
    <s v="16"/>
    <n v="53.824255999999998"/>
    <n v="0"/>
    <s v="-"/>
    <n v="0"/>
    <n v="0"/>
    <s v="-"/>
    <n v="0"/>
    <n v="0"/>
    <s v="-"/>
    <n v="0"/>
  </r>
  <r>
    <s v="484"/>
    <x v="7"/>
    <x v="3"/>
    <s v="005"/>
    <s v="Z1B8050363"/>
    <s v="0106"/>
    <s v="FC"/>
    <s v="00011755-00011822"/>
    <s v=""/>
    <s v=""/>
    <s v=""/>
    <s v=""/>
    <n v="0"/>
    <s v=""/>
    <s v="VENTAS NO CONTRIBUYENTES"/>
    <s v=""/>
    <n v="3770.4492080000005"/>
    <n v="0"/>
    <n v="2885.6459000000004"/>
    <n v="0"/>
    <s v="-"/>
    <n v="0"/>
    <n v="762.76140000000021"/>
    <s v="-"/>
    <n v="122.04190799999999"/>
    <n v="0"/>
    <s v="-"/>
    <n v="0"/>
    <n v="0"/>
    <s v="-"/>
    <n v="0"/>
  </r>
  <r>
    <s v="485"/>
    <x v="7"/>
    <x v="1"/>
    <s v="006"/>
    <s v="Z1F0017787"/>
    <s v="0561-0561"/>
    <s v="FC"/>
    <s v="00013506-00013513"/>
    <s v=""/>
    <s v=""/>
    <s v=""/>
    <s v=""/>
    <n v="0"/>
    <s v=""/>
    <s v="VENTAS NO CONTRIBUYENTES"/>
    <s v=""/>
    <n v="246.88785799999999"/>
    <n v="0"/>
    <n v="178.00844999999998"/>
    <n v="0"/>
    <s v="-"/>
    <n v="0"/>
    <n v="59.378800000000005"/>
    <s v="-"/>
    <n v="9.5006079999999997"/>
    <n v="0"/>
    <s v="-"/>
    <n v="0"/>
    <n v="0"/>
    <s v="-"/>
    <n v="0"/>
  </r>
  <r>
    <s v="486"/>
    <x v="7"/>
    <x v="1"/>
    <s v="006"/>
    <s v="Z1F0017787"/>
    <s v="0561"/>
    <s v="FC"/>
    <s v="00013514"/>
    <s v=""/>
    <s v=""/>
    <s v=""/>
    <s v=""/>
    <n v="0"/>
    <s v=""/>
    <s v="GRUPO DOPERCA C.A"/>
    <s v="J411415898"/>
    <n v="45.05"/>
    <n v="0"/>
    <n v="45.05"/>
    <n v="0"/>
    <s v="-"/>
    <n v="0"/>
    <n v="0"/>
    <s v="-"/>
    <n v="0"/>
    <n v="0"/>
    <s v="-"/>
    <n v="0"/>
    <n v="0"/>
    <s v="-"/>
    <n v="0"/>
  </r>
  <r>
    <s v="487"/>
    <x v="7"/>
    <x v="1"/>
    <s v="006"/>
    <s v="Z1F0017787"/>
    <s v="0561-0561"/>
    <s v="FC"/>
    <s v="00013515-00013570"/>
    <s v=""/>
    <s v=""/>
    <s v=""/>
    <s v=""/>
    <n v="0"/>
    <s v=""/>
    <s v="VENTAS NO CONTRIBUYENTES"/>
    <s v=""/>
    <n v="3098.8142520000001"/>
    <n v="0"/>
    <n v="2259.3399999999997"/>
    <n v="0"/>
    <s v="-"/>
    <n v="0"/>
    <n v="723.68470000000013"/>
    <s v="16"/>
    <n v="115.78955199999997"/>
    <n v="0"/>
    <s v="-"/>
    <n v="0"/>
    <n v="0"/>
    <s v="-"/>
    <n v="0"/>
  </r>
  <r>
    <s v="488"/>
    <x v="7"/>
    <x v="3"/>
    <s v="007"/>
    <s v="Z1B8050013"/>
    <s v="0030"/>
    <s v="FC"/>
    <s v="00002033-00002094"/>
    <s v=""/>
    <s v=""/>
    <s v=""/>
    <s v=""/>
    <n v="0"/>
    <s v=""/>
    <s v="VENTAS NO CONTRIBUYENTES"/>
    <s v=""/>
    <n v="4420.0420119999999"/>
    <n v="0"/>
    <n v="3489.5719499999996"/>
    <n v="0"/>
    <s v="-"/>
    <n v="0"/>
    <n v="802.12945000000013"/>
    <s v="16"/>
    <n v="128.34061199999996"/>
    <n v="0"/>
    <s v="-"/>
    <n v="0"/>
    <n v="0"/>
    <s v="-"/>
    <n v="0"/>
  </r>
  <r>
    <s v="489"/>
    <x v="7"/>
    <x v="1"/>
    <s v="008"/>
    <s v="Z1F0017970"/>
    <s v="0218-0218"/>
    <s v="FC"/>
    <s v="00003050-00003058"/>
    <s v=""/>
    <s v=""/>
    <s v=""/>
    <s v=""/>
    <n v="0"/>
    <s v=""/>
    <s v="VENTAS NO CONTRIBUYENTES"/>
    <s v=""/>
    <n v="110.41279999999998"/>
    <n v="0"/>
    <n v="54.64"/>
    <n v="0"/>
    <s v="-"/>
    <n v="0"/>
    <n v="48.08"/>
    <s v="16"/>
    <n v="7.6927999999999992"/>
    <n v="0"/>
    <s v="-"/>
    <n v="0"/>
    <n v="0"/>
    <s v="-"/>
    <n v="0"/>
  </r>
  <r>
    <s v="490"/>
    <x v="7"/>
    <x v="3"/>
    <s v="008"/>
    <s v="Z1B8050003"/>
    <s v="1965"/>
    <s v="FC"/>
    <s v="00191956-00192085"/>
    <s v=""/>
    <s v=""/>
    <s v=""/>
    <s v=""/>
    <n v="0"/>
    <s v=""/>
    <s v="VENTAS NO CONTRIBUYENTES"/>
    <s v=""/>
    <n v="5380.9041740000002"/>
    <n v="0"/>
    <n v="4207.2939999999962"/>
    <n v="0"/>
    <s v="-"/>
    <n v="0"/>
    <n v="1011.73285"/>
    <s v="16"/>
    <n v="161.87732399999999"/>
    <n v="0"/>
    <s v="-"/>
    <n v="0"/>
    <n v="0"/>
    <s v="-"/>
    <n v="0"/>
  </r>
  <r>
    <s v="491"/>
    <x v="7"/>
    <x v="3"/>
    <s v="008"/>
    <s v="Z1B8050003"/>
    <s v="1965"/>
    <s v="NC"/>
    <s v=""/>
    <s v="00000211"/>
    <s v=""/>
    <s v="00191977"/>
    <s v="8/10/2021"/>
    <n v="9.9700000000000006"/>
    <s v="VEN"/>
    <s v="JENNIFER DA SILVA"/>
    <s v="V20114970"/>
    <n v="-4.4377500000000003"/>
    <n v="0"/>
    <n v="-4.4377500000000003"/>
    <n v="0"/>
    <s v="-"/>
    <n v="0"/>
    <n v="0"/>
    <s v="-"/>
    <n v="0"/>
    <n v="0"/>
    <s v="-"/>
    <n v="0"/>
    <n v="0"/>
    <s v="-"/>
    <n v="0"/>
  </r>
  <r>
    <s v="492"/>
    <x v="7"/>
    <x v="3"/>
    <s v="010"/>
    <s v="Z1F0000341"/>
    <s v="1484"/>
    <s v="FC"/>
    <s v="85064000-85150000"/>
    <s v=""/>
    <s v=""/>
    <s v=""/>
    <s v=""/>
    <n v="0"/>
    <s v=""/>
    <s v="VENTAS NO CONTRIBUYENTES"/>
    <s v=""/>
    <n v="6172.5995320000002"/>
    <n v="0"/>
    <n v="4977.3227999999981"/>
    <n v="0"/>
    <s v="-"/>
    <n v="0"/>
    <n v="1030.4109000000005"/>
    <s v="16"/>
    <n v="164.86583199999998"/>
    <n v="0"/>
    <s v="-"/>
    <n v="0"/>
    <n v="0"/>
    <s v="-"/>
    <n v="0"/>
  </r>
  <r>
    <s v="493"/>
    <x v="7"/>
    <x v="3"/>
    <s v="012"/>
    <s v="Z1B8038506"/>
    <s v="1872"/>
    <s v="FC"/>
    <s v="00077239-00077259"/>
    <s v=""/>
    <s v=""/>
    <s v=""/>
    <s v=""/>
    <n v="0"/>
    <s v=""/>
    <s v="VENTAS NO CONTRIBUYENTES"/>
    <s v=""/>
    <n v="525.24760000000003"/>
    <n v="0"/>
    <n v="222.27879999999999"/>
    <n v="0"/>
    <s v="-"/>
    <n v="0"/>
    <n v="261.18"/>
    <s v="16"/>
    <n v="41.788800000000002"/>
    <n v="0"/>
    <s v="-"/>
    <n v="0"/>
    <n v="0"/>
    <s v="-"/>
    <n v="0"/>
  </r>
  <r>
    <s v="494"/>
    <x v="7"/>
    <x v="3"/>
    <s v="014"/>
    <s v="Z1F0000338"/>
    <s v="1676-1676"/>
    <s v="FC"/>
    <s v="00071515-71602"/>
    <s v=""/>
    <s v=""/>
    <s v=""/>
    <s v=""/>
    <n v="0"/>
    <s v=""/>
    <s v="VENTAS NO CONTRIBUYENTES"/>
    <s v=""/>
    <n v="2592.9075919999996"/>
    <n v="0"/>
    <n v="2177.9596999999999"/>
    <n v="0"/>
    <s v="-"/>
    <n v="0"/>
    <n v="357.71369999999996"/>
    <s v="16"/>
    <n v="57.234192"/>
    <n v="0"/>
    <s v="-"/>
    <n v="0"/>
    <n v="0"/>
    <s v="-"/>
    <n v="0"/>
  </r>
  <r>
    <s v="495"/>
    <x v="7"/>
    <x v="3"/>
    <s v="015"/>
    <s v="Z1B8050356"/>
    <s v="1850-1851"/>
    <s v="FC"/>
    <s v="00095392"/>
    <s v=""/>
    <s v=""/>
    <s v=""/>
    <s v=""/>
    <n v="0"/>
    <s v=""/>
    <s v="AGROPECUARIA AVILINDA, C.A."/>
    <s v="J-31626877-2 "/>
    <n v="2507.3200000000002"/>
    <n v="0"/>
    <n v="2194.12"/>
    <n v="270"/>
    <s v="16"/>
    <n v="43.2"/>
    <n v="0"/>
    <s v="-"/>
    <n v="0"/>
    <n v="0"/>
    <s v="-"/>
    <n v="0"/>
    <n v="0"/>
    <s v="-"/>
    <n v="0"/>
  </r>
  <r>
    <s v="496"/>
    <x v="7"/>
    <x v="3"/>
    <s v="015"/>
    <s v="Z1B8050356"/>
    <s v="1850-1851"/>
    <s v="FC"/>
    <s v="00095393-00095434"/>
    <s v=""/>
    <s v=""/>
    <s v=""/>
    <s v=""/>
    <n v="0"/>
    <s v=""/>
    <s v="VENTAS NO CONTRIBUYENTES"/>
    <s v=""/>
    <n v="2664.9286459999998"/>
    <n v="0"/>
    <n v="2115.82665"/>
    <n v="0"/>
    <s v="-"/>
    <n v="0"/>
    <n v="473.36390000000017"/>
    <s v="-"/>
    <n v="75.738095999999999"/>
    <n v="0"/>
    <s v="-"/>
    <n v="0"/>
    <n v="0"/>
    <s v="-"/>
    <n v="0"/>
  </r>
  <r>
    <s v="497"/>
    <x v="7"/>
    <x v="3"/>
    <s v="016"/>
    <s v="Z1F0000490"/>
    <s v="0389"/>
    <s v="FC"/>
    <s v="00013517"/>
    <s v=""/>
    <s v=""/>
    <s v=""/>
    <s v=""/>
    <n v="0"/>
    <s v=""/>
    <s v="INVERSIONES ROMAT"/>
    <s v="J404642277"/>
    <n v="17.984400000000001"/>
    <n v="0"/>
    <n v="15.559999999999999"/>
    <n v="2.09"/>
    <s v="16"/>
    <n v="0.33439999999999998"/>
    <n v="0"/>
    <s v="-"/>
    <n v="0"/>
    <n v="0"/>
    <s v="-"/>
    <n v="0"/>
    <n v="0"/>
    <s v="-"/>
    <n v="0"/>
  </r>
  <r>
    <s v="498"/>
    <x v="7"/>
    <x v="3"/>
    <s v="016"/>
    <s v="Z1F0000490"/>
    <s v="0389"/>
    <s v="FC"/>
    <s v="00013518-00013541"/>
    <s v=""/>
    <s v=""/>
    <s v=""/>
    <s v=""/>
    <n v="0"/>
    <s v=""/>
    <s v="VENTAS NO CONTRIBUYENTES"/>
    <s v=""/>
    <n v="449.52250000000004"/>
    <n v="0"/>
    <n v="345.85680000000002"/>
    <n v="0"/>
    <s v="-"/>
    <n v="0"/>
    <n v="89.36699999999999"/>
    <s v="-"/>
    <n v="14.2987"/>
    <n v="0"/>
    <s v="-"/>
    <n v="0"/>
    <n v="0"/>
    <s v="-"/>
    <n v="0"/>
  </r>
  <r>
    <s v="499"/>
    <x v="7"/>
    <x v="3"/>
    <s v="016"/>
    <s v="Z1F0000490"/>
    <s v="0389"/>
    <s v="FC"/>
    <s v="00013542"/>
    <s v=""/>
    <s v=""/>
    <s v=""/>
    <s v=""/>
    <n v="0"/>
    <s v=""/>
    <s v="PANADERIA Y DELICATESES KEIVERY PAN"/>
    <s v="J413044994"/>
    <n v="3.9220000000000002"/>
    <n v="0"/>
    <n v="3.9220000000000002"/>
    <n v="0"/>
    <s v="-"/>
    <n v="0"/>
    <n v="0"/>
    <s v="-"/>
    <n v="0"/>
    <n v="0"/>
    <s v="-"/>
    <n v="0"/>
    <n v="0"/>
    <s v="-"/>
    <n v="0"/>
  </r>
  <r>
    <s v="500"/>
    <x v="7"/>
    <x v="3"/>
    <s v="016"/>
    <s v="Z1F0000490"/>
    <s v="0389"/>
    <s v="FC"/>
    <s v="00013543-00013564"/>
    <s v=""/>
    <s v=""/>
    <s v=""/>
    <s v=""/>
    <n v="0"/>
    <s v=""/>
    <s v="VENTAS NO CONTRIBUYENTES"/>
    <s v=""/>
    <n v="396.52924999999999"/>
    <n v="0"/>
    <n v="350.62804999999997"/>
    <n v="0"/>
    <s v="-"/>
    <n v="0"/>
    <n v="39.57"/>
    <s v="-"/>
    <n v="6.3311999999999999"/>
    <n v="0"/>
    <s v="-"/>
    <n v="0"/>
    <n v="0"/>
    <s v="-"/>
    <n v="0"/>
  </r>
  <r>
    <s v="501"/>
    <x v="7"/>
    <x v="3"/>
    <s v="016"/>
    <s v="Z1F0000490"/>
    <s v="0389"/>
    <s v="FC"/>
    <s v="00013565"/>
    <s v=""/>
    <s v=""/>
    <s v=""/>
    <s v=""/>
    <n v="0"/>
    <s v=""/>
    <s v="JJM C.A"/>
    <s v="J302348870"/>
    <n v="7.0179999999999998"/>
    <n v="0"/>
    <n v="0"/>
    <n v="6.05"/>
    <s v="16"/>
    <n v="0.96799999999999997"/>
    <n v="0"/>
    <s v="-"/>
    <n v="0"/>
    <n v="0"/>
    <s v="-"/>
    <n v="0"/>
    <n v="0"/>
    <s v="-"/>
    <n v="0"/>
  </r>
  <r>
    <s v="502"/>
    <x v="7"/>
    <x v="3"/>
    <s v="016"/>
    <s v="Z1F0000490"/>
    <s v="0389"/>
    <s v="FC"/>
    <s v="00013566-00013631"/>
    <s v=""/>
    <s v=""/>
    <s v=""/>
    <s v=""/>
    <n v="0"/>
    <s v=""/>
    <s v="VENTAS NO CONTRIBUYENTES"/>
    <s v=""/>
    <n v="941.04365000000064"/>
    <n v="0"/>
    <n v="654.30515000000037"/>
    <n v="0"/>
    <s v="-"/>
    <n v="0"/>
    <n v="247.18830000000005"/>
    <s v="-"/>
    <n v="39.550199999999997"/>
    <n v="0"/>
    <s v="-"/>
    <n v="0"/>
    <n v="0"/>
    <s v="-"/>
    <n v="0"/>
  </r>
  <r>
    <s v="503"/>
    <x v="8"/>
    <x v="2"/>
    <s v="001"/>
    <s v="Z7C7008321"/>
    <s v="0031-0031"/>
    <s v="FC"/>
    <s v="00003389-00003552"/>
    <s v=""/>
    <s v=""/>
    <s v=""/>
    <s v=""/>
    <n v="0"/>
    <s v=""/>
    <s v="VENTAS NO CONTRIBUYENTES"/>
    <s v=""/>
    <n v="3930.6582559999997"/>
    <n v="0"/>
    <n v="3236.2774999999983"/>
    <n v="0"/>
    <s v="-"/>
    <n v="0"/>
    <n v="598.60410000000013"/>
    <s v="-"/>
    <n v="95.776655999999974"/>
    <n v="0"/>
    <s v="-"/>
    <n v="0"/>
    <n v="0"/>
    <s v="-"/>
    <n v="0"/>
  </r>
  <r>
    <s v="504"/>
    <x v="8"/>
    <x v="0"/>
    <s v="001"/>
    <s v="Z1F0004616"/>
    <s v="0924-0924"/>
    <s v="FC"/>
    <s v="00124984-00125140"/>
    <s v=""/>
    <s v=""/>
    <s v=""/>
    <s v=""/>
    <n v="0"/>
    <s v=""/>
    <s v="VENTAS NO CONTRIBUYENTES"/>
    <s v=""/>
    <n v="2092.0266500000002"/>
    <n v="0"/>
    <n v="1864.1372000000001"/>
    <n v="0"/>
    <s v="-"/>
    <n v="0"/>
    <n v="196.45634999999999"/>
    <s v="-"/>
    <n v="31.433100000000003"/>
    <n v="0"/>
    <s v="-"/>
    <n v="0"/>
    <n v="0"/>
    <s v="-"/>
    <n v="0"/>
  </r>
  <r>
    <s v="505"/>
    <x v="8"/>
    <x v="1"/>
    <s v="001"/>
    <s v="Z1F0017854"/>
    <s v="0602-0602"/>
    <s v="FC"/>
    <s v="00036267-00036278"/>
    <s v=""/>
    <s v=""/>
    <s v=""/>
    <s v=""/>
    <n v="0"/>
    <s v=""/>
    <s v="VENTAS NO CONTRIBUYENTES"/>
    <s v=""/>
    <n v="528.5271019999999"/>
    <n v="0"/>
    <n v="381.53805"/>
    <n v="0"/>
    <s v="-"/>
    <n v="0"/>
    <n v="126.71470000000001"/>
    <s v="16"/>
    <n v="20.274352"/>
    <n v="0"/>
    <s v="-"/>
    <n v="0"/>
    <n v="0"/>
    <s v="-"/>
    <n v="0"/>
  </r>
  <r>
    <s v="506"/>
    <x v="8"/>
    <x v="1"/>
    <s v="001"/>
    <s v="Z1F0017854"/>
    <s v="0602"/>
    <s v="FC"/>
    <s v="00036279"/>
    <s v=""/>
    <s v=""/>
    <s v=""/>
    <s v=""/>
    <n v="0"/>
    <s v=""/>
    <s v="CORPORACION LENOTRE"/>
    <s v="J317391004"/>
    <n v="9.1553000000000004"/>
    <n v="0"/>
    <n v="9.1553000000000004"/>
    <n v="0"/>
    <s v="-"/>
    <n v="0"/>
    <n v="0"/>
    <s v="-"/>
    <n v="0"/>
    <n v="0"/>
    <s v="-"/>
    <n v="0"/>
    <n v="0"/>
    <s v="-"/>
    <n v="0"/>
  </r>
  <r>
    <s v="507"/>
    <x v="8"/>
    <x v="1"/>
    <s v="001"/>
    <s v="Z1F0017854"/>
    <s v="0602-0602"/>
    <s v="FC"/>
    <s v="00036280-00036351"/>
    <s v=""/>
    <s v=""/>
    <s v=""/>
    <s v=""/>
    <n v="0"/>
    <s v=""/>
    <s v="VENTAS NO CONTRIBUYENTES"/>
    <s v=""/>
    <n v="2401.5717899999995"/>
    <n v="0"/>
    <n v="1526.5878499999994"/>
    <n v="0"/>
    <s v="-"/>
    <n v="0"/>
    <n v="754.29649999999992"/>
    <s v="-"/>
    <n v="120.68743999999997"/>
    <n v="0"/>
    <s v="-"/>
    <n v="0"/>
    <n v="0"/>
    <s v="-"/>
    <n v="0"/>
  </r>
  <r>
    <s v="508"/>
    <x v="8"/>
    <x v="1"/>
    <s v="001"/>
    <s v="Z1F0017854"/>
    <s v="0602"/>
    <s v="NC"/>
    <s v=""/>
    <s v="00000137"/>
    <s v=""/>
    <s v="00022497"/>
    <s v="09-10-2021"/>
    <n v="46.81"/>
    <s v="VEN"/>
    <s v="MARGARET"/>
    <s v="V16598671"/>
    <n v="-12.1104"/>
    <n v="0"/>
    <n v="0"/>
    <n v="0"/>
    <s v="-"/>
    <n v="0"/>
    <n v="-10.44"/>
    <s v="16"/>
    <n v="-1.6704000000000001"/>
    <n v="0"/>
    <s v="-"/>
    <n v="0"/>
    <n v="0"/>
    <s v="-"/>
    <n v="0"/>
  </r>
  <r>
    <s v="509"/>
    <x v="8"/>
    <x v="3"/>
    <s v="001"/>
    <s v="Z1F0000700"/>
    <s v="1687"/>
    <s v="FC"/>
    <s v="37699000-37786000"/>
    <s v=""/>
    <s v=""/>
    <s v=""/>
    <s v=""/>
    <n v="0"/>
    <s v=""/>
    <s v="VENTAS NO CONTRIBUYENTES"/>
    <s v=""/>
    <n v="5060.8188"/>
    <n v="0"/>
    <n v="4107.96"/>
    <n v="0"/>
    <s v="-"/>
    <n v="0"/>
    <n v="821.43"/>
    <s v="16"/>
    <n v="131.4288"/>
    <n v="0"/>
    <s v="-"/>
    <n v="0"/>
    <n v="0"/>
    <s v="-"/>
    <n v="0"/>
  </r>
  <r>
    <s v="510"/>
    <x v="8"/>
    <x v="2"/>
    <s v="002"/>
    <s v="Z7C7008340"/>
    <s v="0032-0032"/>
    <s v="FC"/>
    <s v="00003941-00004123"/>
    <s v=""/>
    <s v=""/>
    <s v=""/>
    <s v=""/>
    <n v="0"/>
    <s v=""/>
    <s v="VENTAS NO CONTRIBUYENTES"/>
    <s v=""/>
    <n v="4987.3758840000019"/>
    <n v="0"/>
    <n v="4098.4360999999999"/>
    <n v="0"/>
    <s v="-"/>
    <n v="0"/>
    <n v="766.32740000000047"/>
    <s v="16"/>
    <n v="122.61238399999993"/>
    <n v="0"/>
    <s v="-"/>
    <n v="0"/>
    <n v="0"/>
    <s v="-"/>
    <n v="0"/>
  </r>
  <r>
    <s v="511"/>
    <x v="8"/>
    <x v="0"/>
    <s v="002"/>
    <s v="Z1F0008858"/>
    <s v="1051-1051"/>
    <s v="FC"/>
    <s v="00140043-00140223"/>
    <s v=""/>
    <s v=""/>
    <s v=""/>
    <s v=""/>
    <n v="0"/>
    <s v=""/>
    <s v="VENTAS NO CONTRIBUYENTES"/>
    <s v=""/>
    <n v="3504.769299999999"/>
    <n v="0"/>
    <n v="3199.8902000000003"/>
    <n v="0"/>
    <s v="-"/>
    <n v="0"/>
    <n v="262.82679999999993"/>
    <s v="-"/>
    <n v="42.05230000000001"/>
    <n v="0"/>
    <s v="-"/>
    <n v="0"/>
    <n v="0"/>
    <s v="-"/>
    <n v="0"/>
  </r>
  <r>
    <s v="512"/>
    <x v="8"/>
    <x v="1"/>
    <s v="002"/>
    <s v="Z1F0017966"/>
    <s v="0595-0595"/>
    <s v="FC"/>
    <s v="00022494-00022577"/>
    <s v=""/>
    <s v=""/>
    <s v=""/>
    <s v=""/>
    <n v="0"/>
    <s v=""/>
    <s v="VENTAS NO CONTRIBUYENTES"/>
    <s v=""/>
    <n v="3754.2745599999998"/>
    <n v="0"/>
    <n v="2478.9662000000008"/>
    <n v="0"/>
    <s v="-"/>
    <n v="0"/>
    <n v="1099.4038"/>
    <s v="16"/>
    <n v="175.90456"/>
    <n v="0"/>
    <s v="-"/>
    <n v="0"/>
    <n v="0"/>
    <s v="-"/>
    <n v="0"/>
  </r>
  <r>
    <s v="513"/>
    <x v="8"/>
    <x v="3"/>
    <s v="002"/>
    <s v="Z1B8050002"/>
    <s v="0027"/>
    <s v="FC"/>
    <s v="00002247-00002287"/>
    <s v=""/>
    <s v=""/>
    <s v=""/>
    <s v=""/>
    <n v="0"/>
    <s v=""/>
    <s v="VENTAS NO CONTRIBUYENTES"/>
    <s v=""/>
    <n v="2872.9476199999999"/>
    <n v="0"/>
    <n v="2267.7405099999992"/>
    <n v="0"/>
    <s v="-"/>
    <n v="0"/>
    <n v="521.73025000000007"/>
    <s v="16"/>
    <n v="83.476859999999988"/>
    <n v="0"/>
    <s v="-"/>
    <n v="0"/>
    <n v="0"/>
    <s v="-"/>
    <n v="0"/>
  </r>
  <r>
    <s v="514"/>
    <x v="8"/>
    <x v="3"/>
    <s v="002"/>
    <s v="Z1B8050002"/>
    <s v="0027"/>
    <s v="FC"/>
    <s v="00002288"/>
    <s v=""/>
    <s v=""/>
    <s v=""/>
    <s v=""/>
    <n v="0"/>
    <s v=""/>
    <s v="AUTO PARTE CAR´S LA GUAYANITA C.A"/>
    <s v="J-30701940-9 "/>
    <n v="175.09088"/>
    <n v="0"/>
    <n v="160.94264999999999"/>
    <n v="12.19675"/>
    <s v="16"/>
    <n v="1.9514800000000001"/>
    <n v="0"/>
    <s v="-"/>
    <n v="0"/>
    <n v="0"/>
    <s v="-"/>
    <n v="0"/>
    <n v="0"/>
    <s v="-"/>
    <n v="0"/>
  </r>
  <r>
    <s v="515"/>
    <x v="8"/>
    <x v="3"/>
    <s v="002"/>
    <s v="Z1B8050002"/>
    <s v="0027"/>
    <s v="FC"/>
    <s v="00002289-00002336"/>
    <s v=""/>
    <s v=""/>
    <s v=""/>
    <s v=""/>
    <n v="0"/>
    <s v=""/>
    <s v="VENTAS NO CONTRIBUYENTES"/>
    <s v=""/>
    <n v="2857.4470799999999"/>
    <n v="0"/>
    <n v="2177.9649000000009"/>
    <n v="0"/>
    <s v="-"/>
    <n v="0"/>
    <n v="585.76050000000009"/>
    <s v="-"/>
    <n v="93.721679999999978"/>
    <n v="0"/>
    <s v="-"/>
    <n v="0"/>
    <n v="0"/>
    <s v="-"/>
    <n v="0"/>
  </r>
  <r>
    <s v="516"/>
    <x v="8"/>
    <x v="3"/>
    <s v="002"/>
    <s v="Z1B8050002"/>
    <s v="0027"/>
    <s v="FC"/>
    <s v="00002337"/>
    <s v=""/>
    <s v=""/>
    <s v=""/>
    <s v=""/>
    <n v="0"/>
    <s v=""/>
    <s v="HARRYS PACHECO"/>
    <s v="V157584711 "/>
    <n v="246.83465000000001"/>
    <n v="0"/>
    <n v="196.71105"/>
    <n v="43.21"/>
    <s v="16"/>
    <n v="6.9135999999999997"/>
    <n v="0"/>
    <s v="-"/>
    <n v="0"/>
    <n v="0"/>
    <s v="-"/>
    <n v="0"/>
    <n v="0"/>
    <s v="-"/>
    <n v="0"/>
  </r>
  <r>
    <s v="517"/>
    <x v="8"/>
    <x v="3"/>
    <s v="002"/>
    <s v="Z1B8050002"/>
    <s v="0027"/>
    <s v="FC"/>
    <s v="00002338-00002349"/>
    <s v=""/>
    <s v=""/>
    <s v=""/>
    <s v=""/>
    <n v="0"/>
    <s v=""/>
    <s v="VENTAS NO CONTRIBUYENTES"/>
    <s v=""/>
    <n v="454.31362200000001"/>
    <n v="0"/>
    <n v="352.72464999999994"/>
    <n v="0"/>
    <s v="-"/>
    <n v="0"/>
    <n v="87.576700000000002"/>
    <s v="16"/>
    <n v="14.012271999999998"/>
    <n v="0"/>
    <s v="-"/>
    <n v="0"/>
    <n v="0"/>
    <s v="-"/>
    <n v="0"/>
  </r>
  <r>
    <s v="518"/>
    <x v="8"/>
    <x v="3"/>
    <s v="002"/>
    <s v="Z1B8050002"/>
    <s v="0027"/>
    <s v="NC"/>
    <s v=""/>
    <s v="00000012"/>
    <s v=""/>
    <s v="00000046"/>
    <s v="9/10/2021"/>
    <n v="54.05"/>
    <s v="VEN"/>
    <s v="NORIEGA JANELYS"/>
    <s v="V16369258"/>
    <n v="-8.2200000000000006"/>
    <n v="0"/>
    <n v="-8.2200000000000006"/>
    <n v="0"/>
    <s v="-"/>
    <n v="0"/>
    <n v="0"/>
    <s v="-"/>
    <n v="0"/>
    <n v="0"/>
    <s v="-"/>
    <n v="0"/>
    <n v="0"/>
    <s v="-"/>
    <n v="0"/>
  </r>
  <r>
    <s v="519"/>
    <x v="8"/>
    <x v="3"/>
    <s v="002"/>
    <s v="Z1B8050149"/>
    <s v="1949"/>
    <s v="FC"/>
    <s v="00222931-00223013"/>
    <m/>
    <m/>
    <m/>
    <m/>
    <n v="0"/>
    <m/>
    <s v="VENTAS NO CONTRIBUYENTES"/>
    <m/>
    <n v="1731.2388000000001"/>
    <n v="0"/>
    <n v="1629.53"/>
    <n v="0"/>
    <s v="-"/>
    <n v="0"/>
    <n v="87.68"/>
    <s v="16"/>
    <n v="14.028800000000002"/>
    <n v="0"/>
    <s v="-"/>
    <n v="0"/>
    <n v="0"/>
    <s v="-"/>
    <n v="0"/>
  </r>
  <r>
    <s v="520"/>
    <x v="8"/>
    <x v="3"/>
    <s v="002"/>
    <s v="Z1B8050365"/>
    <s v="1439"/>
    <s v="FC "/>
    <s v="00090872-00090947"/>
    <m/>
    <m/>
    <m/>
    <m/>
    <n v="0"/>
    <m/>
    <s v="VENTAS NO CONTRIBUYENTES"/>
    <m/>
    <n v="1372.8604"/>
    <n v="0"/>
    <n v="1356.69"/>
    <n v="0"/>
    <s v="-"/>
    <n v="0"/>
    <n v="13.94"/>
    <s v="-"/>
    <n v="2.2303999999999999"/>
    <n v="0"/>
    <s v="-"/>
    <n v="0"/>
    <n v="0"/>
    <s v="-"/>
    <n v="0"/>
  </r>
  <r>
    <s v="521"/>
    <x v="8"/>
    <x v="2"/>
    <s v="003"/>
    <s v="Z7C7008438"/>
    <s v="0032-0032"/>
    <s v="FC"/>
    <s v="00003713-00003778"/>
    <s v=""/>
    <s v=""/>
    <s v=""/>
    <s v=""/>
    <n v="0"/>
    <s v=""/>
    <s v="VENTAS NO CONTRIBUYENTES"/>
    <s v=""/>
    <n v="1979.5875919999992"/>
    <n v="0"/>
    <n v="1670.4925999999998"/>
    <n v="0"/>
    <s v="-"/>
    <n v="0"/>
    <n v="266.46120000000002"/>
    <s v="-"/>
    <n v="42.633792"/>
    <n v="0"/>
    <s v="-"/>
    <n v="0"/>
    <n v="0"/>
    <s v="-"/>
    <n v="0"/>
  </r>
  <r>
    <s v="522"/>
    <x v="8"/>
    <x v="2"/>
    <s v="003"/>
    <s v="1907008438"/>
    <s v="0032"/>
    <s v="FC"/>
    <s v="00003779"/>
    <s v=""/>
    <s v=""/>
    <s v=""/>
    <s v=""/>
    <n v="0"/>
    <s v=""/>
    <s v="MARIA ROMERO"/>
    <s v="V6559098"/>
    <n v="66.144900000000007"/>
    <n v="0"/>
    <n v="66.144900000000007"/>
    <n v="0"/>
    <s v="-"/>
    <n v="0"/>
    <n v="0"/>
    <s v="-"/>
    <n v="0"/>
    <n v="0"/>
    <s v="-"/>
    <n v="0"/>
    <n v="0"/>
    <s v="-"/>
    <n v="0"/>
  </r>
  <r>
    <s v="523"/>
    <x v="8"/>
    <x v="2"/>
    <s v="003"/>
    <s v="Z7C7008438"/>
    <s v="0032-0032"/>
    <s v="FC"/>
    <s v="00003780-00003814"/>
    <s v=""/>
    <s v=""/>
    <s v=""/>
    <s v=""/>
    <n v="0"/>
    <s v=""/>
    <s v="VENTAS NO CONTRIBUYENTES"/>
    <s v=""/>
    <n v="924.44760399999996"/>
    <n v="0"/>
    <n v="704.10484999999971"/>
    <n v="0"/>
    <s v="-"/>
    <n v="0"/>
    <n v="189.95065000000005"/>
    <s v="-"/>
    <n v="30.392104"/>
    <n v="0"/>
    <s v="-"/>
    <n v="0"/>
    <n v="0"/>
    <s v="-"/>
    <n v="0"/>
  </r>
  <r>
    <s v="524"/>
    <x v="8"/>
    <x v="0"/>
    <s v="003"/>
    <s v="Z1F0008965"/>
    <s v="1036-1036"/>
    <s v="FC"/>
    <s v="00134598-00134737"/>
    <s v=""/>
    <s v=""/>
    <s v=""/>
    <s v=""/>
    <n v="0"/>
    <s v=""/>
    <s v="VENTAS NO CONTRIBUYENTES"/>
    <s v=""/>
    <n v="1994.0599999999997"/>
    <n v="0"/>
    <n v="1763.1"/>
    <n v="0"/>
    <s v="-"/>
    <n v="0"/>
    <n v="199.1"/>
    <s v="16"/>
    <n v="31.86"/>
    <n v="0"/>
    <s v="-"/>
    <n v="0"/>
    <n v="0"/>
    <s v="-"/>
    <n v="0"/>
  </r>
  <r>
    <s v="525"/>
    <x v="8"/>
    <x v="1"/>
    <s v="003"/>
    <s v="Z1F0017848"/>
    <s v="0588-0588"/>
    <s v="FC"/>
    <s v="00030951-00030971"/>
    <s v=""/>
    <s v=""/>
    <s v=""/>
    <s v=""/>
    <n v="0"/>
    <s v=""/>
    <s v="VENTAS NO CONTRIBUYENTES"/>
    <s v=""/>
    <n v="1008.1249280000002"/>
    <n v="0"/>
    <n v="705.06239999999991"/>
    <n v="0"/>
    <s v="-"/>
    <n v="0"/>
    <n v="261.26080000000002"/>
    <s v="-"/>
    <n v="41.801727999999997"/>
    <n v="0"/>
    <s v="-"/>
    <n v="0"/>
    <n v="0"/>
    <s v="-"/>
    <n v="0"/>
  </r>
  <r>
    <s v="526"/>
    <x v="8"/>
    <x v="1"/>
    <s v="003"/>
    <s v="Z1F0017848"/>
    <s v="0588"/>
    <s v="FC"/>
    <s v="00030972"/>
    <s v=""/>
    <s v=""/>
    <s v=""/>
    <s v=""/>
    <n v="0"/>
    <s v=""/>
    <s v="AMARENAS CAKES REPOSTERIA"/>
    <s v="J400736110"/>
    <n v="9.7915500000000009"/>
    <n v="0"/>
    <n v="9.7915500000000009"/>
    <n v="0"/>
    <s v="-"/>
    <n v="0"/>
    <n v="0"/>
    <s v="-"/>
    <n v="0"/>
    <n v="0"/>
    <s v="-"/>
    <n v="0"/>
    <n v="0"/>
    <s v="-"/>
    <n v="0"/>
  </r>
  <r>
    <s v="527"/>
    <x v="8"/>
    <x v="1"/>
    <s v="003"/>
    <s v="Z1F0017848"/>
    <s v="0588-0588"/>
    <s v="FC"/>
    <s v="00030973-00030986"/>
    <s v=""/>
    <s v=""/>
    <s v=""/>
    <s v=""/>
    <n v="0"/>
    <s v=""/>
    <s v="VENTAS NO CONTRIBUYENTES"/>
    <s v=""/>
    <n v="626.57899999999995"/>
    <n v="0"/>
    <n v="491.48539999999991"/>
    <n v="0"/>
    <s v="-"/>
    <n v="0"/>
    <n v="116.46000000000001"/>
    <s v="16"/>
    <n v="18.633600000000001"/>
    <n v="0"/>
    <s v="-"/>
    <n v="0"/>
    <n v="0"/>
    <s v="-"/>
    <n v="0"/>
  </r>
  <r>
    <s v="528"/>
    <x v="8"/>
    <x v="3"/>
    <s v="003"/>
    <s v="Z1B8051199"/>
    <s v="0106"/>
    <s v="FC"/>
    <s v="00009446-00009531"/>
    <s v=""/>
    <s v=""/>
    <s v=""/>
    <s v=""/>
    <n v="0"/>
    <s v=""/>
    <s v="VENTAS NO CONTRIBUYENTES"/>
    <s v=""/>
    <n v="5090.7216740000022"/>
    <n v="0"/>
    <n v="4151.8197"/>
    <n v="0"/>
    <s v="-"/>
    <n v="0"/>
    <n v="809.39825000000019"/>
    <s v="-"/>
    <n v="129.50372400000001"/>
    <n v="0"/>
    <s v="-"/>
    <n v="0"/>
    <n v="0"/>
    <s v="-"/>
    <n v="0"/>
  </r>
  <r>
    <s v="529"/>
    <x v="8"/>
    <x v="3"/>
    <s v="003"/>
    <s v="Z1B8051199"/>
    <s v="0106"/>
    <s v="FC"/>
    <s v="00009532"/>
    <s v=""/>
    <s v=""/>
    <s v=""/>
    <s v=""/>
    <n v="0"/>
    <s v=""/>
    <s v="OH SI SALUD C.A."/>
    <s v="J411514403"/>
    <n v="101.69108199999999"/>
    <n v="0"/>
    <n v="78.052949999999996"/>
    <n v="20.377700000000001"/>
    <s v="16"/>
    <n v="3.2604320000000002"/>
    <n v="0"/>
    <s v="-"/>
    <n v="0"/>
    <n v="0"/>
    <s v="-"/>
    <n v="0"/>
    <n v="0"/>
    <s v="-"/>
    <n v="0"/>
  </r>
  <r>
    <s v="530"/>
    <x v="8"/>
    <x v="3"/>
    <s v="003"/>
    <s v="Z1B8051199"/>
    <s v="0106"/>
    <s v="FC"/>
    <s v="00009533-00009578"/>
    <s v=""/>
    <s v=""/>
    <s v=""/>
    <s v=""/>
    <n v="0"/>
    <s v=""/>
    <s v="VENTAS NO CONTRIBUYENTES"/>
    <s v=""/>
    <n v="2335.7799560000003"/>
    <n v="0"/>
    <n v="1824.8636500000005"/>
    <n v="0"/>
    <s v="-"/>
    <n v="0"/>
    <n v="440.44505000000009"/>
    <s v="16"/>
    <n v="70.471255999999983"/>
    <n v="0"/>
    <s v="-"/>
    <n v="0"/>
    <n v="0"/>
    <s v="-"/>
    <n v="0"/>
  </r>
  <r>
    <s v="531"/>
    <x v="8"/>
    <x v="0"/>
    <s v="004"/>
    <s v="Z1B8050578"/>
    <s v="1833-1833"/>
    <s v="FC"/>
    <s v="00163320-00163428"/>
    <s v=""/>
    <s v=""/>
    <s v=""/>
    <s v=""/>
    <n v="0"/>
    <s v=""/>
    <s v="VENTAS NO CONTRIBUYENTES"/>
    <s v=""/>
    <n v="1977.6209499999986"/>
    <n v="0"/>
    <n v="1729.6475000000003"/>
    <n v="0"/>
    <s v="-"/>
    <n v="0"/>
    <n v="213.77024999999998"/>
    <s v="-"/>
    <n v="34.203199999999995"/>
    <n v="0"/>
    <s v="-"/>
    <n v="0"/>
    <n v="0"/>
    <s v="-"/>
    <n v="0"/>
  </r>
  <r>
    <s v="532"/>
    <x v="8"/>
    <x v="0"/>
    <s v="004"/>
    <s v="Z1B8050578"/>
    <s v="1833"/>
    <s v="NC"/>
    <s v=""/>
    <s v="00000073"/>
    <s v=""/>
    <s v="00163285"/>
    <s v="8/10/2021"/>
    <n v="12.52"/>
    <s v="VEN"/>
    <s v="ELENA LIMAS"/>
    <s v="V5424008 "/>
    <n v="-8.3002500000000001"/>
    <n v="0"/>
    <n v="-8.3002500000000001"/>
    <n v="0"/>
    <s v="-"/>
    <n v="0"/>
    <n v="0"/>
    <s v="-"/>
    <n v="0"/>
    <n v="0"/>
    <s v="-"/>
    <n v="0"/>
    <n v="0"/>
    <s v="-"/>
    <n v="0"/>
  </r>
  <r>
    <s v="533"/>
    <x v="8"/>
    <x v="1"/>
    <s v="004"/>
    <s v="Z1F0017963"/>
    <s v="0597-0597"/>
    <s v="FC"/>
    <s v="00022173-00022181"/>
    <s v=""/>
    <s v=""/>
    <s v=""/>
    <s v=""/>
    <n v="0"/>
    <s v=""/>
    <s v="VENTAS NO CONTRIBUYENTES"/>
    <s v=""/>
    <n v="94.114100000000008"/>
    <n v="0"/>
    <n v="69.986100000000008"/>
    <n v="0"/>
    <s v="-"/>
    <n v="0"/>
    <n v="20.799999999999997"/>
    <s v="-"/>
    <n v="3.3280000000000003"/>
    <n v="0"/>
    <s v="-"/>
    <n v="0"/>
    <n v="0"/>
    <s v="-"/>
    <n v="0"/>
  </r>
  <r>
    <s v="534"/>
    <x v="8"/>
    <x v="1"/>
    <s v="004"/>
    <s v="Z1F0017963"/>
    <s v="0597"/>
    <s v="FC"/>
    <s v="00022182"/>
    <s v=""/>
    <s v=""/>
    <s v=""/>
    <s v=""/>
    <n v="0"/>
    <s v=""/>
    <s v="MOTEL PANORAMA C.A"/>
    <s v="J000532214"/>
    <n v="41.491599999999998"/>
    <n v="0"/>
    <n v="0.59000000000000341"/>
    <n v="35.26"/>
    <s v="16"/>
    <n v="5.6416000000000004"/>
    <n v="0"/>
    <s v="-"/>
    <n v="0"/>
    <n v="0"/>
    <s v="-"/>
    <n v="0"/>
    <n v="0"/>
    <s v="-"/>
    <n v="0"/>
  </r>
  <r>
    <s v="535"/>
    <x v="8"/>
    <x v="1"/>
    <s v="004"/>
    <s v="Z1F0017963"/>
    <s v="0597-0597"/>
    <s v="FC"/>
    <s v="00022183-00022242"/>
    <s v=""/>
    <s v=""/>
    <s v=""/>
    <s v=""/>
    <n v="0"/>
    <s v=""/>
    <s v="VENTAS NO CONTRIBUYENTES"/>
    <s v=""/>
    <n v="3410.8599220000001"/>
    <n v="0"/>
    <n v="2381.6131500000001"/>
    <n v="0"/>
    <s v="-"/>
    <n v="0"/>
    <n v="887.28169999999989"/>
    <s v="-"/>
    <n v="141.96507200000002"/>
    <n v="0"/>
    <s v="-"/>
    <n v="0"/>
    <n v="0"/>
    <s v="-"/>
    <n v="0"/>
  </r>
  <r>
    <s v="536"/>
    <x v="8"/>
    <x v="1"/>
    <s v="004"/>
    <s v="Z1F0017963"/>
    <s v="0597"/>
    <s v="FC"/>
    <s v="00022243"/>
    <s v=""/>
    <s v=""/>
    <s v=""/>
    <s v=""/>
    <n v="0"/>
    <s v=""/>
    <s v="INVERSIONES SI SE PUEDE"/>
    <s v="J412775600"/>
    <n v="297.70841799999999"/>
    <n v="0"/>
    <n v="242.04025000000001"/>
    <n v="47.989800000000002"/>
    <s v="16"/>
    <n v="7.6783679999999999"/>
    <n v="0"/>
    <s v="-"/>
    <n v="0"/>
    <n v="0"/>
    <s v="-"/>
    <n v="0"/>
    <n v="0"/>
    <s v="-"/>
    <n v="0"/>
  </r>
  <r>
    <s v="537"/>
    <x v="8"/>
    <x v="1"/>
    <s v="004"/>
    <s v="Z1F0017963"/>
    <s v="0597-0597"/>
    <s v="FC"/>
    <s v="00022244-00022271"/>
    <s v=""/>
    <s v=""/>
    <s v=""/>
    <s v=""/>
    <n v="0"/>
    <s v=""/>
    <s v="VENTAS NO CONTRIBUYENTES"/>
    <s v=""/>
    <n v="1005.8891919999999"/>
    <n v="0"/>
    <n v="712.95009999999979"/>
    <n v="0"/>
    <s v="-"/>
    <n v="0"/>
    <n v="252.53369999999995"/>
    <s v="-"/>
    <n v="40.405391999999999"/>
    <n v="0"/>
    <s v="-"/>
    <n v="0"/>
    <n v="0"/>
    <s v="-"/>
    <n v="0"/>
  </r>
  <r>
    <s v="538"/>
    <x v="8"/>
    <x v="3"/>
    <s v="004"/>
    <s v="Z1B8050937"/>
    <s v="1951"/>
    <s v="FC"/>
    <s v="00181375-00181492"/>
    <s v=""/>
    <s v=""/>
    <s v=""/>
    <s v=""/>
    <n v="0"/>
    <s v=""/>
    <s v="VENTAS NO CONTRIBUYENTES"/>
    <s v=""/>
    <n v="7320.7263500000008"/>
    <n v="0"/>
    <n v="5541.1656000000012"/>
    <n v="0"/>
    <s v="-"/>
    <n v="0"/>
    <n v="1534.1041499999999"/>
    <s v="-"/>
    <n v="245.45660000000004"/>
    <n v="0"/>
    <s v="-"/>
    <n v="0"/>
    <n v="0"/>
    <s v="-"/>
    <n v="0"/>
  </r>
  <r>
    <s v="539"/>
    <x v="8"/>
    <x v="1"/>
    <s v="005"/>
    <s v="Z1F0017998"/>
    <s v="0587-0587"/>
    <s v="FC"/>
    <s v="00026416-00026481"/>
    <s v=""/>
    <s v=""/>
    <s v=""/>
    <s v=""/>
    <n v="0"/>
    <s v=""/>
    <s v="VENTAS NO CONTRIBUYENTES"/>
    <s v=""/>
    <n v="3417.7828960000024"/>
    <n v="0"/>
    <n v="2349.5309500000012"/>
    <n v="0"/>
    <s v="-"/>
    <n v="0"/>
    <n v="920.9068500000003"/>
    <s v="16"/>
    <n v="147.34509599999998"/>
    <n v="0"/>
    <s v="-"/>
    <n v="0"/>
    <n v="0"/>
    <s v="-"/>
    <n v="0"/>
  </r>
  <r>
    <s v="540"/>
    <x v="8"/>
    <x v="1"/>
    <s v="005"/>
    <s v="Z1F0017998"/>
    <s v="0587"/>
    <s v="FC"/>
    <s v="00026482"/>
    <s v=""/>
    <s v=""/>
    <s v=""/>
    <s v=""/>
    <n v="0"/>
    <s v=""/>
    <s v="HOTELERA AMERICANA C.A"/>
    <s v="J000578516"/>
    <n v="242.215"/>
    <n v="0"/>
    <n v="204.70060000000001"/>
    <n v="32.340000000000003"/>
    <s v="16"/>
    <n v="5.1744000000000003"/>
    <n v="0"/>
    <s v="-"/>
    <n v="0"/>
    <n v="0"/>
    <s v="-"/>
    <n v="0"/>
    <n v="0"/>
    <s v="-"/>
    <n v="0"/>
  </r>
  <r>
    <s v="541"/>
    <x v="8"/>
    <x v="1"/>
    <s v="005"/>
    <s v="Z1F0017998"/>
    <s v="0587-0587"/>
    <s v="FC"/>
    <s v="00026483-00026489"/>
    <s v=""/>
    <s v=""/>
    <s v=""/>
    <s v=""/>
    <n v="0"/>
    <s v=""/>
    <s v="VENTAS NO CONTRIBUYENTES"/>
    <s v=""/>
    <n v="251.9716"/>
    <n v="0"/>
    <n v="180.88679999999999"/>
    <n v="0"/>
    <s v="-"/>
    <n v="0"/>
    <n v="61.28"/>
    <s v="16"/>
    <n v="9.8048000000000002"/>
    <n v="0"/>
    <s v="-"/>
    <n v="0"/>
    <n v="0"/>
    <s v="-"/>
    <n v="0"/>
  </r>
  <r>
    <s v="542"/>
    <x v="8"/>
    <x v="3"/>
    <s v="005"/>
    <s v="Z1B8050363"/>
    <s v="0107"/>
    <s v="FC"/>
    <s v="00011823-00011978"/>
    <s v=""/>
    <s v=""/>
    <s v=""/>
    <s v=""/>
    <n v="0"/>
    <s v=""/>
    <s v="VENTAS NO CONTRIBUYENTES"/>
    <s v=""/>
    <n v="8800.5256480000025"/>
    <n v="0"/>
    <n v="6796.3834000000015"/>
    <n v="0"/>
    <s v="-"/>
    <n v="0"/>
    <n v="1727.7087999999992"/>
    <s v="-"/>
    <n v="276.433448"/>
    <n v="0"/>
    <s v="-"/>
    <n v="0"/>
    <n v="0"/>
    <s v="-"/>
    <n v="0"/>
  </r>
  <r>
    <s v="543"/>
    <x v="8"/>
    <x v="1"/>
    <s v="006"/>
    <s v="Z1F0017787"/>
    <s v="0562-0562"/>
    <s v="FC"/>
    <s v="00013571-00013593"/>
    <s v=""/>
    <s v=""/>
    <s v=""/>
    <s v=""/>
    <n v="0"/>
    <s v=""/>
    <s v="VENTAS NO CONTRIBUYENTES"/>
    <s v=""/>
    <n v="741.87209400000006"/>
    <n v="0"/>
    <n v="486.25200000000001"/>
    <n v="0"/>
    <s v="-"/>
    <n v="0"/>
    <n v="220.36214999999999"/>
    <s v="16"/>
    <n v="35.257944000000002"/>
    <n v="0"/>
    <s v="-"/>
    <n v="0"/>
    <n v="0"/>
    <s v="-"/>
    <n v="0"/>
  </r>
  <r>
    <s v="544"/>
    <x v="8"/>
    <x v="1"/>
    <s v="006"/>
    <s v="Z1F0017787"/>
    <s v="0562"/>
    <s v="FC"/>
    <s v="00013594"/>
    <s v=""/>
    <s v=""/>
    <s v=""/>
    <s v=""/>
    <n v="0"/>
    <s v=""/>
    <s v="DAVID PEÑUELA"/>
    <s v="V252310234"/>
    <n v="5.9391999999999996"/>
    <n v="0"/>
    <n v="0"/>
    <n v="5.12"/>
    <s v="16"/>
    <n v="0.81920000000000004"/>
    <n v="0"/>
    <s v="-"/>
    <n v="0"/>
    <n v="0"/>
    <s v="-"/>
    <n v="0"/>
    <n v="0"/>
    <s v="-"/>
    <n v="0"/>
  </r>
  <r>
    <s v="545"/>
    <x v="8"/>
    <x v="1"/>
    <s v="006"/>
    <s v="Z1F0017787"/>
    <s v="0562-0562"/>
    <s v="FC"/>
    <s v="00013595-00013629"/>
    <s v=""/>
    <s v=""/>
    <s v=""/>
    <s v=""/>
    <n v="0"/>
    <s v=""/>
    <s v="VENTAS NO CONTRIBUYENTES"/>
    <s v=""/>
    <n v="1368.2575499999996"/>
    <n v="0"/>
    <n v="948.98569999999984"/>
    <n v="0"/>
    <s v="-"/>
    <n v="0"/>
    <n v="361.44124999999997"/>
    <s v="16"/>
    <n v="57.83059999999999"/>
    <n v="0"/>
    <s v="-"/>
    <n v="0"/>
    <n v="0"/>
    <s v="-"/>
    <n v="0"/>
  </r>
  <r>
    <s v="546"/>
    <x v="8"/>
    <x v="3"/>
    <s v="006"/>
    <s v="Z1B8044815"/>
    <s v="0002"/>
    <s v="FC"/>
    <s v="00000004-00000055"/>
    <s v=""/>
    <s v=""/>
    <s v=""/>
    <s v=""/>
    <n v="0"/>
    <s v=""/>
    <s v="VENTAS NO CONTRIBUYENTES"/>
    <s v=""/>
    <n v="2475.5454560000007"/>
    <n v="0"/>
    <n v="1788.2959499999993"/>
    <n v="0"/>
    <s v="-"/>
    <n v="0"/>
    <n v="592.45645000000025"/>
    <s v="16"/>
    <n v="94.793056000000007"/>
    <n v="0"/>
    <s v="-"/>
    <n v="0"/>
    <n v="0"/>
    <s v="-"/>
    <n v="0"/>
  </r>
  <r>
    <s v="547"/>
    <x v="8"/>
    <x v="3"/>
    <s v="006"/>
    <s v="Z1B8044815"/>
    <s v="0002"/>
    <s v="NC"/>
    <s v=""/>
    <s v="00000001"/>
    <s v=""/>
    <s v="00000004"/>
    <s v="9/10/2021"/>
    <n v="0.17"/>
    <s v="VEN"/>
    <s v="XAVIER GARCIAS"/>
    <s v="V25948515 "/>
    <n v="-0.17"/>
    <n v="0"/>
    <n v="-0.17"/>
    <n v="0"/>
    <s v="-"/>
    <n v="0"/>
    <n v="0"/>
    <s v="-"/>
    <n v="0"/>
    <n v="0"/>
    <s v="-"/>
    <n v="0"/>
    <n v="0"/>
    <s v="-"/>
    <n v="0"/>
  </r>
  <r>
    <s v="548"/>
    <x v="8"/>
    <x v="3"/>
    <s v="006"/>
    <s v="Z1B8044815"/>
    <s v="0002"/>
    <s v="NC"/>
    <s v=""/>
    <s v="00000002"/>
    <s v=""/>
    <s v="00000005"/>
    <s v="9/10/2021"/>
    <n v="0.17"/>
    <s v="VEN"/>
    <s v="XAVIER GARCIAS"/>
    <s v="V25948515 "/>
    <n v="-0.17"/>
    <n v="0"/>
    <n v="-0.17"/>
    <n v="0"/>
    <s v="-"/>
    <n v="0"/>
    <n v="0"/>
    <s v="-"/>
    <n v="0"/>
    <n v="0"/>
    <s v="-"/>
    <n v="0"/>
    <n v="0"/>
    <s v="-"/>
    <n v="0"/>
  </r>
  <r>
    <s v="549"/>
    <x v="8"/>
    <x v="3"/>
    <s v="007"/>
    <s v="Z1B8050013"/>
    <s v="0031"/>
    <s v="FC"/>
    <s v="00002095-00002214"/>
    <s v=""/>
    <s v=""/>
    <s v=""/>
    <s v=""/>
    <n v="0"/>
    <s v=""/>
    <s v="VENTAS NO CONTRIBUYENTES"/>
    <s v=""/>
    <n v="8184.4105720000007"/>
    <n v="0"/>
    <n v="6289.69"/>
    <n v="0"/>
    <s v="-"/>
    <n v="0"/>
    <n v="1633.3798000000004"/>
    <s v="16"/>
    <n v="261.34077200000013"/>
    <n v="0"/>
    <s v="-"/>
    <n v="0"/>
    <n v="0"/>
    <s v="-"/>
    <n v="0"/>
  </r>
  <r>
    <s v="550"/>
    <x v="8"/>
    <x v="1"/>
    <s v="008"/>
    <s v="Z1F0017970"/>
    <s v="0219-0219"/>
    <s v="FC"/>
    <s v="00003059-00003072"/>
    <s v=""/>
    <s v=""/>
    <s v=""/>
    <s v=""/>
    <n v="0"/>
    <s v=""/>
    <s v="VENTAS NO CONTRIBUYENTES"/>
    <s v=""/>
    <n v="151.94840000000002"/>
    <n v="0"/>
    <n v="19.140000000000015"/>
    <n v="0"/>
    <s v="-"/>
    <n v="0"/>
    <n v="114.49000000000001"/>
    <s v="16"/>
    <n v="18.3184"/>
    <n v="0"/>
    <s v="-"/>
    <n v="0"/>
    <n v="0"/>
    <s v="-"/>
    <n v="0"/>
  </r>
  <r>
    <s v="551"/>
    <x v="8"/>
    <x v="3"/>
    <s v="008"/>
    <s v="Z1B8050003"/>
    <s v="1966"/>
    <s v="FC"/>
    <s v="00192086-00192104"/>
    <s v=""/>
    <s v=""/>
    <s v=""/>
    <s v=""/>
    <n v="0"/>
    <s v=""/>
    <s v="VENTAS NO CONTRIBUYENTES"/>
    <s v=""/>
    <n v="1690.7153980000003"/>
    <n v="0"/>
    <n v="1421.7846000000002"/>
    <n v="0"/>
    <s v="-"/>
    <n v="0"/>
    <n v="231.83685"/>
    <s v="-"/>
    <n v="37.093947999999997"/>
    <n v="0"/>
    <s v="-"/>
    <n v="0"/>
    <n v="0"/>
    <s v="-"/>
    <n v="0"/>
  </r>
  <r>
    <s v="552"/>
    <x v="8"/>
    <x v="3"/>
    <s v="008"/>
    <s v="Z1B8050003"/>
    <s v="1966"/>
    <s v="FC"/>
    <s v="00192105"/>
    <s v=""/>
    <s v=""/>
    <s v=""/>
    <s v=""/>
    <n v="0"/>
    <s v=""/>
    <s v="INVERSIONES MINIMARKETREY C.A"/>
    <s v="J50029458-1"/>
    <n v="328.64"/>
    <n v="0"/>
    <n v="328.64"/>
    <n v="0"/>
    <s v="-"/>
    <n v="0"/>
    <n v="0"/>
    <s v="-"/>
    <n v="0"/>
    <n v="0"/>
    <s v="-"/>
    <n v="0"/>
    <n v="0"/>
    <s v="-"/>
    <n v="0"/>
  </r>
  <r>
    <s v="553"/>
    <x v="8"/>
    <x v="3"/>
    <s v="008"/>
    <s v="Z1B8050003"/>
    <s v="1966"/>
    <s v="FC"/>
    <s v="00192106-00192198"/>
    <s v=""/>
    <s v=""/>
    <s v=""/>
    <s v=""/>
    <n v="0"/>
    <s v=""/>
    <s v="VENTAS NO CONTRIBUYENTES"/>
    <s v=""/>
    <n v="6699.9875680000005"/>
    <n v="0"/>
    <n v="4922.7352499999979"/>
    <n v="0"/>
    <s v="-"/>
    <n v="0"/>
    <n v="1532.1140500000004"/>
    <s v="16"/>
    <n v="245.13826800000004"/>
    <n v="0"/>
    <s v="-"/>
    <n v="0"/>
    <n v="0"/>
    <s v="-"/>
    <n v="0"/>
  </r>
  <r>
    <s v="554"/>
    <x v="8"/>
    <x v="3"/>
    <s v="009"/>
    <s v="Z1B8014458"/>
    <s v="0002"/>
    <s v="FC"/>
    <s v="00000002-00000052"/>
    <s v=""/>
    <s v=""/>
    <s v=""/>
    <s v=""/>
    <n v="0"/>
    <s v=""/>
    <s v="VENTAS NO CONTRIBUYENTES"/>
    <s v=""/>
    <n v="2731.8892499999993"/>
    <n v="0"/>
    <n v="2160.4563000000003"/>
    <n v="0"/>
    <s v="-"/>
    <n v="0"/>
    <n v="492.61465000000004"/>
    <s v="16"/>
    <n v="78.818299999999965"/>
    <n v="0"/>
    <s v="-"/>
    <n v="0"/>
    <n v="0"/>
    <s v="-"/>
    <n v="0"/>
  </r>
  <r>
    <s v="555"/>
    <x v="8"/>
    <x v="3"/>
    <s v="009"/>
    <s v="Z1B8014458"/>
    <s v="0002"/>
    <s v="NC"/>
    <s v=""/>
    <s v="00000001"/>
    <s v=""/>
    <s v="00000002"/>
    <s v="9/10/2021"/>
    <n v="0.17"/>
    <s v="VEN"/>
    <s v="XAVIER GARCIAS"/>
    <s v="V25948515 "/>
    <n v="-0.17"/>
    <n v="0"/>
    <n v="-0.17"/>
    <n v="0"/>
    <s v="-"/>
    <n v="0"/>
    <n v="0"/>
    <s v="-"/>
    <n v="0"/>
    <n v="0"/>
    <s v="-"/>
    <n v="0"/>
    <n v="0"/>
    <s v="-"/>
    <n v="0"/>
  </r>
  <r>
    <s v="556"/>
    <x v="8"/>
    <x v="3"/>
    <s v="010"/>
    <s v="Z1F0000341"/>
    <s v="1485"/>
    <s v="FC"/>
    <s v="85151000-85166000"/>
    <s v=""/>
    <s v=""/>
    <s v=""/>
    <s v=""/>
    <n v="0"/>
    <s v=""/>
    <s v="VENTAS NO CONTRIBUYENTES"/>
    <s v=""/>
    <n v="790.65763199999992"/>
    <n v="0"/>
    <n v="521.06065000000001"/>
    <n v="0"/>
    <s v="-"/>
    <n v="0"/>
    <n v="232.41125000000002"/>
    <s v="16"/>
    <n v="37.185732000000002"/>
    <n v="0"/>
    <s v="-"/>
    <n v="0"/>
    <n v="0"/>
    <s v="-"/>
    <n v="0"/>
  </r>
  <r>
    <s v="557"/>
    <x v="8"/>
    <x v="3"/>
    <s v="010"/>
    <s v="Z1F0000341"/>
    <s v="1485"/>
    <s v="FC"/>
    <s v="85167000"/>
    <s v=""/>
    <s v=""/>
    <s v=""/>
    <s v=""/>
    <n v="0"/>
    <s v=""/>
    <s v="VALET PARKING 50KPH"/>
    <s v="J31756025-6"/>
    <n v="40.894399999999997"/>
    <n v="0"/>
    <n v="24.967600000000001"/>
    <n v="13.73"/>
    <s v="16"/>
    <n v="2.1968000000000001"/>
    <n v="0"/>
    <s v="-"/>
    <n v="0"/>
    <n v="0"/>
    <s v="-"/>
    <n v="0"/>
    <n v="0"/>
    <s v="-"/>
    <n v="0"/>
  </r>
  <r>
    <s v="558"/>
    <x v="8"/>
    <x v="3"/>
    <s v="010"/>
    <s v="Z1F0000341"/>
    <s v="1485"/>
    <s v="FC"/>
    <s v="85168000-85230000"/>
    <s v=""/>
    <s v=""/>
    <s v=""/>
    <s v=""/>
    <n v="0"/>
    <s v=""/>
    <s v="VENTAS NO CONTRIBUYENTES"/>
    <s v=""/>
    <n v="4155.2055059999993"/>
    <n v="0"/>
    <n v="2952.1811499999985"/>
    <n v="0"/>
    <s v="-"/>
    <n v="0"/>
    <n v="1037.0899999999999"/>
    <s v="-"/>
    <n v="165.93435600000001"/>
    <n v="0"/>
    <s v="-"/>
    <n v="0"/>
    <n v="0"/>
    <s v="-"/>
    <n v="0"/>
  </r>
  <r>
    <s v="559"/>
    <x v="8"/>
    <x v="3"/>
    <s v="010"/>
    <s v="Z1F0000341"/>
    <s v="1485"/>
    <s v="FC"/>
    <s v="85231000"/>
    <s v=""/>
    <s v=""/>
    <s v=""/>
    <s v=""/>
    <n v="0"/>
    <s v=""/>
    <s v="SERVICIOS FUNERARIO CHACON"/>
    <s v="J406322504"/>
    <n v="535.20481600000005"/>
    <n v="0"/>
    <n v="381.29284999999999"/>
    <n v="132.68275"/>
    <s v="16"/>
    <n v="21.229216000000001"/>
    <n v="0"/>
    <s v="-"/>
    <n v="0"/>
    <n v="0"/>
    <s v="-"/>
    <n v="0"/>
    <n v="0"/>
    <s v="-"/>
    <n v="0"/>
  </r>
  <r>
    <s v="560"/>
    <x v="8"/>
    <x v="3"/>
    <s v="010"/>
    <s v="Z1F0000341"/>
    <s v="1485"/>
    <s v="FC"/>
    <s v="85232000-85265001"/>
    <s v=""/>
    <s v=""/>
    <s v=""/>
    <s v=""/>
    <n v="0"/>
    <s v=""/>
    <s v="VENTAS NO CONTRIBUYENTES"/>
    <s v=""/>
    <n v="1593.7746799999998"/>
    <n v="0"/>
    <n v="1146.8783000000003"/>
    <n v="0"/>
    <s v="-"/>
    <n v="0"/>
    <n v="385.25549999999993"/>
    <s v="16"/>
    <n v="61.640880000000003"/>
    <n v="0"/>
    <s v="-"/>
    <n v="0"/>
    <n v="0"/>
    <s v="-"/>
    <n v="0"/>
  </r>
  <r>
    <s v="561"/>
    <x v="8"/>
    <x v="3"/>
    <s v="012"/>
    <s v="Z1B8038506"/>
    <s v="1873"/>
    <s v="FC"/>
    <s v="00077260-00077317"/>
    <s v=""/>
    <s v=""/>
    <s v=""/>
    <s v=""/>
    <n v="0"/>
    <s v=""/>
    <s v="VENTAS NO CONTRIBUYENTES"/>
    <s v=""/>
    <n v="1324.7522180000003"/>
    <n v="0"/>
    <n v="839.80340000000035"/>
    <n v="0"/>
    <s v="-"/>
    <n v="0"/>
    <n v="418.05934999999988"/>
    <s v="-"/>
    <n v="66.889468000000008"/>
    <n v="0"/>
    <s v="-"/>
    <n v="0"/>
    <n v="0"/>
    <s v="-"/>
    <n v="0"/>
  </r>
  <r>
    <s v="562"/>
    <x v="8"/>
    <x v="3"/>
    <s v="014"/>
    <s v="Z1F0000338"/>
    <s v="1677-1677"/>
    <s v="FC"/>
    <s v="00071603-00071771"/>
    <s v=""/>
    <s v=""/>
    <s v=""/>
    <s v=""/>
    <n v="0"/>
    <s v=""/>
    <s v="VENTAS NO CONTRIBUYENTES"/>
    <s v=""/>
    <n v="3582.5217000000011"/>
    <n v="0"/>
    <n v="2753.5697500000015"/>
    <n v="0"/>
    <s v="-"/>
    <n v="0"/>
    <n v="714.6137500000001"/>
    <s v="16"/>
    <n v="114.33819999999994"/>
    <n v="0"/>
    <s v="-"/>
    <n v="0"/>
    <n v="0"/>
    <s v="-"/>
    <n v="0"/>
  </r>
  <r>
    <s v="563"/>
    <x v="8"/>
    <x v="3"/>
    <s v="014"/>
    <s v="Z1F0000338"/>
    <s v="1677"/>
    <s v="NC"/>
    <s v=""/>
    <s v="00000082"/>
    <s v=""/>
    <s v="71678000"/>
    <s v="9/10/2021"/>
    <n v="25.15"/>
    <s v="VEN"/>
    <s v="MARILIANA OROPEZA"/>
    <s v="V12878351"/>
    <n v="-14.67"/>
    <n v="0"/>
    <n v="-14.67"/>
    <n v="0"/>
    <s v="-"/>
    <n v="0"/>
    <n v="0"/>
    <s v="-"/>
    <n v="0"/>
    <n v="0"/>
    <s v="-"/>
    <n v="0"/>
    <n v="0"/>
    <s v="-"/>
    <n v="0"/>
  </r>
  <r>
    <s v="564"/>
    <x v="8"/>
    <x v="3"/>
    <s v="015"/>
    <s v="Z1B8050356"/>
    <s v="1852"/>
    <s v="FC"/>
    <s v="00095435-00095518"/>
    <s v=""/>
    <s v=""/>
    <s v=""/>
    <s v=""/>
    <n v="0"/>
    <s v=""/>
    <s v="VENTAS NO CONTRIBUYENTES"/>
    <s v=""/>
    <n v="3806.1439999999989"/>
    <n v="0"/>
    <n v="3117.1486999999993"/>
    <n v="0"/>
    <s v="-"/>
    <n v="0"/>
    <n v="593.9615"/>
    <s v="-"/>
    <n v="95.033799999999999"/>
    <n v="0"/>
    <s v="-"/>
    <n v="0"/>
    <n v="0"/>
    <s v="-"/>
    <n v="0"/>
  </r>
  <r>
    <s v="565"/>
    <x v="8"/>
    <x v="3"/>
    <s v="016"/>
    <s v="Z1F0000490"/>
    <s v="0390"/>
    <s v="FC"/>
    <s v="00013632-00013675"/>
    <s v=""/>
    <s v=""/>
    <s v=""/>
    <s v=""/>
    <n v="0"/>
    <s v=""/>
    <s v="VENTAS NO CONTRIBUYENTES"/>
    <s v=""/>
    <n v="471.0437"/>
    <n v="0"/>
    <n v="404.52929999999998"/>
    <n v="0"/>
    <s v="-"/>
    <n v="0"/>
    <n v="57.340000000000011"/>
    <s v="-"/>
    <n v="9.1743999999999968"/>
    <n v="0"/>
    <s v="-"/>
    <n v="0"/>
    <n v="0"/>
    <s v="-"/>
    <n v="0"/>
  </r>
  <r>
    <s v="566"/>
    <x v="8"/>
    <x v="3"/>
    <s v="016"/>
    <s v="Z1F0000490"/>
    <s v="0390"/>
    <s v="FC"/>
    <s v="00013676"/>
    <s v=""/>
    <s v=""/>
    <s v=""/>
    <s v=""/>
    <n v="0"/>
    <s v=""/>
    <s v="DISTRUBUIDORA EL CHORITO"/>
    <s v="J299126110"/>
    <n v="28.067399999999999"/>
    <n v="0"/>
    <n v="28.067399999999999"/>
    <n v="0"/>
    <s v="-"/>
    <n v="0"/>
    <n v="0"/>
    <s v="-"/>
    <n v="0"/>
    <n v="0"/>
    <s v="-"/>
    <n v="0"/>
    <n v="0"/>
    <s v="-"/>
    <n v="0"/>
  </r>
  <r>
    <s v="567"/>
    <x v="8"/>
    <x v="3"/>
    <s v="016"/>
    <s v="Z1F0000490"/>
    <s v="0390"/>
    <s v="FC"/>
    <s v="00013677-00013767"/>
    <s v=""/>
    <s v=""/>
    <s v=""/>
    <s v=""/>
    <n v="0"/>
    <s v=""/>
    <s v="VENTAS NO CONTRIBUYENTES"/>
    <s v=""/>
    <n v="903.16405000000009"/>
    <n v="0"/>
    <n v="726.18475000000001"/>
    <n v="0"/>
    <s v="-"/>
    <n v="0"/>
    <n v="152.56840000000003"/>
    <s v="-"/>
    <n v="24.410900000000002"/>
    <n v="0"/>
    <s v="-"/>
    <n v="0"/>
    <n v="0"/>
    <s v="-"/>
    <n v="0"/>
  </r>
  <r>
    <s v="568"/>
    <x v="8"/>
    <x v="3"/>
    <s v="017"/>
    <s v="Z7C0004030"/>
    <s v="0304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69"/>
    <x v="9"/>
    <x v="2"/>
    <s v="001"/>
    <s v="Z7C7008321"/>
    <s v="0032-0032"/>
    <s v="FC"/>
    <s v="00003553-00003728"/>
    <s v=""/>
    <s v=""/>
    <s v=""/>
    <s v=""/>
    <n v="0"/>
    <s v=""/>
    <s v="VENTAS NO CONTRIBUYENTES"/>
    <s v=""/>
    <n v="4030.0114060000001"/>
    <n v="0"/>
    <n v="3196.58"/>
    <n v="0"/>
    <s v="-"/>
    <n v="0"/>
    <n v="718.47535000000005"/>
    <s v="-"/>
    <n v="114.95605599999996"/>
    <n v="0"/>
    <s v="-"/>
    <n v="0"/>
    <n v="0"/>
    <s v="-"/>
    <n v="0"/>
  </r>
  <r>
    <s v="570"/>
    <x v="9"/>
    <x v="0"/>
    <s v="001"/>
    <s v="Z1F0004616"/>
    <s v="0925-0925"/>
    <s v="FC"/>
    <s v="00125141-00125216"/>
    <s v=""/>
    <s v=""/>
    <s v=""/>
    <s v=""/>
    <n v="0"/>
    <s v=""/>
    <s v="VENTAS NO CONTRIBUYENTES"/>
    <s v=""/>
    <n v="1155.3969500000001"/>
    <n v="0"/>
    <n v="1106.0621500000004"/>
    <n v="0"/>
    <s v="-"/>
    <n v="0"/>
    <n v="42.53"/>
    <s v="-"/>
    <n v="6.8048000000000002"/>
    <n v="0"/>
    <s v="-"/>
    <n v="0"/>
    <n v="0"/>
    <s v="-"/>
    <n v="0"/>
  </r>
  <r>
    <s v="571"/>
    <x v="9"/>
    <x v="0"/>
    <s v="001"/>
    <s v="Z1F0004616"/>
    <s v="0925"/>
    <s v="FC"/>
    <s v="00125217"/>
    <s v=""/>
    <s v=""/>
    <s v=""/>
    <s v=""/>
    <n v="0"/>
    <s v=""/>
    <s v="ABDUL SHAHOUT"/>
    <s v="V245246079 "/>
    <n v="5.7884000000000002"/>
    <n v="0"/>
    <n v="0"/>
    <n v="4.99"/>
    <s v="16"/>
    <n v="0.7984"/>
    <n v="0"/>
    <s v="-"/>
    <n v="0"/>
    <n v="0"/>
    <s v="-"/>
    <n v="0"/>
    <n v="0"/>
    <s v="-"/>
    <n v="0"/>
  </r>
  <r>
    <s v="572"/>
    <x v="9"/>
    <x v="0"/>
    <s v="001"/>
    <s v="Z1F0004616"/>
    <s v="0925-0925"/>
    <s v="FC"/>
    <s v="00125218-00125243"/>
    <s v=""/>
    <s v=""/>
    <s v=""/>
    <s v=""/>
    <n v="0"/>
    <s v=""/>
    <s v="VENTAS NO CONTRIBUYENTES"/>
    <s v=""/>
    <n v="397.48734999999999"/>
    <n v="0"/>
    <n v="364.07934999999992"/>
    <n v="0"/>
    <s v="-"/>
    <n v="0"/>
    <n v="28.8"/>
    <s v="16"/>
    <n v="4.6080000000000005"/>
    <n v="0"/>
    <s v="-"/>
    <n v="0"/>
    <n v="0"/>
    <s v="-"/>
    <n v="0"/>
  </r>
  <r>
    <s v="573"/>
    <x v="9"/>
    <x v="1"/>
    <s v="001"/>
    <s v="Z1F0017854"/>
    <s v="0603-0603"/>
    <s v="FC"/>
    <s v="00036352-00036442"/>
    <s v=""/>
    <s v=""/>
    <s v=""/>
    <s v=""/>
    <n v="0"/>
    <s v=""/>
    <s v="VENTAS NO CONTRIBUYENTES"/>
    <s v=""/>
    <n v="3700.0816339999997"/>
    <n v="0"/>
    <n v="2563.7776499999991"/>
    <n v="0"/>
    <s v="-"/>
    <n v="0"/>
    <n v="979.57240000000002"/>
    <s v="-"/>
    <n v="156.73158400000005"/>
    <n v="0"/>
    <s v="-"/>
    <n v="0"/>
    <n v="0"/>
    <s v="-"/>
    <n v="0"/>
  </r>
  <r>
    <s v="574"/>
    <x v="9"/>
    <x v="3"/>
    <s v="001"/>
    <s v="Z1F0000700"/>
    <s v="1688"/>
    <s v="FC"/>
    <s v="37787000-37838000"/>
    <s v=""/>
    <s v=""/>
    <s v=""/>
    <s v=""/>
    <n v="0"/>
    <s v=""/>
    <s v="VENTAS NO CONTRIBUYENTES"/>
    <s v=""/>
    <n v="2807.1447619999994"/>
    <n v="0"/>
    <n v="2094.5356000000002"/>
    <n v="0"/>
    <s v="-"/>
    <n v="0"/>
    <n v="614.31844999999998"/>
    <s v="16"/>
    <n v="98.290712000000013"/>
    <n v="0"/>
    <s v="-"/>
    <n v="0"/>
    <n v="0"/>
    <s v="-"/>
    <n v="0"/>
  </r>
  <r>
    <s v="575"/>
    <x v="9"/>
    <x v="3"/>
    <s v="001"/>
    <s v="Z1F0000700"/>
    <s v="1688"/>
    <s v="FC"/>
    <s v="37839000"/>
    <s v=""/>
    <s v=""/>
    <s v=""/>
    <s v=""/>
    <n v="0"/>
    <s v=""/>
    <s v="SERVICIOS UNE CA"/>
    <s v="J410491280"/>
    <n v="93.469350000000006"/>
    <n v="0"/>
    <n v="93.469350000000006"/>
    <n v="0"/>
    <s v="-"/>
    <n v="0"/>
    <n v="0"/>
    <s v="-"/>
    <n v="0"/>
    <n v="0"/>
    <s v="-"/>
    <n v="0"/>
    <n v="0"/>
    <s v="-"/>
    <n v="0"/>
  </r>
  <r>
    <s v="576"/>
    <x v="9"/>
    <x v="3"/>
    <s v="001"/>
    <s v="Z1F0000700"/>
    <s v="1688"/>
    <s v="FC"/>
    <s v="37840000-37876000"/>
    <s v=""/>
    <s v=""/>
    <s v=""/>
    <s v=""/>
    <n v="0"/>
    <s v=""/>
    <s v="VENTAS NO CONTRIBUYENTES"/>
    <s v=""/>
    <n v="2016.5980940000002"/>
    <n v="0"/>
    <n v="1540.6983500000003"/>
    <n v="0"/>
    <s v="-"/>
    <n v="0"/>
    <n v="410.25840000000011"/>
    <s v="16"/>
    <n v="65.641343999999989"/>
    <n v="0"/>
    <s v="-"/>
    <n v="0"/>
    <n v="0"/>
    <s v="-"/>
    <n v="0"/>
  </r>
  <r>
    <s v="577"/>
    <x v="9"/>
    <x v="3"/>
    <s v="001"/>
    <s v="Z1F0000700"/>
    <s v="1688"/>
    <s v="FC"/>
    <s v="37877000"/>
    <s v=""/>
    <s v=""/>
    <s v=""/>
    <s v=""/>
    <n v="0"/>
    <s v=""/>
    <s v="INVERSIONES JRC-JEL 2015 C.A."/>
    <s v="J406723126"/>
    <n v="26.00975"/>
    <n v="0"/>
    <n v="18.19135"/>
    <n v="6.74"/>
    <s v="16"/>
    <n v="1.0784"/>
    <n v="0"/>
    <s v="-"/>
    <n v="0"/>
    <n v="0"/>
    <s v="-"/>
    <n v="0"/>
    <n v="0"/>
    <s v="-"/>
    <n v="0"/>
  </r>
  <r>
    <s v="578"/>
    <x v="9"/>
    <x v="3"/>
    <s v="001"/>
    <s v="Z1F0000700"/>
    <s v="1688"/>
    <s v="FC"/>
    <s v="37878000-37882000"/>
    <s v=""/>
    <s v=""/>
    <s v=""/>
    <s v=""/>
    <n v="0"/>
    <s v=""/>
    <s v="VENTAS NO CONTRIBUYENTES"/>
    <s v=""/>
    <n v="77.813300000000012"/>
    <n v="0"/>
    <n v="58.464500000000008"/>
    <n v="0"/>
    <s v="-"/>
    <n v="0"/>
    <n v="16.68"/>
    <s v="16"/>
    <n v="2.6688000000000001"/>
    <n v="0"/>
    <s v="-"/>
    <n v="0"/>
    <n v="0"/>
    <s v="-"/>
    <n v="0"/>
  </r>
  <r>
    <s v="579"/>
    <x v="9"/>
    <x v="3"/>
    <s v="001"/>
    <s v="Z1F0000700"/>
    <s v="1688"/>
    <s v="NC"/>
    <s v=""/>
    <s v="00000286"/>
    <s v=""/>
    <s v="00181463"/>
    <s v="9/10/2021"/>
    <n v="16.64"/>
    <s v="VEN"/>
    <s v="ROSIBEL INIESTA"/>
    <s v="V23639521"/>
    <n v="-16.64"/>
    <n v="0"/>
    <n v="-16.64"/>
    <n v="0"/>
    <s v="-"/>
    <n v="0"/>
    <n v="0"/>
    <s v="-"/>
    <n v="0"/>
    <n v="0"/>
    <s v="-"/>
    <n v="0"/>
    <n v="0"/>
    <s v="-"/>
    <n v="0"/>
  </r>
  <r>
    <s v="580"/>
    <x v="9"/>
    <x v="2"/>
    <s v="002"/>
    <s v="Z7C7008340"/>
    <s v="0033-0033"/>
    <s v="FC"/>
    <s v="00004124-00004295"/>
    <s v=""/>
    <s v=""/>
    <s v=""/>
    <s v=""/>
    <n v="0"/>
    <s v=""/>
    <s v="VENTAS NO CONTRIBUYENTES"/>
    <s v=""/>
    <n v="3319.347837999997"/>
    <n v="0"/>
    <n v="2697.5323499999986"/>
    <n v="0"/>
    <s v="-"/>
    <n v="0"/>
    <n v="536.04779999999994"/>
    <s v="16"/>
    <n v="85.767687999999993"/>
    <n v="0"/>
    <s v="-"/>
    <n v="0"/>
    <n v="0"/>
    <s v="-"/>
    <n v="0"/>
  </r>
  <r>
    <s v="581"/>
    <x v="9"/>
    <x v="0"/>
    <s v="002"/>
    <s v="Z1F0008858"/>
    <s v="1052-1052"/>
    <s v="FC"/>
    <s v="00140224-00140357"/>
    <s v=""/>
    <s v=""/>
    <s v=""/>
    <s v=""/>
    <n v="0"/>
    <s v=""/>
    <s v="VENTAS NO CONTRIBUYENTES"/>
    <s v=""/>
    <n v="2031.9970000000001"/>
    <n v="0"/>
    <n v="1807.82"/>
    <n v="0"/>
    <s v="-"/>
    <n v="0"/>
    <n v="193.25600000000003"/>
    <s v="16"/>
    <n v="30.920999999999999"/>
    <n v="0"/>
    <s v="-"/>
    <n v="0"/>
    <n v="0"/>
    <s v="-"/>
    <n v="0"/>
  </r>
  <r>
    <s v="582"/>
    <x v="9"/>
    <x v="1"/>
    <s v="002"/>
    <s v="Z1F0017966"/>
    <s v="0596-0596"/>
    <s v="FC"/>
    <s v="00022578-00022684"/>
    <s v=""/>
    <s v=""/>
    <s v=""/>
    <s v=""/>
    <n v="0"/>
    <s v=""/>
    <s v="VENTAS NO CONTRIBUYENTES"/>
    <s v=""/>
    <n v="4928.051926000001"/>
    <n v="0"/>
    <n v="3333.0166999999992"/>
    <n v="0"/>
    <s v="-"/>
    <n v="0"/>
    <n v="1375.0303500000002"/>
    <s v="-"/>
    <n v="220.00487599999983"/>
    <n v="0"/>
    <s v="-"/>
    <n v="0"/>
    <n v="0"/>
    <s v="-"/>
    <n v="0"/>
  </r>
  <r>
    <s v="583"/>
    <x v="9"/>
    <x v="1"/>
    <s v="002"/>
    <s v="Z1F0017966"/>
    <s v="0596"/>
    <s v="NC"/>
    <s v=""/>
    <s v="00000131"/>
    <s v=""/>
    <s v="00022530"/>
    <s v="09-10-2021"/>
    <n v="22.17"/>
    <s v="VEN"/>
    <s v="RAQUEL MEJIAS"/>
    <s v="V12885519"/>
    <n v="-7.0720000000000001"/>
    <n v="0"/>
    <n v="-7.0720000000000001"/>
    <n v="0"/>
    <s v="-"/>
    <n v="0"/>
    <n v="0"/>
    <s v="-"/>
    <n v="0"/>
    <n v="0"/>
    <s v="-"/>
    <n v="0"/>
    <n v="0"/>
    <s v="-"/>
    <n v="0"/>
  </r>
  <r>
    <s v="584"/>
    <x v="9"/>
    <x v="1"/>
    <s v="002"/>
    <s v="Z1F0017966"/>
    <s v="0596"/>
    <s v="NC"/>
    <s v=""/>
    <s v="00000132"/>
    <s v=""/>
    <s v="00022633"/>
    <s v="10-10-2021"/>
    <n v="21.57"/>
    <s v="VEN"/>
    <s v="ANA LLANOS"/>
    <s v="V5565893"/>
    <n v="-1.3387500000000001"/>
    <n v="0"/>
    <n v="-1.3387500000000001"/>
    <n v="0"/>
    <s v="-"/>
    <n v="0"/>
    <n v="0"/>
    <s v="-"/>
    <n v="0"/>
    <n v="0"/>
    <s v="-"/>
    <n v="0"/>
    <n v="0"/>
    <s v="-"/>
    <n v="0"/>
  </r>
  <r>
    <s v="585"/>
    <x v="9"/>
    <x v="3"/>
    <s v="002"/>
    <s v="Z1B8050002"/>
    <s v="0028"/>
    <s v="FC"/>
    <s v="00002350-00002420"/>
    <s v=""/>
    <s v=""/>
    <s v=""/>
    <s v=""/>
    <n v="0"/>
    <s v=""/>
    <s v="VENTAS NO CONTRIBUYENTES"/>
    <s v=""/>
    <n v="5238.2094679999973"/>
    <n v="0"/>
    <n v="3614.790399999998"/>
    <n v="0"/>
    <s v="-"/>
    <n v="0"/>
    <n v="1399.4993000000002"/>
    <s v="16"/>
    <n v="223.91976799999995"/>
    <n v="0"/>
    <s v="-"/>
    <n v="0"/>
    <n v="0"/>
    <s v="-"/>
    <n v="0"/>
  </r>
  <r>
    <s v="586"/>
    <x v="9"/>
    <x v="3"/>
    <s v="002"/>
    <s v="Z1B8050149"/>
    <s v="1950"/>
    <s v="FC"/>
    <s v="00223014-00223109"/>
    <m/>
    <m/>
    <m/>
    <m/>
    <n v="0"/>
    <m/>
    <s v="VENTAS NO CONTRIBUYENTES"/>
    <m/>
    <n v="1919.87"/>
    <n v="0"/>
    <n v="1919.87"/>
    <n v="0"/>
    <s v="-"/>
    <n v="0"/>
    <n v="0"/>
    <s v="16"/>
    <n v="0"/>
    <n v="0"/>
    <s v="-"/>
    <n v="0"/>
    <n v="0"/>
    <s v="-"/>
    <n v="0"/>
  </r>
  <r>
    <s v="587"/>
    <x v="9"/>
    <x v="3"/>
    <s v="002"/>
    <s v="Z1B8050149"/>
    <s v="1950"/>
    <s v="NC"/>
    <m/>
    <s v="00001348"/>
    <m/>
    <m/>
    <m/>
    <n v="0"/>
    <m/>
    <s v="VENTAS NO CONTRIBUYENTES"/>
    <m/>
    <n v="-9.39"/>
    <n v="0"/>
    <n v="-9.39"/>
    <n v="0"/>
    <s v="-"/>
    <n v="0"/>
    <n v="0"/>
    <s v="16"/>
    <n v="0"/>
    <n v="0"/>
    <s v="-"/>
    <n v="0"/>
    <n v="0"/>
    <s v="-"/>
    <n v="0"/>
  </r>
  <r>
    <s v="588"/>
    <x v="9"/>
    <x v="3"/>
    <s v="002"/>
    <s v="Z1B8050365"/>
    <s v="1440"/>
    <s v="FC "/>
    <s v="00090948-00091036"/>
    <m/>
    <m/>
    <m/>
    <m/>
    <n v="0"/>
    <m/>
    <s v="VENTAS NO CONTRIBUYENTES"/>
    <m/>
    <n v="1793.9132"/>
    <n v="0"/>
    <n v="1767.21"/>
    <n v="0"/>
    <s v="-"/>
    <n v="0"/>
    <n v="23.02"/>
    <s v="-"/>
    <n v="3.6831999999999998"/>
    <n v="0"/>
    <s v="-"/>
    <n v="0"/>
    <n v="0"/>
    <s v="-"/>
    <n v="0"/>
  </r>
  <r>
    <s v="589"/>
    <x v="9"/>
    <x v="2"/>
    <s v="003"/>
    <s v="Z7C7008438"/>
    <s v="0033-0033"/>
    <s v="FC"/>
    <s v="00003815-00003905"/>
    <s v=""/>
    <s v=""/>
    <s v=""/>
    <s v=""/>
    <n v="0"/>
    <s v=""/>
    <s v="VENTAS NO CONTRIBUYENTES"/>
    <s v=""/>
    <n v="2305.7579659999988"/>
    <n v="0"/>
    <n v="1831.9210499999995"/>
    <n v="0"/>
    <s v="-"/>
    <n v="0"/>
    <n v="408.48009999999988"/>
    <s v="-"/>
    <n v="65.356815999999981"/>
    <n v="0"/>
    <s v="-"/>
    <n v="0"/>
    <n v="0"/>
    <s v="-"/>
    <n v="0"/>
  </r>
  <r>
    <s v="590"/>
    <x v="9"/>
    <x v="0"/>
    <s v="003"/>
    <s v="Z1F0008965"/>
    <s v="1037-1037"/>
    <s v="FC"/>
    <s v="00134738-00134842"/>
    <s v=""/>
    <s v=""/>
    <s v=""/>
    <s v=""/>
    <n v="0"/>
    <s v=""/>
    <s v="VENTAS NO CONTRIBUYENTES"/>
    <s v=""/>
    <n v="1502.7327000000005"/>
    <n v="0"/>
    <n v="1309.7270000000003"/>
    <n v="0"/>
    <s v="-"/>
    <n v="0"/>
    <n v="166.38420000000002"/>
    <s v="-"/>
    <n v="26.621500000000001"/>
    <n v="0"/>
    <s v="-"/>
    <n v="0"/>
    <n v="0"/>
    <s v="-"/>
    <n v="0"/>
  </r>
  <r>
    <s v="591"/>
    <x v="9"/>
    <x v="1"/>
    <s v="003"/>
    <s v="Z1F0017848"/>
    <s v="0589-0589"/>
    <s v="FC"/>
    <s v="00030987-00031022"/>
    <s v=""/>
    <s v=""/>
    <s v=""/>
    <s v=""/>
    <n v="0"/>
    <s v=""/>
    <s v="VENTAS NO CONTRIBUYENTES"/>
    <s v=""/>
    <n v="1110.25137"/>
    <n v="0"/>
    <n v="685.19460000000004"/>
    <n v="0"/>
    <s v="-"/>
    <n v="0"/>
    <n v="366.42825000000011"/>
    <s v="16"/>
    <n v="58.628520000000002"/>
    <n v="0"/>
    <s v="-"/>
    <n v="0"/>
    <n v="0"/>
    <s v="-"/>
    <n v="0"/>
  </r>
  <r>
    <s v="592"/>
    <x v="9"/>
    <x v="1"/>
    <s v="003"/>
    <s v="Z1F0017848"/>
    <s v="0589"/>
    <s v="NC"/>
    <s v=""/>
    <s v="00000093"/>
    <s v=""/>
    <s v="00031005"/>
    <s v="10-10-2021"/>
    <n v="129.4"/>
    <s v="VEN"/>
    <s v="RICHARD CERRANO"/>
    <s v="V10272171"/>
    <n v="-16.27"/>
    <n v="0"/>
    <n v="-16.27"/>
    <n v="0"/>
    <s v="-"/>
    <n v="0"/>
    <n v="0"/>
    <s v="-"/>
    <n v="0"/>
    <n v="0"/>
    <s v="-"/>
    <n v="0"/>
    <n v="0"/>
    <s v="-"/>
    <n v="0"/>
  </r>
  <r>
    <s v="593"/>
    <x v="9"/>
    <x v="3"/>
    <s v="003"/>
    <s v="Z1B8051199"/>
    <s v="0107"/>
    <s v="FC"/>
    <s v="00009579-00009640"/>
    <s v=""/>
    <s v=""/>
    <s v=""/>
    <s v=""/>
    <n v="0"/>
    <s v=""/>
    <s v="VENTAS NO CONTRIBUYENTES"/>
    <s v=""/>
    <n v="4486.7077979999995"/>
    <n v="0"/>
    <n v="3218.7893000000013"/>
    <n v="0"/>
    <s v="-"/>
    <n v="0"/>
    <n v="1093.03315"/>
    <s v="16"/>
    <n v="174.88534799999996"/>
    <n v="0"/>
    <s v="-"/>
    <n v="0"/>
    <n v="0"/>
    <s v="-"/>
    <n v="0"/>
  </r>
  <r>
    <s v="594"/>
    <x v="9"/>
    <x v="0"/>
    <s v="004"/>
    <s v="Z1B8050578"/>
    <s v="1834-1834"/>
    <s v="FC"/>
    <s v="00163429-00163495"/>
    <s v=""/>
    <s v=""/>
    <s v=""/>
    <s v=""/>
    <n v="0"/>
    <s v=""/>
    <s v="VENTAS NO CONTRIBUYENTES"/>
    <s v=""/>
    <n v="962.44085000000018"/>
    <n v="0"/>
    <n v="813.52005000000042"/>
    <n v="0"/>
    <s v="-"/>
    <n v="0"/>
    <n v="128.38"/>
    <s v="-"/>
    <n v="20.540799999999997"/>
    <n v="0"/>
    <s v="-"/>
    <n v="0"/>
    <n v="0"/>
    <s v="-"/>
    <n v="0"/>
  </r>
  <r>
    <s v="595"/>
    <x v="9"/>
    <x v="1"/>
    <s v="004"/>
    <s v="Z1F0017963"/>
    <s v="0598-0598"/>
    <s v="FC"/>
    <s v="00022272-00022332"/>
    <s v=""/>
    <s v=""/>
    <s v=""/>
    <s v=""/>
    <n v="0"/>
    <s v=""/>
    <s v="VENTAS NO CONTRIBUYENTES"/>
    <s v=""/>
    <n v="3019.5023999999999"/>
    <n v="0"/>
    <n v="2034.5"/>
    <n v="0"/>
    <s v="-"/>
    <n v="0"/>
    <n v="849.14"/>
    <s v="16"/>
    <n v="135.86240000000001"/>
    <n v="0"/>
    <s v="-"/>
    <n v="0"/>
    <n v="0"/>
    <s v="-"/>
    <n v="0"/>
  </r>
  <r>
    <s v="596"/>
    <x v="9"/>
    <x v="1"/>
    <s v="004"/>
    <s v="Z1F0017963"/>
    <s v="0598"/>
    <s v="NC"/>
    <s v=""/>
    <s v="00000092"/>
    <s v=""/>
    <s v="00022308"/>
    <s v="10-10-2021"/>
    <n v="41.75"/>
    <s v="VEN"/>
    <s v="MARGI ROSALES"/>
    <s v="V26296951"/>
    <n v="-41.754249999999999"/>
    <n v="0"/>
    <n v="-23.147849999999998"/>
    <n v="0"/>
    <s v="-"/>
    <n v="0"/>
    <n v="-16.04"/>
    <s v="16"/>
    <n v="-2.5663999999999998"/>
    <n v="0"/>
    <s v="-"/>
    <n v="0"/>
    <n v="0"/>
    <s v="-"/>
    <n v="0"/>
  </r>
  <r>
    <s v="597"/>
    <x v="9"/>
    <x v="3"/>
    <s v="004"/>
    <s v="Z1B8050937"/>
    <s v="1952"/>
    <s v="FC"/>
    <s v="00181493-00181532"/>
    <s v=""/>
    <s v=""/>
    <s v=""/>
    <s v=""/>
    <n v="0"/>
    <s v=""/>
    <s v="VENTAS NO CONTRIBUYENTES"/>
    <s v=""/>
    <n v="2621.6629619999994"/>
    <n v="0"/>
    <n v="2073.9840499999996"/>
    <n v="0"/>
    <s v="-"/>
    <n v="0"/>
    <n v="472.137"/>
    <s v="-"/>
    <n v="75.541911999999982"/>
    <n v="0"/>
    <s v="-"/>
    <n v="0"/>
    <n v="0"/>
    <s v="-"/>
    <n v="0"/>
  </r>
  <r>
    <s v="598"/>
    <x v="9"/>
    <x v="3"/>
    <s v="004"/>
    <s v="Z1B8050937"/>
    <s v="1952"/>
    <s v="FC"/>
    <s v="00181533"/>
    <s v=""/>
    <s v=""/>
    <s v=""/>
    <s v=""/>
    <n v="0"/>
    <s v=""/>
    <s v="COOPERATIVA ALF, R.L."/>
    <s v="J29610885-4"/>
    <n v="4.6050000000000004"/>
    <n v="0"/>
    <n v="4.6050000000000004"/>
    <n v="0"/>
    <s v="-"/>
    <n v="0"/>
    <n v="0"/>
    <s v="-"/>
    <n v="0"/>
    <n v="0"/>
    <s v="-"/>
    <n v="0"/>
    <n v="0"/>
    <s v="-"/>
    <n v="0"/>
  </r>
  <r>
    <s v="599"/>
    <x v="9"/>
    <x v="3"/>
    <s v="004"/>
    <s v="Z1B8050937"/>
    <s v="1952"/>
    <s v="FC"/>
    <s v="00181534-00181612"/>
    <s v=""/>
    <s v=""/>
    <s v=""/>
    <s v=""/>
    <n v="0"/>
    <s v=""/>
    <s v="VENTAS NO CONTRIBUYENTES"/>
    <s v=""/>
    <n v="3968.9800980000005"/>
    <n v="0"/>
    <n v="2994.5798500000001"/>
    <n v="0"/>
    <s v="-"/>
    <n v="0"/>
    <n v="840.00029999999992"/>
    <s v="16"/>
    <n v="134.39994799999999"/>
    <n v="0"/>
    <s v="-"/>
    <n v="0"/>
    <n v="0"/>
    <s v="-"/>
    <n v="0"/>
  </r>
  <r>
    <s v="600"/>
    <x v="9"/>
    <x v="1"/>
    <s v="005"/>
    <s v="Z1F0017998"/>
    <s v="0588-0589"/>
    <s v="FC"/>
    <s v="00026490-00026543"/>
    <s v=""/>
    <s v=""/>
    <s v=""/>
    <s v=""/>
    <n v="0"/>
    <s v=""/>
    <s v="VENTAS NO CONTRIBUYENTES"/>
    <s v=""/>
    <n v="2212.3046300000001"/>
    <n v="0"/>
    <n v="1598.9453499999997"/>
    <n v="0"/>
    <s v="-"/>
    <n v="0"/>
    <n v="528.75800000000004"/>
    <s v="16"/>
    <n v="84.601280000000031"/>
    <n v="0"/>
    <s v="-"/>
    <n v="0"/>
    <n v="0"/>
    <s v="-"/>
    <n v="0"/>
  </r>
  <r>
    <s v="601"/>
    <x v="9"/>
    <x v="1"/>
    <s v="005"/>
    <s v="Z1F0017998"/>
    <s v="0588"/>
    <s v="NC"/>
    <s v=""/>
    <s v="00000081"/>
    <s v=""/>
    <s v="00022537"/>
    <s v="09-10-2021"/>
    <n v="20.91"/>
    <s v="VEN"/>
    <s v="IGOR QUINTERO"/>
    <s v="V638643"/>
    <n v="-11.44"/>
    <n v="0"/>
    <n v="-11.44"/>
    <n v="0"/>
    <s v="-"/>
    <n v="0"/>
    <n v="0"/>
    <s v="-"/>
    <n v="0"/>
    <n v="0"/>
    <s v="-"/>
    <n v="0"/>
    <n v="0"/>
    <s v="-"/>
    <n v="0"/>
  </r>
  <r>
    <s v="602"/>
    <x v="9"/>
    <x v="3"/>
    <s v="005"/>
    <s v="Z1B8050363"/>
    <s v="0108"/>
    <s v="FC"/>
    <s v="00011979"/>
    <s v=""/>
    <s v=""/>
    <s v=""/>
    <s v=""/>
    <n v="0"/>
    <s v=""/>
    <s v="GRUPO CORPORATIVO MANUBER C.A"/>
    <s v="J-40982131-5"/>
    <n v="32.378300000000003"/>
    <n v="0"/>
    <n v="32.378300000000003"/>
    <n v="0"/>
    <s v="-"/>
    <n v="0"/>
    <n v="0"/>
    <s v="-"/>
    <n v="0"/>
    <n v="0"/>
    <s v="-"/>
    <n v="0"/>
    <n v="0"/>
    <s v="-"/>
    <n v="0"/>
  </r>
  <r>
    <s v="603"/>
    <x v="9"/>
    <x v="3"/>
    <s v="005"/>
    <s v="Z1B8050363"/>
    <s v="0108"/>
    <s v="FC"/>
    <s v="00011980-00012073"/>
    <s v=""/>
    <s v=""/>
    <s v=""/>
    <s v=""/>
    <n v="0"/>
    <s v=""/>
    <s v="VENTAS NO CONTRIBUYENTES"/>
    <s v=""/>
    <n v="6188.9841939999997"/>
    <n v="0"/>
    <n v="4709.7901000000002"/>
    <n v="0"/>
    <s v="-"/>
    <n v="0"/>
    <n v="1275.1672499999997"/>
    <s v="-"/>
    <n v="204.02684399999998"/>
    <n v="0"/>
    <s v="-"/>
    <n v="0"/>
    <n v="0"/>
    <s v="-"/>
    <n v="0"/>
  </r>
  <r>
    <s v="604"/>
    <x v="9"/>
    <x v="3"/>
    <s v="005"/>
    <s v="Z1B8050363"/>
    <s v="0108"/>
    <s v="NC"/>
    <s v=""/>
    <s v="00000036"/>
    <s v=""/>
    <s v="00191980"/>
    <s v="8/10/2021"/>
    <n v="168.15"/>
    <s v="VEN"/>
    <s v="CESIRET INFANTE"/>
    <s v="V16370583"/>
    <n v="-10.49"/>
    <n v="0"/>
    <n v="-10.49"/>
    <n v="0"/>
    <s v="-"/>
    <n v="0"/>
    <n v="0"/>
    <s v="-"/>
    <n v="0"/>
    <n v="0"/>
    <s v="-"/>
    <n v="0"/>
    <n v="0"/>
    <s v="-"/>
    <n v="0"/>
  </r>
  <r>
    <s v="605"/>
    <x v="9"/>
    <x v="3"/>
    <s v="006"/>
    <s v="Z1B8044815"/>
    <s v="0003"/>
    <s v="FC"/>
    <s v="00000056-00000111"/>
    <s v=""/>
    <s v=""/>
    <s v=""/>
    <s v=""/>
    <n v="0"/>
    <s v=""/>
    <s v="VENTAS NO CONTRIBUYENTES"/>
    <s v=""/>
    <n v="4197.7352579999997"/>
    <n v="0"/>
    <n v="3118.5633999999995"/>
    <n v="0"/>
    <s v="-"/>
    <n v="0"/>
    <n v="930.32054999999991"/>
    <s v="-"/>
    <n v="148.85130799999999"/>
    <n v="0"/>
    <s v="-"/>
    <n v="0"/>
    <n v="0"/>
    <s v="-"/>
    <n v="0"/>
  </r>
  <r>
    <s v="606"/>
    <x v="9"/>
    <x v="3"/>
    <s v="006"/>
    <s v="Z1B8044815"/>
    <s v="0003"/>
    <s v="FC"/>
    <s v="00000112"/>
    <s v=""/>
    <s v=""/>
    <s v=""/>
    <s v=""/>
    <n v="0"/>
    <s v=""/>
    <s v="MATADERO DE AVES LA TROPICAL"/>
    <s v="J001959211 "/>
    <n v="34.219850000000001"/>
    <n v="0"/>
    <n v="24.185850000000002"/>
    <n v="8.65"/>
    <s v="16"/>
    <n v="1.3839999999999999"/>
    <n v="0"/>
    <s v="-"/>
    <n v="0"/>
    <n v="0"/>
    <s v="-"/>
    <n v="0"/>
    <n v="0"/>
    <s v="-"/>
    <n v="0"/>
  </r>
  <r>
    <s v="607"/>
    <x v="9"/>
    <x v="3"/>
    <s v="006"/>
    <s v="Z1B8044815"/>
    <s v="0003"/>
    <s v="FC"/>
    <s v="00000113-00000167"/>
    <s v=""/>
    <s v=""/>
    <s v=""/>
    <s v=""/>
    <n v="0"/>
    <s v=""/>
    <s v="VENTAS NO CONTRIBUYENTES"/>
    <s v=""/>
    <n v="2663.9606719999997"/>
    <n v="0"/>
    <n v="2013.1639"/>
    <n v="0"/>
    <s v="-"/>
    <n v="0"/>
    <n v="561.03170000000011"/>
    <s v="-"/>
    <n v="89.765072000000032"/>
    <n v="0"/>
    <s v="-"/>
    <n v="0"/>
    <n v="0"/>
    <s v="-"/>
    <n v="0"/>
  </r>
  <r>
    <s v="608"/>
    <x v="9"/>
    <x v="1"/>
    <s v="006"/>
    <s v="Z1F0017787"/>
    <s v="0563-0563"/>
    <s v="FC"/>
    <s v="00013630-00013661"/>
    <s v=""/>
    <s v=""/>
    <s v=""/>
    <s v=""/>
    <n v="0"/>
    <s v=""/>
    <s v="VENTAS NO CONTRIBUYENTES"/>
    <s v=""/>
    <n v="1077.3937620000002"/>
    <n v="0"/>
    <n v="818.60274999999979"/>
    <n v="0"/>
    <s v="-"/>
    <n v="0"/>
    <n v="223.09570000000002"/>
    <s v="16"/>
    <n v="35.695312000000001"/>
    <n v="0"/>
    <s v="-"/>
    <n v="0"/>
    <n v="0"/>
    <s v="-"/>
    <n v="0"/>
  </r>
  <r>
    <s v="609"/>
    <x v="9"/>
    <x v="1"/>
    <s v="006"/>
    <s v="Z1F0017787"/>
    <s v="0563"/>
    <s v="NC"/>
    <s v=""/>
    <s v="00000066"/>
    <s v=""/>
    <s v="00013637"/>
    <s v="10-10-2021"/>
    <n v="4.29"/>
    <s v="VEN"/>
    <s v="YENNY VEGAS"/>
    <s v="V10280037"/>
    <n v="-2.08"/>
    <n v="0"/>
    <n v="-2.08"/>
    <n v="0"/>
    <s v="-"/>
    <n v="0"/>
    <n v="0"/>
    <s v="-"/>
    <n v="0"/>
    <n v="0"/>
    <s v="-"/>
    <n v="0"/>
    <n v="0"/>
    <s v="-"/>
    <n v="0"/>
  </r>
  <r>
    <s v="610"/>
    <x v="9"/>
    <x v="3"/>
    <s v="007"/>
    <s v="Z1B8050013"/>
    <s v="0032-0033"/>
    <s v="FC"/>
    <s v="00002215-00002244"/>
    <s v=""/>
    <s v=""/>
    <s v=""/>
    <s v=""/>
    <n v="0"/>
    <s v=""/>
    <s v="VENTAS NO CONTRIBUYENTES"/>
    <s v=""/>
    <n v="1880.4247500000001"/>
    <n v="0"/>
    <n v="1591.7076999999999"/>
    <n v="0"/>
    <s v="-"/>
    <n v="0"/>
    <n v="248.89405000000002"/>
    <s v="-"/>
    <n v="39.823"/>
    <n v="0"/>
    <s v="-"/>
    <n v="0"/>
    <n v="0"/>
    <s v="-"/>
    <n v="0"/>
  </r>
  <r>
    <s v="611"/>
    <x v="9"/>
    <x v="3"/>
    <s v="007"/>
    <s v="Z1B8050013"/>
    <s v="0032-0033"/>
    <s v="FC"/>
    <s v="00002245"/>
    <s v=""/>
    <s v=""/>
    <s v=""/>
    <s v=""/>
    <n v="0"/>
    <s v=""/>
    <s v="VALET PARKING 50KPH"/>
    <s v="J31756025-6"/>
    <n v="113.28834999999999"/>
    <n v="0"/>
    <n v="105.33074999999999"/>
    <n v="6.86"/>
    <s v="16"/>
    <n v="1.0975999999999999"/>
    <n v="0"/>
    <s v="-"/>
    <n v="0"/>
    <n v="0"/>
    <s v="-"/>
    <n v="0"/>
    <n v="0"/>
    <s v="-"/>
    <n v="0"/>
  </r>
  <r>
    <s v="612"/>
    <x v="9"/>
    <x v="3"/>
    <s v="007"/>
    <s v="Z1B8050013"/>
    <s v="0032-0033"/>
    <s v="FC"/>
    <s v="00002246-00002300"/>
    <s v=""/>
    <s v=""/>
    <s v=""/>
    <s v=""/>
    <n v="0"/>
    <s v=""/>
    <s v="VENTAS NO CONTRIBUYENTES"/>
    <s v=""/>
    <n v="3589.2608979999995"/>
    <n v="0"/>
    <n v="2636.7665000000006"/>
    <n v="0"/>
    <s v="-"/>
    <n v="0"/>
    <n v="821.11584999999991"/>
    <s v="16"/>
    <n v="131.37854800000002"/>
    <n v="0"/>
    <s v="-"/>
    <n v="0"/>
    <n v="0"/>
    <s v="-"/>
    <n v="0"/>
  </r>
  <r>
    <s v="613"/>
    <x v="9"/>
    <x v="1"/>
    <s v="008"/>
    <s v="Z1F0017970"/>
    <s v="0220-0221"/>
    <s v="FC"/>
    <s v="00003073-00003091"/>
    <s v=""/>
    <s v=""/>
    <s v=""/>
    <s v=""/>
    <n v="0"/>
    <s v=""/>
    <s v="VENTAS NO CONTRIBUYENTES"/>
    <s v=""/>
    <n v="321.33839999999992"/>
    <n v="0"/>
    <n v="33.670000000000044"/>
    <n v="0"/>
    <s v="-"/>
    <n v="0"/>
    <n v="247.98999999999998"/>
    <s v="16"/>
    <n v="39.678399999999996"/>
    <n v="0"/>
    <s v="-"/>
    <n v="0"/>
    <n v="0"/>
    <s v="-"/>
    <n v="0"/>
  </r>
  <r>
    <s v="614"/>
    <x v="9"/>
    <x v="3"/>
    <s v="008"/>
    <s v="Z1B8050003"/>
    <s v="1967"/>
    <s v="FC"/>
    <s v="00192199-00192298"/>
    <s v=""/>
    <s v=""/>
    <s v=""/>
    <s v=""/>
    <n v="0"/>
    <s v=""/>
    <s v="VENTAS NO CONTRIBUYENTES"/>
    <s v=""/>
    <n v="5525.2945980000004"/>
    <n v="0"/>
    <n v="4020.7647000000024"/>
    <n v="0"/>
    <s v="-"/>
    <n v="0"/>
    <n v="1297.0084499999996"/>
    <s v="16"/>
    <n v="207.52144799999999"/>
    <n v="0"/>
    <s v="-"/>
    <n v="0"/>
    <n v="0"/>
    <s v="-"/>
    <n v="0"/>
  </r>
  <r>
    <s v="615"/>
    <x v="9"/>
    <x v="3"/>
    <s v="009"/>
    <s v="Z1B8014458"/>
    <s v="0003"/>
    <s v="FC"/>
    <s v="00000053-00000085"/>
    <s v=""/>
    <s v=""/>
    <s v=""/>
    <s v=""/>
    <n v="0"/>
    <s v=""/>
    <s v="VENTAS NO CONTRIBUYENTES"/>
    <s v=""/>
    <n v="2213.66615"/>
    <n v="0"/>
    <n v="1743.5022999999994"/>
    <n v="0"/>
    <s v="-"/>
    <n v="0"/>
    <n v="405.31355000000002"/>
    <s v="-"/>
    <n v="64.85029999999999"/>
    <n v="0"/>
    <s v="-"/>
    <n v="0"/>
    <n v="0"/>
    <s v="-"/>
    <n v="0"/>
  </r>
  <r>
    <s v="616"/>
    <x v="9"/>
    <x v="3"/>
    <s v="009"/>
    <s v="Z1B8014458"/>
    <s v="0003"/>
    <s v="FC"/>
    <s v="00000086"/>
    <s v=""/>
    <s v=""/>
    <s v=""/>
    <s v=""/>
    <n v="0"/>
    <s v=""/>
    <s v="MULTISERVICIOS SOFPAC"/>
    <s v="J-411007340"/>
    <n v="184.72900000000001"/>
    <n v="0"/>
    <n v="151.15860000000001"/>
    <n v="28.94"/>
    <s v="16"/>
    <n v="4.6303999999999998"/>
    <n v="0"/>
    <s v="-"/>
    <n v="0"/>
    <n v="0"/>
    <s v="-"/>
    <n v="0"/>
    <n v="0"/>
    <s v="-"/>
    <n v="0"/>
  </r>
  <r>
    <s v="617"/>
    <x v="9"/>
    <x v="3"/>
    <s v="009"/>
    <s v="Z1B8014458"/>
    <s v="0003"/>
    <s v="FC"/>
    <s v="00000087"/>
    <s v=""/>
    <s v=""/>
    <s v=""/>
    <s v=""/>
    <n v="0"/>
    <s v=""/>
    <s v="MULTISERVICIOS SOFPAC C.A"/>
    <s v="J-41100734-0"/>
    <n v="110.1572"/>
    <n v="0"/>
    <n v="99.775199999999998"/>
    <n v="8.9499999999999993"/>
    <s v="16"/>
    <n v="1.4319999999999999"/>
    <n v="0"/>
    <s v="-"/>
    <n v="0"/>
    <n v="0"/>
    <s v="-"/>
    <n v="0"/>
    <n v="0"/>
    <s v="-"/>
    <n v="0"/>
  </r>
  <r>
    <s v="618"/>
    <x v="9"/>
    <x v="3"/>
    <s v="009"/>
    <s v="Z1B8014458"/>
    <s v="0003"/>
    <s v="FC"/>
    <s v="00000088-00000132"/>
    <s v=""/>
    <s v=""/>
    <s v=""/>
    <s v=""/>
    <n v="0"/>
    <s v=""/>
    <s v="VENTAS NO CONTRIBUYENTES"/>
    <s v=""/>
    <n v="2153.59755"/>
    <n v="0"/>
    <n v="1562.6165999999998"/>
    <n v="0"/>
    <s v="-"/>
    <n v="0"/>
    <n v="509.46635000000003"/>
    <s v="-"/>
    <n v="81.514600000000002"/>
    <n v="0"/>
    <s v="-"/>
    <n v="0"/>
    <n v="0"/>
    <s v="-"/>
    <n v="0"/>
  </r>
  <r>
    <s v="619"/>
    <x v="9"/>
    <x v="3"/>
    <s v="009"/>
    <s v="Z1B8014458"/>
    <s v="0003"/>
    <s v="NC"/>
    <s v=""/>
    <s v="00000002"/>
    <s v=""/>
    <s v="00000085"/>
    <s v="10/10/2021"/>
    <n v="7.9"/>
    <s v="VEN"/>
    <s v="JHONNY SALAZAR"/>
    <s v="V12966794"/>
    <n v="-7.9"/>
    <n v="0"/>
    <n v="-7.9"/>
    <n v="0"/>
    <s v="-"/>
    <n v="0"/>
    <n v="0"/>
    <s v="-"/>
    <n v="0"/>
    <n v="0"/>
    <s v="-"/>
    <n v="0"/>
    <n v="0"/>
    <s v="-"/>
    <n v="0"/>
  </r>
  <r>
    <s v="620"/>
    <x v="9"/>
    <x v="3"/>
    <s v="010"/>
    <s v="Z1F0000341"/>
    <s v="1486"/>
    <s v="FC"/>
    <s v="85267000-85302000"/>
    <s v=""/>
    <s v=""/>
    <s v=""/>
    <s v=""/>
    <n v="0"/>
    <s v=""/>
    <s v="VENTAS NO CONTRIBUYENTES"/>
    <s v=""/>
    <n v="1806.8641000000002"/>
    <n v="0"/>
    <n v="1435.21345"/>
    <n v="0"/>
    <s v="-"/>
    <n v="0"/>
    <n v="320.38844999999998"/>
    <s v="16"/>
    <n v="51.2622"/>
    <n v="0"/>
    <s v="-"/>
    <n v="0"/>
    <n v="0"/>
    <s v="-"/>
    <n v="0"/>
  </r>
  <r>
    <s v="621"/>
    <x v="9"/>
    <x v="3"/>
    <s v="010"/>
    <s v="Z1F0000341"/>
    <s v="1486"/>
    <s v="FC"/>
    <s v="85303000"/>
    <s v=""/>
    <s v=""/>
    <s v=""/>
    <s v=""/>
    <n v="0"/>
    <s v=""/>
    <s v="SERVICIOS HIDRAULICO"/>
    <s v="J-40578373-7"/>
    <n v="355.80610000000001"/>
    <n v="0"/>
    <n v="208.64410000000001"/>
    <n v="126.8638"/>
    <s v="16"/>
    <n v="20.298200000000001"/>
    <n v="0"/>
    <s v="-"/>
    <n v="0"/>
    <n v="0"/>
    <s v="-"/>
    <n v="0"/>
    <n v="0"/>
    <s v="-"/>
    <n v="0"/>
  </r>
  <r>
    <s v="622"/>
    <x v="9"/>
    <x v="3"/>
    <s v="010"/>
    <s v="Z1F0000341"/>
    <s v="1486"/>
    <s v="FC"/>
    <s v="85304000-85371001"/>
    <s v=""/>
    <s v=""/>
    <s v=""/>
    <s v=""/>
    <n v="0"/>
    <s v=""/>
    <s v="VENTAS NO CONTRIBUYENTES"/>
    <s v=""/>
    <n v="3559.54954"/>
    <n v="0"/>
    <n v="2604.4519000000005"/>
    <n v="0"/>
    <s v="-"/>
    <n v="0"/>
    <n v="823.36000000000013"/>
    <s v="-"/>
    <n v="131.73763999999997"/>
    <n v="0"/>
    <s v="-"/>
    <n v="0"/>
    <n v="0"/>
    <s v="-"/>
    <n v="0"/>
  </r>
  <r>
    <s v="623"/>
    <x v="9"/>
    <x v="3"/>
    <s v="012"/>
    <s v="Z1B8038506"/>
    <s v="1874"/>
    <s v="FC"/>
    <s v="00077318-00077332"/>
    <s v=""/>
    <s v=""/>
    <s v=""/>
    <s v=""/>
    <n v="0"/>
    <s v=""/>
    <s v="VENTAS NO CONTRIBUYENTES"/>
    <s v=""/>
    <n v="260.70254999999997"/>
    <n v="0"/>
    <n v="103.46454999999997"/>
    <n v="0"/>
    <s v="-"/>
    <n v="0"/>
    <n v="135.55000000000001"/>
    <s v="16"/>
    <n v="21.687999999999999"/>
    <n v="0"/>
    <s v="-"/>
    <n v="0"/>
    <n v="0"/>
    <s v="-"/>
    <n v="0"/>
  </r>
  <r>
    <s v="624"/>
    <x v="9"/>
    <x v="3"/>
    <s v="012"/>
    <s v="Z1B8038506"/>
    <s v="1874"/>
    <s v="FC"/>
    <s v="00077333"/>
    <s v=""/>
    <s v=""/>
    <s v=""/>
    <s v=""/>
    <n v="0"/>
    <s v=""/>
    <s v="MANTENIMIENTOS ARFERCA C.A"/>
    <s v="J41073527-9"/>
    <n v="21.884"/>
    <n v="0"/>
    <n v="10.4"/>
    <n v="9.9"/>
    <s v="16"/>
    <n v="1.5840000000000001"/>
    <n v="0"/>
    <s v="-"/>
    <n v="0"/>
    <n v="0"/>
    <s v="-"/>
    <n v="0"/>
    <n v="0"/>
    <s v="-"/>
    <n v="0"/>
  </r>
  <r>
    <s v="625"/>
    <x v="9"/>
    <x v="3"/>
    <s v="012"/>
    <s v="Z1B8038506"/>
    <s v="1874"/>
    <s v="FC"/>
    <s v="00077334-00077338"/>
    <s v=""/>
    <s v=""/>
    <s v=""/>
    <s v=""/>
    <n v="0"/>
    <s v=""/>
    <s v="VENTAS NO CONTRIBUYENTES"/>
    <s v=""/>
    <n v="71.761200000000002"/>
    <n v="0"/>
    <n v="0.34000000000000341"/>
    <n v="0"/>
    <s v="-"/>
    <n v="0"/>
    <n v="61.569999999999993"/>
    <s v="16"/>
    <n v="9.8511999999999986"/>
    <n v="0"/>
    <s v="-"/>
    <n v="0"/>
    <n v="0"/>
    <s v="-"/>
    <n v="0"/>
  </r>
  <r>
    <s v="626"/>
    <x v="9"/>
    <x v="3"/>
    <s v="014"/>
    <s v="Z1F0000338"/>
    <s v="1678-1678"/>
    <s v="FC"/>
    <s v="00071838-00071872"/>
    <s v=""/>
    <s v=""/>
    <s v=""/>
    <s v=""/>
    <n v="0"/>
    <s v=""/>
    <s v="VENTAS NO CONTRIBUYENTES"/>
    <s v=""/>
    <n v="2289.3460720000012"/>
    <n v="0"/>
    <n v="1714.1059000000002"/>
    <n v="0"/>
    <s v="-"/>
    <n v="0"/>
    <n v="495.89670000000001"/>
    <s v="16"/>
    <n v="79.343472000000006"/>
    <n v="0"/>
    <s v="-"/>
    <n v="0"/>
    <n v="0"/>
    <s v="-"/>
    <n v="0"/>
  </r>
  <r>
    <s v="627"/>
    <x v="9"/>
    <x v="3"/>
    <s v="015"/>
    <s v="Z1B8050356"/>
    <s v="1853"/>
    <s v="FC"/>
    <s v="00095519-00095531"/>
    <s v=""/>
    <s v=""/>
    <s v=""/>
    <s v=""/>
    <n v="0"/>
    <s v=""/>
    <s v="VENTAS NO CONTRIBUYENTES"/>
    <s v=""/>
    <n v="649.84834999999987"/>
    <n v="0"/>
    <n v="563.93294999999989"/>
    <n v="0"/>
    <s v="-"/>
    <n v="0"/>
    <n v="74.064999999999998"/>
    <s v="-"/>
    <n v="11.8504"/>
    <n v="0"/>
    <s v="-"/>
    <n v="0"/>
    <n v="0"/>
    <s v="-"/>
    <n v="0"/>
  </r>
  <r>
    <s v="628"/>
    <x v="9"/>
    <x v="3"/>
    <s v="015"/>
    <s v="Z1B8050356"/>
    <s v="1853"/>
    <s v="FC"/>
    <s v="00095532"/>
    <s v=""/>
    <s v=""/>
    <s v=""/>
    <s v=""/>
    <n v="0"/>
    <s v=""/>
    <s v="FUNDACION RESTAURADORA DE PORTILLO."/>
    <s v="J41294111-9"/>
    <n v="10.50385"/>
    <n v="0"/>
    <n v="10.50385"/>
    <n v="0"/>
    <s v="-"/>
    <n v="0"/>
    <n v="0"/>
    <s v="-"/>
    <n v="0"/>
    <n v="0"/>
    <s v="-"/>
    <n v="0"/>
    <n v="0"/>
    <s v="-"/>
    <n v="0"/>
  </r>
  <r>
    <s v="629"/>
    <x v="9"/>
    <x v="3"/>
    <s v="015"/>
    <s v="Z1B8050356"/>
    <s v="1853"/>
    <s v="FC"/>
    <s v="00095533-00095602"/>
    <s v=""/>
    <s v=""/>
    <s v=""/>
    <s v=""/>
    <n v="0"/>
    <s v=""/>
    <s v="VENTAS NO CONTRIBUYENTES"/>
    <s v=""/>
    <n v="3629.7020520000001"/>
    <n v="0"/>
    <n v="2808.55645"/>
    <n v="0"/>
    <s v="-"/>
    <n v="0"/>
    <n v="707.88415000000009"/>
    <s v="-"/>
    <n v="113.26145200000002"/>
    <n v="0"/>
    <s v="-"/>
    <n v="0"/>
    <n v="0"/>
    <s v="-"/>
    <n v="0"/>
  </r>
  <r>
    <s v="630"/>
    <x v="9"/>
    <x v="3"/>
    <s v="016"/>
    <s v="Z1F0000490"/>
    <s v="0391"/>
    <s v="FC"/>
    <s v="00013768-00013831"/>
    <s v=""/>
    <s v=""/>
    <s v=""/>
    <s v=""/>
    <n v="0"/>
    <s v=""/>
    <s v="VENTAS NO CONTRIBUYENTES"/>
    <s v=""/>
    <n v="840.94735000000014"/>
    <n v="0"/>
    <n v="631.70085000000006"/>
    <n v="0"/>
    <s v="-"/>
    <n v="0"/>
    <n v="180.38500000000002"/>
    <s v="-"/>
    <n v="28.861499999999999"/>
    <n v="0"/>
    <s v="-"/>
    <n v="0"/>
    <n v="0"/>
    <s v="-"/>
    <n v="0"/>
  </r>
  <r>
    <s v="631"/>
    <x v="9"/>
    <x v="3"/>
    <s v="016"/>
    <s v="Z1F0000490"/>
    <s v="0391"/>
    <s v="FC"/>
    <s v="00013832"/>
    <s v=""/>
    <s v=""/>
    <s v=""/>
    <s v=""/>
    <n v="0"/>
    <s v=""/>
    <s v="MANTENIMIENTO ARFERCA"/>
    <s v="J410735279"/>
    <n v="11.66755"/>
    <n v="0"/>
    <n v="11.66755"/>
    <n v="0"/>
    <s v="-"/>
    <n v="0"/>
    <n v="0"/>
    <s v="-"/>
    <n v="0"/>
    <n v="0"/>
    <s v="-"/>
    <n v="0"/>
    <n v="0"/>
    <s v="-"/>
    <n v="0"/>
  </r>
  <r>
    <s v="632"/>
    <x v="9"/>
    <x v="3"/>
    <s v="016"/>
    <s v="Z1F0000490"/>
    <s v="0391"/>
    <s v="FC"/>
    <s v="00013833-00013868"/>
    <s v=""/>
    <s v=""/>
    <s v=""/>
    <s v=""/>
    <n v="0"/>
    <s v=""/>
    <s v="VENTAS NO CONTRIBUYENTES"/>
    <s v=""/>
    <n v="366.85390000000007"/>
    <n v="0"/>
    <n v="293.79640000000006"/>
    <n v="0"/>
    <s v="-"/>
    <n v="0"/>
    <n v="62.980600000000003"/>
    <s v="-"/>
    <n v="10.076900000000002"/>
    <n v="0"/>
    <s v="-"/>
    <n v="0"/>
    <n v="0"/>
    <s v="-"/>
    <n v="0"/>
  </r>
  <r>
    <s v="633"/>
    <x v="9"/>
    <x v="3"/>
    <s v="017"/>
    <s v="Z7C0004030"/>
    <s v="0305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634"/>
    <x v="10"/>
    <x v="2"/>
    <s v="001"/>
    <s v="Z7C7008321"/>
    <s v="0033-0033"/>
    <s v="FC"/>
    <s v="00003729-00003852"/>
    <s v=""/>
    <s v=""/>
    <s v=""/>
    <s v=""/>
    <n v="0"/>
    <s v=""/>
    <s v="VENTAS NO CONTRIBUYENTES"/>
    <s v=""/>
    <n v="2768.1453979999997"/>
    <n v="0"/>
    <n v="1938.1389499999991"/>
    <n v="0"/>
    <s v="-"/>
    <n v="0"/>
    <n v="715.52280000000019"/>
    <s v="-"/>
    <n v="114.483648"/>
    <n v="0"/>
    <s v="-"/>
    <n v="0"/>
    <n v="0"/>
    <s v="-"/>
    <n v="0"/>
  </r>
  <r>
    <s v="635"/>
    <x v="10"/>
    <x v="0"/>
    <s v="001"/>
    <s v="Z1F0004616"/>
    <s v="0926-0926"/>
    <s v="FC"/>
    <s v="00125244-00125340"/>
    <s v=""/>
    <s v=""/>
    <s v=""/>
    <s v=""/>
    <n v="0"/>
    <s v=""/>
    <s v="VENTAS NO CONTRIBUYENTES"/>
    <s v=""/>
    <n v="1280.2259500000005"/>
    <n v="0"/>
    <n v="1203.6455500000004"/>
    <n v="0"/>
    <s v="-"/>
    <n v="0"/>
    <n v="66.017600000000002"/>
    <s v="-"/>
    <n v="10.562800000000001"/>
    <n v="0"/>
    <s v="-"/>
    <n v="0"/>
    <n v="0"/>
    <s v="-"/>
    <n v="0"/>
  </r>
  <r>
    <s v="636"/>
    <x v="10"/>
    <x v="0"/>
    <s v="001"/>
    <s v="Z1F0004616"/>
    <s v="0926"/>
    <s v="FC"/>
    <s v="00125341"/>
    <s v=""/>
    <s v=""/>
    <s v=""/>
    <s v=""/>
    <n v="0"/>
    <s v=""/>
    <s v="ESPINOZA YAINER"/>
    <s v="V278119147"/>
    <n v="1.54"/>
    <n v="0"/>
    <n v="1.54"/>
    <n v="0"/>
    <s v="-"/>
    <n v="0"/>
    <n v="0"/>
    <s v="-"/>
    <n v="0"/>
    <n v="0"/>
    <s v="-"/>
    <n v="0"/>
    <n v="0"/>
    <s v="-"/>
    <n v="0"/>
  </r>
  <r>
    <s v="637"/>
    <x v="10"/>
    <x v="0"/>
    <s v="001"/>
    <s v="Z1F0004616"/>
    <s v="0926-0926"/>
    <s v="FC"/>
    <s v="00125342-00125376"/>
    <s v=""/>
    <s v=""/>
    <s v=""/>
    <s v=""/>
    <n v="0"/>
    <s v=""/>
    <s v="VENTAS NO CONTRIBUYENTES"/>
    <s v=""/>
    <n v="453.65774999999985"/>
    <n v="0"/>
    <n v="416.0273499999999"/>
    <n v="0"/>
    <s v="-"/>
    <n v="0"/>
    <n v="32.44"/>
    <s v="-"/>
    <n v="5.1903999999999995"/>
    <n v="0"/>
    <s v="-"/>
    <n v="0"/>
    <n v="0"/>
    <s v="-"/>
    <n v="0"/>
  </r>
  <r>
    <s v="638"/>
    <x v="10"/>
    <x v="1"/>
    <s v="001"/>
    <s v="Z1F0017854"/>
    <s v="0604-0604"/>
    <s v="FC"/>
    <s v="00036443-00036461"/>
    <s v=""/>
    <s v=""/>
    <s v=""/>
    <s v=""/>
    <n v="0"/>
    <s v=""/>
    <s v="VENTAS NO CONTRIBUYENTES"/>
    <s v=""/>
    <n v="746.39008800000011"/>
    <n v="0"/>
    <n v="546.12705000000005"/>
    <n v="0"/>
    <s v="-"/>
    <n v="0"/>
    <n v="172.64054999999999"/>
    <s v="16"/>
    <n v="27.622488000000004"/>
    <n v="0"/>
    <s v="-"/>
    <n v="0"/>
    <n v="0"/>
    <s v="-"/>
    <n v="0"/>
  </r>
  <r>
    <s v="639"/>
    <x v="10"/>
    <x v="1"/>
    <s v="001"/>
    <s v="Z1F0017854"/>
    <s v="0604"/>
    <s v="FC"/>
    <s v="00036462"/>
    <s v=""/>
    <s v=""/>
    <s v=""/>
    <s v=""/>
    <n v="0"/>
    <s v=""/>
    <s v="SENA C.A"/>
    <s v="J000447349"/>
    <n v="55.431600000000003"/>
    <n v="0"/>
    <n v="5.8300000000000054"/>
    <n v="42.76"/>
    <s v="16"/>
    <n v="6.8415999999999997"/>
    <n v="0"/>
    <s v="-"/>
    <n v="0"/>
    <n v="0"/>
    <s v="-"/>
    <n v="0"/>
    <n v="0"/>
    <s v="-"/>
    <n v="0"/>
  </r>
  <r>
    <s v="640"/>
    <x v="10"/>
    <x v="1"/>
    <s v="001"/>
    <s v="Z1F0017854"/>
    <s v="0604-0604"/>
    <s v="FC"/>
    <s v="00036463-00036467"/>
    <s v=""/>
    <s v=""/>
    <s v=""/>
    <s v=""/>
    <n v="0"/>
    <s v=""/>
    <s v="VENTAS NO CONTRIBUYENTES"/>
    <s v=""/>
    <n v="213.37180000000001"/>
    <n v="0"/>
    <n v="139.95539999999997"/>
    <n v="0"/>
    <s v="-"/>
    <n v="0"/>
    <n v="63.29"/>
    <s v="16"/>
    <n v="10.126399999999999"/>
    <n v="0"/>
    <s v="-"/>
    <n v="0"/>
    <n v="0"/>
    <s v="-"/>
    <n v="0"/>
  </r>
  <r>
    <s v="641"/>
    <x v="10"/>
    <x v="1"/>
    <s v="001"/>
    <s v="Z1F0017854"/>
    <s v="0604"/>
    <s v="FC"/>
    <s v="00036468"/>
    <s v=""/>
    <s v=""/>
    <s v=""/>
    <s v=""/>
    <n v="0"/>
    <s v=""/>
    <s v="CORPORACION LENOTRE"/>
    <s v="J317391004"/>
    <n v="8.8252500000000005"/>
    <n v="0"/>
    <n v="8.8252500000000005"/>
    <n v="0"/>
    <s v="-"/>
    <n v="0"/>
    <n v="0"/>
    <s v="-"/>
    <n v="0"/>
    <n v="0"/>
    <s v="-"/>
    <n v="0"/>
    <n v="0"/>
    <s v="-"/>
    <n v="0"/>
  </r>
  <r>
    <s v="642"/>
    <x v="10"/>
    <x v="1"/>
    <s v="001"/>
    <s v="Z1F0017854"/>
    <s v="0604-0604"/>
    <s v="FC"/>
    <s v="00036469-00036494"/>
    <s v=""/>
    <s v=""/>
    <s v=""/>
    <s v=""/>
    <n v="0"/>
    <s v=""/>
    <s v="VENTAS NO CONTRIBUYENTES"/>
    <s v=""/>
    <n v="848.37403000000018"/>
    <n v="0"/>
    <n v="599.54619999999989"/>
    <n v="0"/>
    <s v="-"/>
    <n v="0"/>
    <n v="214.50674999999998"/>
    <s v="16"/>
    <n v="34.321079999999995"/>
    <n v="0"/>
    <s v="-"/>
    <n v="0"/>
    <n v="0"/>
    <s v="-"/>
    <n v="0"/>
  </r>
  <r>
    <s v="643"/>
    <x v="10"/>
    <x v="1"/>
    <s v="001"/>
    <s v="Z1F0017854"/>
    <s v="0604"/>
    <s v="FC"/>
    <s v="00036495"/>
    <s v=""/>
    <s v=""/>
    <s v=""/>
    <s v=""/>
    <n v="0"/>
    <s v=""/>
    <s v="HOTEL BOSQUE DORADO C.A"/>
    <s v="J307028793"/>
    <n v="45.316600000000001"/>
    <n v="0"/>
    <n v="45.316600000000001"/>
    <n v="0"/>
    <s v="-"/>
    <n v="0"/>
    <n v="0"/>
    <s v="-"/>
    <n v="0"/>
    <n v="0"/>
    <s v="-"/>
    <n v="0"/>
    <n v="0"/>
    <s v="-"/>
    <n v="0"/>
  </r>
  <r>
    <s v="644"/>
    <x v="10"/>
    <x v="1"/>
    <s v="001"/>
    <s v="Z1F0017854"/>
    <s v="0604-0604"/>
    <s v="FC"/>
    <s v="00036496-00036509"/>
    <s v=""/>
    <s v=""/>
    <s v=""/>
    <s v=""/>
    <n v="0"/>
    <s v=""/>
    <s v="VENTAS NO CONTRIBUYENTES"/>
    <s v=""/>
    <n v="468.36525999999998"/>
    <n v="0"/>
    <n v="350.19925000000001"/>
    <n v="0"/>
    <s v="-"/>
    <n v="0"/>
    <n v="101.86725"/>
    <s v="16"/>
    <n v="16.298760000000001"/>
    <n v="0"/>
    <s v="-"/>
    <n v="0"/>
    <n v="0"/>
    <s v="-"/>
    <n v="0"/>
  </r>
  <r>
    <s v="645"/>
    <x v="10"/>
    <x v="1"/>
    <s v="001"/>
    <s v="Z1F0017854"/>
    <s v="0604"/>
    <s v="FC"/>
    <s v="00036510"/>
    <s v=""/>
    <s v=""/>
    <s v=""/>
    <s v=""/>
    <n v="0"/>
    <s v=""/>
    <s v="DKORAZON S.A"/>
    <s v="J404085823"/>
    <n v="28.749006000000001"/>
    <n v="0"/>
    <n v="4.1696500000000007"/>
    <n v="21.1891"/>
    <s v="16"/>
    <n v="3.3902559999999999"/>
    <n v="0"/>
    <s v="-"/>
    <n v="0"/>
    <n v="0"/>
    <s v="-"/>
    <n v="0"/>
    <n v="0"/>
    <s v="-"/>
    <n v="0"/>
  </r>
  <r>
    <s v="646"/>
    <x v="10"/>
    <x v="1"/>
    <s v="001"/>
    <s v="Z1F0017854"/>
    <s v="0604"/>
    <s v="FC"/>
    <s v="00036511"/>
    <s v=""/>
    <s v=""/>
    <s v=""/>
    <s v=""/>
    <n v="0"/>
    <s v=""/>
    <s v="DKORAZON S.A"/>
    <s v="J404085823"/>
    <n v="55.681634000000003"/>
    <n v="0"/>
    <n v="47.861900000000006"/>
    <n v="6.7411500000000002"/>
    <s v="16"/>
    <n v="1.078584"/>
    <n v="0"/>
    <s v="-"/>
    <n v="0"/>
    <n v="0"/>
    <s v="-"/>
    <n v="0"/>
    <n v="0"/>
    <s v="-"/>
    <n v="0"/>
  </r>
  <r>
    <s v="647"/>
    <x v="10"/>
    <x v="1"/>
    <s v="001"/>
    <s v="Z1F0017854"/>
    <s v="0604-0604"/>
    <s v="FC"/>
    <s v="00036512-00036545"/>
    <s v=""/>
    <s v=""/>
    <s v=""/>
    <s v=""/>
    <n v="0"/>
    <s v=""/>
    <s v="VENTAS NO CONTRIBUYENTES"/>
    <s v=""/>
    <n v="1603.9819739999998"/>
    <n v="0"/>
    <n v="1065.8723"/>
    <n v="0"/>
    <s v="-"/>
    <n v="0"/>
    <n v="463.88765000000001"/>
    <s v="16"/>
    <n v="74.222024000000005"/>
    <n v="0"/>
    <s v="-"/>
    <n v="0"/>
    <n v="0"/>
    <s v="-"/>
    <n v="0"/>
  </r>
  <r>
    <s v="648"/>
    <x v="10"/>
    <x v="3"/>
    <s v="001"/>
    <s v="Z1F0000700"/>
    <s v="1689"/>
    <s v="FC"/>
    <s v="37883000-37985001"/>
    <s v=""/>
    <s v=""/>
    <s v=""/>
    <s v=""/>
    <n v="0"/>
    <s v=""/>
    <s v="VENTAS NO CONTRIBUYENTES"/>
    <s v=""/>
    <n v="4533.7464"/>
    <n v="0"/>
    <n v="3618.46"/>
    <n v="0"/>
    <s v="-"/>
    <n v="0"/>
    <n v="789.04"/>
    <s v="16"/>
    <n v="126.24639999999999"/>
    <n v="0"/>
    <s v="-"/>
    <n v="0"/>
    <n v="0"/>
    <s v="-"/>
    <n v="0"/>
  </r>
  <r>
    <s v="649"/>
    <x v="10"/>
    <x v="2"/>
    <s v="002"/>
    <s v="Z7C7008340"/>
    <s v="0034-0034"/>
    <s v="FC"/>
    <s v="00004296-00004396"/>
    <s v=""/>
    <s v=""/>
    <s v=""/>
    <s v=""/>
    <n v="0"/>
    <s v=""/>
    <s v="VENTAS NO CONTRIBUYENTES"/>
    <s v=""/>
    <n v="2329.3307120000018"/>
    <n v="0"/>
    <n v="1674.0285000000003"/>
    <n v="0"/>
    <s v="-"/>
    <n v="0"/>
    <n v="564.9156999999999"/>
    <s v="-"/>
    <n v="90.386512000000039"/>
    <n v="0"/>
    <s v="-"/>
    <n v="0"/>
    <n v="0"/>
    <s v="-"/>
    <n v="0"/>
  </r>
  <r>
    <s v="650"/>
    <x v="10"/>
    <x v="2"/>
    <s v="002"/>
    <s v="Z7C7008340"/>
    <s v="0034"/>
    <s v="FC"/>
    <s v="00004397"/>
    <s v=""/>
    <s v=""/>
    <s v=""/>
    <s v=""/>
    <n v="0"/>
    <s v=""/>
    <s v="MEILET"/>
    <s v="J406414751"/>
    <n v="8.64"/>
    <n v="0"/>
    <n v="8.64"/>
    <n v="0"/>
    <s v="-"/>
    <n v="0"/>
    <n v="0"/>
    <s v="-"/>
    <n v="0"/>
    <n v="0"/>
    <s v="-"/>
    <n v="0"/>
    <n v="0"/>
    <s v="-"/>
    <n v="0"/>
  </r>
  <r>
    <s v="651"/>
    <x v="10"/>
    <x v="2"/>
    <s v="002"/>
    <s v="Z7C7008340"/>
    <s v="0034-0034"/>
    <s v="FC"/>
    <s v="00004398-00004408"/>
    <s v=""/>
    <s v=""/>
    <s v=""/>
    <s v=""/>
    <n v="0"/>
    <s v=""/>
    <s v="VENTAS NO CONTRIBUYENTES"/>
    <s v=""/>
    <n v="158.68900000000002"/>
    <n v="0"/>
    <n v="111.63940000000001"/>
    <n v="0"/>
    <s v="-"/>
    <n v="0"/>
    <n v="40.559999999999988"/>
    <s v="-"/>
    <n v="6.4896000000000011"/>
    <n v="0"/>
    <s v="-"/>
    <n v="0"/>
    <n v="0"/>
    <s v="-"/>
    <n v="0"/>
  </r>
  <r>
    <s v="652"/>
    <x v="10"/>
    <x v="2"/>
    <s v="002"/>
    <s v="ZC7008340"/>
    <s v="0034"/>
    <s v="FC"/>
    <s v="00004409"/>
    <s v=""/>
    <s v=""/>
    <s v=""/>
    <s v=""/>
    <n v="0"/>
    <s v=""/>
    <s v="JHONATAN OSORIO"/>
    <s v="V15713729"/>
    <n v="19.43"/>
    <n v="0"/>
    <n v="19.43"/>
    <n v="0"/>
    <s v="-"/>
    <n v="0"/>
    <n v="0"/>
    <s v="-"/>
    <n v="0"/>
    <n v="0"/>
    <s v="-"/>
    <n v="0"/>
    <n v="0"/>
    <s v="-"/>
    <n v="0"/>
  </r>
  <r>
    <s v="653"/>
    <x v="10"/>
    <x v="2"/>
    <s v="002"/>
    <s v="Z7C7008340"/>
    <s v="0034-0034"/>
    <s v="FC"/>
    <s v="00004410-00004431"/>
    <s v=""/>
    <s v=""/>
    <s v=""/>
    <s v=""/>
    <n v="0"/>
    <s v=""/>
    <s v="VENTAS NO CONTRIBUYENTES"/>
    <s v=""/>
    <n v="300.84954999999997"/>
    <n v="0"/>
    <n v="235.91274999999999"/>
    <n v="0"/>
    <s v="-"/>
    <n v="0"/>
    <n v="55.98"/>
    <s v="-"/>
    <n v="8.9567999999999994"/>
    <n v="0"/>
    <s v="-"/>
    <n v="0"/>
    <n v="0"/>
    <s v="-"/>
    <n v="0"/>
  </r>
  <r>
    <s v="654"/>
    <x v="10"/>
    <x v="2"/>
    <s v="002"/>
    <s v="Z7C7008340"/>
    <s v="0034"/>
    <s v="NC"/>
    <s v=""/>
    <s v="00000008"/>
    <s v=""/>
    <s v="00004318"/>
    <s v="11/10/2021"/>
    <n v="16.420000000000002"/>
    <s v="VEN"/>
    <s v="YENY KEEM"/>
    <s v="V32553675"/>
    <n v="-2.16"/>
    <n v="0"/>
    <n v="-2.16"/>
    <n v="0"/>
    <s v="-"/>
    <n v="0"/>
    <n v="0"/>
    <s v="-"/>
    <n v="0"/>
    <n v="0"/>
    <s v="-"/>
    <n v="0"/>
    <n v="0"/>
    <s v="-"/>
    <n v="0"/>
  </r>
  <r>
    <s v="655"/>
    <x v="10"/>
    <x v="0"/>
    <s v="002"/>
    <s v="Z1F0008858"/>
    <s v="1053-1053"/>
    <s v="FC"/>
    <s v="00140358-00140479"/>
    <s v=""/>
    <s v=""/>
    <s v=""/>
    <s v=""/>
    <n v="0"/>
    <s v=""/>
    <s v="VENTAS NO CONTRIBUYENTES"/>
    <s v=""/>
    <n v="1304.8800500000002"/>
    <n v="0"/>
    <n v="1213.4952499999997"/>
    <n v="0"/>
    <s v="-"/>
    <n v="0"/>
    <n v="78.780000000000015"/>
    <s v="-"/>
    <n v="12.604800000000001"/>
    <n v="0"/>
    <s v="-"/>
    <n v="0"/>
    <n v="0"/>
    <s v="-"/>
    <n v="0"/>
  </r>
  <r>
    <s v="656"/>
    <x v="10"/>
    <x v="1"/>
    <s v="002"/>
    <s v="Z1F0017966"/>
    <s v="0597-0597"/>
    <s v="FC"/>
    <s v="00022685-00022735"/>
    <s v=""/>
    <s v=""/>
    <s v=""/>
    <s v=""/>
    <n v="0"/>
    <s v=""/>
    <s v="VENTAS NO CONTRIBUYENTES"/>
    <s v=""/>
    <n v="1699.3809639999997"/>
    <n v="0"/>
    <n v="1287.7835"/>
    <n v="0"/>
    <s v="-"/>
    <n v="0"/>
    <n v="354.82540000000006"/>
    <s v="-"/>
    <n v="56.772064"/>
    <n v="0"/>
    <s v="-"/>
    <n v="0"/>
    <n v="0"/>
    <s v="-"/>
    <n v="0"/>
  </r>
  <r>
    <s v="657"/>
    <x v="10"/>
    <x v="1"/>
    <s v="002"/>
    <s v="Z1F0017966"/>
    <s v="0597"/>
    <s v="FC"/>
    <s v="00022736"/>
    <s v=""/>
    <s v=""/>
    <s v=""/>
    <s v=""/>
    <n v="0"/>
    <s v=""/>
    <s v="AUTOSERVICIOS CRISS"/>
    <s v="J294282792"/>
    <n v="30.11805"/>
    <n v="0"/>
    <n v="18.054049999999997"/>
    <n v="10.4"/>
    <s v="16"/>
    <n v="1.6639999999999999"/>
    <n v="0"/>
    <s v="-"/>
    <n v="0"/>
    <n v="0"/>
    <s v="-"/>
    <n v="0"/>
    <n v="0"/>
    <s v="-"/>
    <n v="0"/>
  </r>
  <r>
    <s v="658"/>
    <x v="10"/>
    <x v="1"/>
    <s v="002"/>
    <s v="Z1F0017966"/>
    <s v="0597-0597"/>
    <s v="FC"/>
    <s v="00022737-00022756"/>
    <s v=""/>
    <s v=""/>
    <s v=""/>
    <s v=""/>
    <n v="0"/>
    <s v=""/>
    <s v="VENTAS NO CONTRIBUYENTES"/>
    <s v=""/>
    <n v="585.29027799999994"/>
    <n v="0"/>
    <n v="390.37165000000027"/>
    <n v="0"/>
    <s v="-"/>
    <n v="0"/>
    <n v="168.03329999999997"/>
    <s v="16"/>
    <n v="26.885328000000001"/>
    <n v="0"/>
    <s v="-"/>
    <n v="0"/>
    <n v="0"/>
    <s v="-"/>
    <n v="0"/>
  </r>
  <r>
    <s v="659"/>
    <x v="10"/>
    <x v="3"/>
    <s v="002"/>
    <s v="Z1B8050002"/>
    <s v="0029"/>
    <s v="FC"/>
    <s v="00002421-00002498"/>
    <s v=""/>
    <s v=""/>
    <s v=""/>
    <s v=""/>
    <n v="0"/>
    <s v=""/>
    <s v="VENTAS NO CONTRIBUYENTES"/>
    <s v=""/>
    <n v="3549.95"/>
    <n v="0"/>
    <n v="2577.4184"/>
    <n v="0"/>
    <s v="-"/>
    <n v="0"/>
    <n v="838.38"/>
    <s v="-"/>
    <n v="134.14080000000001"/>
    <n v="0"/>
    <s v="-"/>
    <n v="0"/>
    <n v="0"/>
    <s v="-"/>
    <n v="0"/>
  </r>
  <r>
    <s v="660"/>
    <x v="10"/>
    <x v="3"/>
    <s v="002"/>
    <s v="Z1B8050002"/>
    <s v="0029"/>
    <s v="NC"/>
    <s v=""/>
    <s v="00000013"/>
    <s v=""/>
    <s v="00002432"/>
    <s v="11/10/2021"/>
    <n v="80.78"/>
    <s v="VEN"/>
    <s v="JEAN PIERO REVETE"/>
    <s v="V30666828"/>
    <n v="-35.948399999999999"/>
    <n v="0"/>
    <n v="0"/>
    <n v="0"/>
    <s v="-"/>
    <n v="0"/>
    <n v="-30.99"/>
    <s v="16"/>
    <n v="-4.9584000000000001"/>
    <n v="0"/>
    <s v="-"/>
    <n v="0"/>
    <n v="0"/>
    <s v="-"/>
    <n v="0"/>
  </r>
  <r>
    <s v="661"/>
    <x v="10"/>
    <x v="3"/>
    <s v="002"/>
    <s v="Z1B8050149"/>
    <s v="1951"/>
    <s v="FC"/>
    <s v="00223110-00223201"/>
    <m/>
    <m/>
    <m/>
    <m/>
    <n v="0"/>
    <m/>
    <s v="VENTAS NO CONTRIBUYENTES"/>
    <m/>
    <n v="1693.19"/>
    <n v="0"/>
    <n v="1693.19"/>
    <n v="0"/>
    <s v="-"/>
    <n v="0"/>
    <n v="0"/>
    <s v="16"/>
    <n v="0"/>
    <n v="0"/>
    <s v="-"/>
    <n v="0"/>
    <n v="0"/>
    <s v="-"/>
    <n v="0"/>
  </r>
  <r>
    <s v="662"/>
    <x v="10"/>
    <x v="3"/>
    <s v="002"/>
    <s v="Z1B8050149"/>
    <s v="1951"/>
    <s v="NC"/>
    <m/>
    <s v="00001349"/>
    <m/>
    <m/>
    <m/>
    <n v="0"/>
    <m/>
    <s v="VENTAS NO CONTRIBUYENTES"/>
    <m/>
    <n v="-4.51"/>
    <n v="0"/>
    <n v="-4.51"/>
    <n v="0"/>
    <s v="-"/>
    <n v="0"/>
    <n v="0"/>
    <s v="16"/>
    <n v="0"/>
    <n v="0"/>
    <s v="-"/>
    <n v="0"/>
    <n v="0"/>
    <s v="-"/>
    <n v="0"/>
  </r>
  <r>
    <s v="663"/>
    <x v="10"/>
    <x v="3"/>
    <s v="002"/>
    <s v="Z1B8050365"/>
    <s v="1440"/>
    <s v="NC"/>
    <m/>
    <s v="00001435"/>
    <m/>
    <m/>
    <m/>
    <n v="0"/>
    <m/>
    <s v="VENTAS NO CONTRIBUYENTES"/>
    <m/>
    <n v="-16.55"/>
    <n v="0"/>
    <n v="-16.55"/>
    <n v="0"/>
    <s v="-"/>
    <n v="0"/>
    <n v="0"/>
    <s v="-"/>
    <n v="0"/>
    <n v="0"/>
    <s v="-"/>
    <n v="0"/>
    <n v="0"/>
    <s v="-"/>
    <n v="0"/>
  </r>
  <r>
    <s v="664"/>
    <x v="10"/>
    <x v="3"/>
    <s v="002"/>
    <s v="Z1B8050365"/>
    <s v="1441"/>
    <s v="FC "/>
    <s v="0009103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65"/>
    <x v="10"/>
    <x v="0"/>
    <s v="003"/>
    <s v="Z1F0008965"/>
    <s v="1038-1038"/>
    <s v="FC"/>
    <s v="00134843-00134932"/>
    <s v=""/>
    <s v=""/>
    <s v=""/>
    <s v=""/>
    <n v="0"/>
    <s v=""/>
    <s v="VENTAS NO CONTRIBUYENTES"/>
    <s v=""/>
    <n v="1091.6083999999998"/>
    <n v="0"/>
    <n v="1017.38"/>
    <n v="0"/>
    <s v="-"/>
    <n v="0"/>
    <n v="63.99"/>
    <s v="-"/>
    <n v="10.2384"/>
    <n v="0"/>
    <s v="-"/>
    <n v="0"/>
    <n v="0"/>
    <s v="-"/>
    <n v="0"/>
  </r>
  <r>
    <s v="666"/>
    <x v="10"/>
    <x v="3"/>
    <s v="003"/>
    <s v="Z1B8051199"/>
    <s v="0108"/>
    <s v="FC"/>
    <s v="00009641-00009659"/>
    <s v=""/>
    <s v=""/>
    <s v=""/>
    <s v=""/>
    <n v="0"/>
    <s v=""/>
    <s v="VENTAS NO CONTRIBUYENTES"/>
    <s v=""/>
    <n v="786.58139999999992"/>
    <n v="0"/>
    <n v="582.17409999999995"/>
    <n v="0"/>
    <s v="-"/>
    <n v="0"/>
    <n v="176.2132"/>
    <s v="16"/>
    <n v="28.194099999999999"/>
    <n v="0"/>
    <s v="-"/>
    <n v="0"/>
    <n v="0"/>
    <s v="-"/>
    <n v="0"/>
  </r>
  <r>
    <s v="667"/>
    <x v="10"/>
    <x v="0"/>
    <s v="004"/>
    <s v="Z1B8050578"/>
    <s v="1835-1835"/>
    <s v="FC"/>
    <s v="00163496-00163522"/>
    <s v=""/>
    <s v=""/>
    <s v=""/>
    <s v=""/>
    <n v="0"/>
    <s v=""/>
    <s v="VENTAS NO CONTRIBUYENTES"/>
    <s v=""/>
    <n v="324.29564999999997"/>
    <n v="0"/>
    <n v="238.71084999999997"/>
    <n v="0"/>
    <s v="-"/>
    <n v="0"/>
    <n v="73.78"/>
    <s v="16"/>
    <n v="11.804799999999998"/>
    <n v="0"/>
    <s v="-"/>
    <n v="0"/>
    <n v="0"/>
    <s v="-"/>
    <n v="0"/>
  </r>
  <r>
    <s v="668"/>
    <x v="10"/>
    <x v="0"/>
    <s v="004"/>
    <s v="Z1B8050578"/>
    <s v="1835"/>
    <s v="NC"/>
    <s v=""/>
    <s v="00000074"/>
    <s v=""/>
    <s v="00162744"/>
    <s v="1/10/2021"/>
    <n v="12.75"/>
    <s v="VEN"/>
    <s v="LEIDY PEREZ"/>
    <s v="V15914868"/>
    <n v="-4.3472"/>
    <n v="0"/>
    <n v="-4.3472"/>
    <n v="0"/>
    <s v="-"/>
    <n v="0"/>
    <n v="0"/>
    <s v="-"/>
    <n v="0"/>
    <n v="0"/>
    <s v="-"/>
    <n v="0"/>
    <n v="0"/>
    <s v="-"/>
    <n v="0"/>
  </r>
  <r>
    <s v="669"/>
    <x v="10"/>
    <x v="1"/>
    <s v="004"/>
    <s v="Z1F0017963"/>
    <s v="0599-0599"/>
    <s v="FC"/>
    <s v="00022333-00022399"/>
    <s v=""/>
    <s v=""/>
    <s v=""/>
    <s v=""/>
    <n v="0"/>
    <s v=""/>
    <s v="VENTAS NO CONTRIBUYENTES"/>
    <s v=""/>
    <n v="2838.31756"/>
    <n v="0"/>
    <n v="1992.6851000000011"/>
    <n v="0"/>
    <s v="-"/>
    <n v="0"/>
    <n v="728.99349999999993"/>
    <s v="16"/>
    <n v="116.63895999999997"/>
    <n v="0"/>
    <s v="-"/>
    <n v="0"/>
    <n v="0"/>
    <s v="-"/>
    <n v="0"/>
  </r>
  <r>
    <s v="670"/>
    <x v="10"/>
    <x v="3"/>
    <s v="004"/>
    <s v="Z1B8050937"/>
    <s v="1953"/>
    <s v="FC"/>
    <s v="00181613-00181667"/>
    <s v=""/>
    <s v=""/>
    <s v=""/>
    <s v=""/>
    <n v="0"/>
    <s v=""/>
    <s v="VENTAS NO CONTRIBUYENTES"/>
    <s v=""/>
    <n v="2389.8326099999999"/>
    <n v="0"/>
    <n v="1730.3451999999993"/>
    <n v="0"/>
    <s v="-"/>
    <n v="0"/>
    <n v="568.52364999999998"/>
    <s v="16"/>
    <n v="90.963759999999979"/>
    <n v="0"/>
    <s v="-"/>
    <n v="0"/>
    <n v="0"/>
    <s v="-"/>
    <n v="0"/>
  </r>
  <r>
    <s v="671"/>
    <x v="10"/>
    <x v="3"/>
    <s v="004"/>
    <s v="Z1B8050937"/>
    <s v="1953"/>
    <s v="FC"/>
    <s v="00181668"/>
    <s v=""/>
    <s v=""/>
    <s v=""/>
    <s v=""/>
    <n v="0"/>
    <s v=""/>
    <s v="MASTER DENTAL C.A"/>
    <s v="J311591656 "/>
    <n v="80.930599999999998"/>
    <n v="0"/>
    <n v="80.930599999999998"/>
    <n v="0"/>
    <s v="-"/>
    <n v="0"/>
    <n v="0"/>
    <s v="-"/>
    <n v="0"/>
    <n v="0"/>
    <s v="-"/>
    <n v="0"/>
    <n v="0"/>
    <s v="-"/>
    <n v="0"/>
  </r>
  <r>
    <s v="672"/>
    <x v="10"/>
    <x v="3"/>
    <s v="004"/>
    <s v="Z1B8050937"/>
    <s v="1953"/>
    <s v="FC"/>
    <s v="00181669-00181697"/>
    <s v=""/>
    <s v=""/>
    <s v=""/>
    <s v=""/>
    <n v="0"/>
    <s v=""/>
    <s v="VENTAS NO CONTRIBUYENTES"/>
    <s v=""/>
    <n v="1497.10061"/>
    <n v="0"/>
    <n v="1107.1698999999999"/>
    <n v="0"/>
    <s v="-"/>
    <n v="0"/>
    <n v="336.14715000000001"/>
    <s v="16"/>
    <n v="53.783559999999994"/>
    <n v="0"/>
    <s v="-"/>
    <n v="0"/>
    <n v="0"/>
    <s v="-"/>
    <n v="0"/>
  </r>
  <r>
    <s v="673"/>
    <x v="10"/>
    <x v="1"/>
    <s v="005"/>
    <s v="Z1F0017998"/>
    <s v="0590-0590"/>
    <s v="FC"/>
    <s v="00026544-00026565"/>
    <s v=""/>
    <s v=""/>
    <s v=""/>
    <s v=""/>
    <n v="0"/>
    <s v=""/>
    <s v="VENTAS NO CONTRIBUYENTES"/>
    <s v=""/>
    <n v="582.81604600000003"/>
    <n v="0"/>
    <n v="442.41765000000009"/>
    <n v="0"/>
    <s v="-"/>
    <n v="0"/>
    <n v="121.03309999999999"/>
    <s v="16"/>
    <n v="19.365295999999997"/>
    <n v="0"/>
    <s v="-"/>
    <n v="0"/>
    <n v="0"/>
    <s v="-"/>
    <n v="0"/>
  </r>
  <r>
    <s v="674"/>
    <x v="10"/>
    <x v="3"/>
    <s v="005"/>
    <s v="Z1B8050363"/>
    <s v="0109"/>
    <s v="FC"/>
    <s v="00012074-00012093"/>
    <s v=""/>
    <s v=""/>
    <s v=""/>
    <s v=""/>
    <n v="0"/>
    <s v=""/>
    <s v="VENTAS NO CONTRIBUYENTES"/>
    <s v=""/>
    <n v="638.85421199999996"/>
    <n v="0"/>
    <n v="515.12199999999996"/>
    <n v="0"/>
    <s v="-"/>
    <n v="0"/>
    <n v="106.66569999999999"/>
    <s v="16"/>
    <n v="17.066512000000003"/>
    <n v="0"/>
    <s v="-"/>
    <n v="0"/>
    <n v="0"/>
    <s v="-"/>
    <n v="0"/>
  </r>
  <r>
    <s v="675"/>
    <x v="10"/>
    <x v="3"/>
    <s v="005"/>
    <s v="Z1B8050363"/>
    <s v="0109"/>
    <s v="FC"/>
    <s v="00012094"/>
    <s v=""/>
    <s v=""/>
    <s v=""/>
    <s v=""/>
    <n v="0"/>
    <s v=""/>
    <s v="INVERSIONES WIL YEC 2715 C.A"/>
    <s v="J-29751741-3"/>
    <n v="74.993799999999993"/>
    <n v="0"/>
    <n v="74.993799999999993"/>
    <n v="0"/>
    <s v="-"/>
    <n v="0"/>
    <n v="0"/>
    <s v="-"/>
    <n v="0"/>
    <n v="0"/>
    <s v="-"/>
    <n v="0"/>
    <n v="0"/>
    <s v="-"/>
    <n v="0"/>
  </r>
  <r>
    <s v="676"/>
    <x v="10"/>
    <x v="3"/>
    <s v="005"/>
    <s v="Z1B8050363"/>
    <s v="0109"/>
    <s v="FC"/>
    <s v="00012095-00012184"/>
    <s v=""/>
    <s v=""/>
    <s v=""/>
    <s v=""/>
    <n v="0"/>
    <s v=""/>
    <s v="VENTAS NO CONTRIBUYENTES"/>
    <s v=""/>
    <n v="5182.3069900000028"/>
    <n v="0"/>
    <n v="3823.7790000000005"/>
    <n v="0"/>
    <s v="-"/>
    <n v="0"/>
    <n v="1171.1448499999999"/>
    <s v="-"/>
    <n v="187.38314000000011"/>
    <n v="0"/>
    <s v="-"/>
    <n v="0"/>
    <n v="0"/>
    <s v="-"/>
    <n v="0"/>
  </r>
  <r>
    <s v="677"/>
    <x v="10"/>
    <x v="3"/>
    <s v="006"/>
    <s v="Z1B8044815"/>
    <s v="0004"/>
    <s v="FC"/>
    <s v="00000168-00000248"/>
    <s v=""/>
    <s v=""/>
    <s v=""/>
    <s v=""/>
    <n v="0"/>
    <s v=""/>
    <s v="VENTAS NO CONTRIBUYENTES"/>
    <s v=""/>
    <n v="4698.7945280000013"/>
    <n v="0"/>
    <n v="3123.7724999999991"/>
    <n v="0"/>
    <s v="-"/>
    <n v="0"/>
    <n v="1357.7776000000001"/>
    <s v="16"/>
    <n v="217.24442800000006"/>
    <n v="0"/>
    <s v="-"/>
    <n v="0"/>
    <n v="0"/>
    <s v="-"/>
    <n v="0"/>
  </r>
  <r>
    <s v="678"/>
    <x v="10"/>
    <x v="1"/>
    <s v="006"/>
    <s v="Z1F0017787"/>
    <s v="0564-0564"/>
    <s v="FC"/>
    <s v="00013662-00013710"/>
    <s v=""/>
    <s v=""/>
    <s v=""/>
    <s v=""/>
    <n v="0"/>
    <s v=""/>
    <s v="VENTAS NO CONTRIBUYENTES"/>
    <s v=""/>
    <n v="1769.078088"/>
    <n v="0"/>
    <n v="1297.5693499999995"/>
    <n v="0"/>
    <s v="-"/>
    <n v="0"/>
    <n v="406.47305"/>
    <s v="-"/>
    <n v="65.035687999999993"/>
    <n v="0"/>
    <s v="-"/>
    <n v="0"/>
    <n v="0"/>
    <s v="-"/>
    <n v="0"/>
  </r>
  <r>
    <s v="679"/>
    <x v="10"/>
    <x v="1"/>
    <s v="006"/>
    <s v="Z1F0017787"/>
    <s v="0564"/>
    <s v="NC"/>
    <s v=""/>
    <s v="00000067"/>
    <s v=""/>
    <s v="00013665"/>
    <s v="11-10-2021"/>
    <n v="1.19"/>
    <s v="VEN"/>
    <s v="DANY GONZALEZ"/>
    <s v="V4768324"/>
    <n v="-1.1932499999999999"/>
    <n v="0"/>
    <n v="-1.1932499999999999"/>
    <n v="0"/>
    <s v="-"/>
    <n v="0"/>
    <n v="0"/>
    <s v="-"/>
    <n v="0"/>
    <n v="0"/>
    <s v="-"/>
    <n v="0"/>
    <n v="0"/>
    <s v="-"/>
    <n v="0"/>
  </r>
  <r>
    <s v="680"/>
    <x v="10"/>
    <x v="1"/>
    <s v="006"/>
    <s v="Z1F0017787"/>
    <s v="0564"/>
    <s v="NC"/>
    <s v=""/>
    <s v="00000068"/>
    <s v=""/>
    <s v="00013660"/>
    <s v="10-10-2021"/>
    <n v="121.06"/>
    <s v="VEN"/>
    <s v="IVAN PEREZ"/>
    <s v="V11661380"/>
    <n v="-16.64"/>
    <n v="0"/>
    <n v="-16.64"/>
    <n v="0"/>
    <s v="-"/>
    <n v="0"/>
    <n v="0"/>
    <s v="-"/>
    <n v="0"/>
    <n v="0"/>
    <s v="-"/>
    <n v="0"/>
    <n v="0"/>
    <s v="-"/>
    <n v="0"/>
  </r>
  <r>
    <s v="681"/>
    <x v="10"/>
    <x v="3"/>
    <s v="007"/>
    <s v="Z1B8050013"/>
    <s v="0034"/>
    <s v="FC"/>
    <s v="00002301-00002325"/>
    <s v=""/>
    <s v=""/>
    <s v=""/>
    <s v=""/>
    <n v="0"/>
    <s v=""/>
    <s v="VENTAS NO CONTRIBUYENTES"/>
    <s v=""/>
    <n v="1106.4714879999999"/>
    <n v="0"/>
    <n v="853.74795000000006"/>
    <n v="0"/>
    <s v="-"/>
    <n v="0"/>
    <n v="217.86514999999997"/>
    <s v="16"/>
    <n v="34.858388000000005"/>
    <n v="0"/>
    <s v="-"/>
    <n v="0"/>
    <n v="0"/>
    <s v="-"/>
    <n v="0"/>
  </r>
  <r>
    <s v="682"/>
    <x v="10"/>
    <x v="1"/>
    <s v="008"/>
    <s v="Z1F0017970"/>
    <s v="0222-0222"/>
    <s v="FC"/>
    <s v="00003092-00003104"/>
    <s v=""/>
    <s v=""/>
    <s v=""/>
    <s v=""/>
    <n v="0"/>
    <s v=""/>
    <s v="VENTAS NO CONTRIBUYENTES"/>
    <s v=""/>
    <n v="161.79959999999997"/>
    <n v="0"/>
    <n v="0.49000000000000909"/>
    <n v="0"/>
    <s v="-"/>
    <n v="0"/>
    <n v="139.05999999999997"/>
    <s v="16"/>
    <n v="22.249600000000001"/>
    <n v="0"/>
    <s v="-"/>
    <n v="0"/>
    <n v="0"/>
    <s v="-"/>
    <n v="0"/>
  </r>
  <r>
    <s v="683"/>
    <x v="10"/>
    <x v="3"/>
    <s v="008"/>
    <s v="Z1B8050003"/>
    <s v="1968"/>
    <s v="FC"/>
    <s v="00192299-00192305"/>
    <s v=""/>
    <s v=""/>
    <s v=""/>
    <s v=""/>
    <n v="0"/>
    <s v=""/>
    <s v="VENTAS NO CONTRIBUYENTES"/>
    <s v=""/>
    <n v="553.31139999999994"/>
    <n v="0"/>
    <n v="501.79549999999995"/>
    <n v="0"/>
    <s v="-"/>
    <n v="0"/>
    <n v="44.410299999999999"/>
    <s v="-"/>
    <n v="7.1055999999999999"/>
    <n v="0"/>
    <s v="-"/>
    <n v="0"/>
    <n v="0"/>
    <s v="-"/>
    <n v="0"/>
  </r>
  <r>
    <s v="684"/>
    <x v="10"/>
    <x v="3"/>
    <s v="008"/>
    <s v="Z1B8050003"/>
    <s v="1968"/>
    <s v="FC"/>
    <s v="00192306-00192384"/>
    <s v=""/>
    <s v=""/>
    <s v=""/>
    <s v=""/>
    <n v="0"/>
    <s v=""/>
    <s v="VENTAS NO CONTRIBUYENTES"/>
    <s v=""/>
    <n v="3701.6916200000001"/>
    <n v="0"/>
    <n v="2800.4672999999998"/>
    <n v="0"/>
    <s v="-"/>
    <n v="0"/>
    <n v="776.91750000000002"/>
    <s v="-"/>
    <n v="124.30682"/>
    <n v="0"/>
    <s v="-"/>
    <n v="0"/>
    <n v="0"/>
    <s v="-"/>
    <n v="0"/>
  </r>
  <r>
    <s v="685"/>
    <x v="10"/>
    <x v="3"/>
    <s v="009"/>
    <s v="Z1B8014458"/>
    <s v="0004"/>
    <s v="FC"/>
    <s v="00000133-00000167"/>
    <s v=""/>
    <s v=""/>
    <s v=""/>
    <s v=""/>
    <n v="0"/>
    <s v=""/>
    <s v="VENTAS NO CONTRIBUYENTES"/>
    <s v=""/>
    <n v="1453.7197999999999"/>
    <n v="0"/>
    <n v="1161.3976499999999"/>
    <n v="0"/>
    <s v="-"/>
    <n v="0"/>
    <n v="252.00185000000002"/>
    <s v="-"/>
    <n v="40.320300000000003"/>
    <n v="0"/>
    <s v="-"/>
    <n v="0"/>
    <n v="0"/>
    <s v="-"/>
    <n v="0"/>
  </r>
  <r>
    <s v="686"/>
    <x v="10"/>
    <x v="3"/>
    <s v="010"/>
    <s v="Z1F0000341"/>
    <s v="1487"/>
    <s v="FC"/>
    <s v="85372000-85400000"/>
    <s v=""/>
    <s v=""/>
    <s v=""/>
    <s v=""/>
    <n v="0"/>
    <s v=""/>
    <s v="VENTAS NO CONTRIBUYENTES"/>
    <s v=""/>
    <n v="1457.007854"/>
    <n v="0"/>
    <n v="1123.75"/>
    <n v="0"/>
    <s v="-"/>
    <n v="0"/>
    <n v="287.29124999999993"/>
    <s v="-"/>
    <n v="45.966604000000004"/>
    <n v="0"/>
    <s v="-"/>
    <n v="0"/>
    <n v="0"/>
    <s v="-"/>
    <n v="0"/>
  </r>
  <r>
    <s v="687"/>
    <x v="10"/>
    <x v="3"/>
    <s v="012"/>
    <s v="Z1B8038506"/>
    <s v="1875"/>
    <s v="FC"/>
    <s v="00077339"/>
    <s v=""/>
    <s v=""/>
    <s v=""/>
    <s v=""/>
    <n v="0"/>
    <s v=""/>
    <s v="ANGEL HERNANDEZ"/>
    <s v="E84599498 "/>
    <n v="46.49"/>
    <n v="0"/>
    <n v="46.49"/>
    <n v="0"/>
    <s v="-"/>
    <n v="0"/>
    <n v="0"/>
    <s v="-"/>
    <n v="0"/>
    <n v="0"/>
    <s v="-"/>
    <n v="0"/>
    <n v="0"/>
    <s v="-"/>
    <n v="0"/>
  </r>
  <r>
    <s v="688"/>
    <x v="10"/>
    <x v="3"/>
    <s v="015"/>
    <s v="Z1B8050356"/>
    <s v="1854"/>
    <s v="FC"/>
    <s v="00095603-00095612"/>
    <s v=""/>
    <s v=""/>
    <s v=""/>
    <s v=""/>
    <n v="0"/>
    <s v=""/>
    <s v="VENTAS NO CONTRIBUYENTES"/>
    <s v=""/>
    <n v="384.42174999999997"/>
    <n v="0"/>
    <n v="312.839"/>
    <n v="0"/>
    <s v="-"/>
    <n v="0"/>
    <n v="61.709249999999997"/>
    <s v="16"/>
    <n v="9.8734999999999999"/>
    <n v="0"/>
    <s v="-"/>
    <n v="0"/>
    <n v="0"/>
    <s v="-"/>
    <n v="0"/>
  </r>
  <r>
    <s v="689"/>
    <x v="10"/>
    <x v="3"/>
    <s v="016"/>
    <s v="Z1F0000490"/>
    <s v="0392"/>
    <s v="FC"/>
    <s v="00013869-00013934"/>
    <s v=""/>
    <s v=""/>
    <s v=""/>
    <s v=""/>
    <n v="0"/>
    <s v=""/>
    <s v="VENTAS NO CONTRIBUYENTES"/>
    <s v=""/>
    <n v="704.73644999999999"/>
    <n v="0"/>
    <n v="559.75685000000044"/>
    <n v="0"/>
    <s v="-"/>
    <n v="0"/>
    <n v="124.9825"/>
    <s v="16"/>
    <n v="19.997100000000003"/>
    <n v="0"/>
    <s v="-"/>
    <n v="0"/>
    <n v="0"/>
    <s v="-"/>
    <n v="0"/>
  </r>
  <r>
    <s v="690"/>
    <x v="10"/>
    <x v="3"/>
    <s v="017"/>
    <s v="Z7C0004030"/>
    <s v="0305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691"/>
    <x v="11"/>
    <x v="3"/>
    <s v="001"/>
    <m/>
    <m/>
    <s v="FC"/>
    <s v="A175"/>
    <s v=""/>
    <s v=""/>
    <s v=""/>
    <s v=""/>
    <n v="0"/>
    <s v=""/>
    <s v="ANULADA"/>
    <s v=""/>
    <n v="0"/>
    <n v="0"/>
    <n v="0"/>
    <n v="0"/>
    <s v="-"/>
    <n v="0"/>
    <n v="0"/>
    <s v="16"/>
    <n v="0"/>
    <n v="0"/>
    <s v="-"/>
    <n v="0"/>
    <n v="0"/>
    <s v="-"/>
    <n v="0"/>
  </r>
  <r>
    <s v="692"/>
    <x v="11"/>
    <x v="3"/>
    <s v="001"/>
    <m/>
    <m/>
    <s v="FC"/>
    <s v="A176"/>
    <s v=""/>
    <s v=""/>
    <s v=""/>
    <s v=""/>
    <n v="0"/>
    <s v=""/>
    <s v="AGROPECUARIA AVILINDA, C.A."/>
    <s v="J316268772"/>
    <n v="1944.1244000000002"/>
    <n v="0"/>
    <n v="1287.46"/>
    <n v="0"/>
    <s v="-"/>
    <n v="0"/>
    <n v="566.09"/>
    <s v="16"/>
    <n v="90.574400000000011"/>
    <n v="0"/>
    <s v="-"/>
    <n v="0"/>
    <n v="0"/>
    <s v="-"/>
    <n v="0"/>
  </r>
  <r>
    <s v="693"/>
    <x v="11"/>
    <x v="3"/>
    <s v="001"/>
    <m/>
    <m/>
    <s v="FC"/>
    <s v="A177"/>
    <s v=""/>
    <s v=""/>
    <s v=""/>
    <s v=""/>
    <n v="0"/>
    <s v=""/>
    <s v="AGROPECUARIA AVILINDA, C.A."/>
    <s v="J316268772"/>
    <n v="128.41999999999999"/>
    <n v="0"/>
    <n v="128.41999999999999"/>
    <n v="0"/>
    <s v="-"/>
    <n v="0"/>
    <n v="0"/>
    <s v="16"/>
    <n v="0"/>
    <n v="0"/>
    <s v="-"/>
    <n v="0"/>
    <n v="0"/>
    <s v="-"/>
    <n v="0"/>
  </r>
  <r>
    <s v="694"/>
    <x v="11"/>
    <x v="2"/>
    <s v="001"/>
    <s v="Z7C7008321"/>
    <s v="0034"/>
    <s v="FC"/>
    <s v="00003903"/>
    <s v=""/>
    <s v=""/>
    <s v=""/>
    <s v=""/>
    <n v="0"/>
    <s v=""/>
    <s v="LOGISTICA INTEGRAL VENEZUELA"/>
    <s v="J315241188"/>
    <n v="21.836749999999999"/>
    <n v="0"/>
    <n v="9.6683499999999984"/>
    <n v="10.49"/>
    <s v="16"/>
    <n v="1.6783999999999999"/>
    <n v="0"/>
    <s v="-"/>
    <n v="0"/>
    <n v="0"/>
    <s v="-"/>
    <n v="0"/>
    <n v="0"/>
    <s v="-"/>
    <n v="0"/>
  </r>
  <r>
    <s v="695"/>
    <x v="11"/>
    <x v="2"/>
    <s v="001"/>
    <s v="Z7C7008321"/>
    <s v="0034-0035"/>
    <s v="FC"/>
    <s v="00003904-00003998"/>
    <s v=""/>
    <s v=""/>
    <s v=""/>
    <s v=""/>
    <n v="0"/>
    <s v=""/>
    <s v="VENTAS NO CONTRIBUYENTES"/>
    <s v=""/>
    <n v="2096.8102939999999"/>
    <n v="0"/>
    <n v="1649.4059499999994"/>
    <n v="0"/>
    <s v="-"/>
    <n v="0"/>
    <n v="385.69340000000005"/>
    <s v="16"/>
    <n v="61.710944000000012"/>
    <n v="0"/>
    <s v="-"/>
    <n v="0"/>
    <n v="0"/>
    <s v="-"/>
    <n v="0"/>
  </r>
  <r>
    <s v="696"/>
    <x v="11"/>
    <x v="0"/>
    <s v="001"/>
    <s v="Z1F0004616"/>
    <s v="0927-0927"/>
    <s v="FC"/>
    <s v="00125377-00125516"/>
    <s v=""/>
    <s v=""/>
    <s v=""/>
    <s v=""/>
    <n v="0"/>
    <s v=""/>
    <s v="VENTAS NO CONTRIBUYENTES"/>
    <s v=""/>
    <n v="1915.2114500000009"/>
    <n v="0"/>
    <n v="1744.0418500000012"/>
    <n v="0"/>
    <s v="-"/>
    <n v="0"/>
    <n v="147.55999999999997"/>
    <s v="-"/>
    <n v="23.6096"/>
    <n v="0"/>
    <s v="-"/>
    <n v="0"/>
    <n v="0"/>
    <s v="-"/>
    <n v="0"/>
  </r>
  <r>
    <s v="697"/>
    <x v="11"/>
    <x v="1"/>
    <s v="001"/>
    <s v="Z1F0017854"/>
    <s v="0605-0605"/>
    <s v="FC"/>
    <s v="00036546-00036625"/>
    <s v=""/>
    <s v=""/>
    <s v=""/>
    <s v=""/>
    <n v="0"/>
    <s v=""/>
    <s v="VENTAS NO CONTRIBUYENTES"/>
    <s v=""/>
    <n v="3184.6165620000006"/>
    <n v="0"/>
    <n v="2365.7050500000009"/>
    <n v="0"/>
    <s v="-"/>
    <n v="0"/>
    <n v="705.95819999999992"/>
    <s v="16"/>
    <n v="112.95331199999994"/>
    <n v="0"/>
    <s v="-"/>
    <n v="0"/>
    <n v="0"/>
    <s v="-"/>
    <n v="0"/>
  </r>
  <r>
    <s v="698"/>
    <x v="11"/>
    <x v="3"/>
    <s v="001"/>
    <s v="Z1F0000700"/>
    <s v="1690"/>
    <s v="FC"/>
    <s v="37986000-38081000"/>
    <s v=""/>
    <s v=""/>
    <s v=""/>
    <s v=""/>
    <n v="0"/>
    <s v=""/>
    <s v="VENTAS NO CONTRIBUYENTES"/>
    <s v=""/>
    <n v="3788.43905"/>
    <n v="0"/>
    <n v="2856.5476999999992"/>
    <n v="0"/>
    <s v="-"/>
    <n v="0"/>
    <n v="803.35465000000022"/>
    <s v="16"/>
    <n v="128.5367"/>
    <n v="0"/>
    <s v="-"/>
    <n v="0"/>
    <n v="0"/>
    <s v="-"/>
    <n v="0"/>
  </r>
  <r>
    <s v="699"/>
    <x v="11"/>
    <x v="2"/>
    <s v="002"/>
    <s v="Z7C7008340"/>
    <s v="0035-0035"/>
    <s v="FC"/>
    <s v="00004432-00004546"/>
    <s v=""/>
    <s v=""/>
    <s v=""/>
    <s v=""/>
    <n v="0"/>
    <s v=""/>
    <s v="VENTAS NO CONTRIBUYENTES"/>
    <s v=""/>
    <n v="2527.7486611999998"/>
    <n v="0"/>
    <n v="2074.0721300000005"/>
    <n v="0"/>
    <s v="-"/>
    <n v="0"/>
    <n v="391.10062000000022"/>
    <s v="-"/>
    <n v="62.575911200000014"/>
    <n v="0"/>
    <s v="-"/>
    <n v="0"/>
    <n v="0"/>
    <s v="-"/>
    <n v="0"/>
  </r>
  <r>
    <s v="700"/>
    <x v="11"/>
    <x v="0"/>
    <s v="002"/>
    <s v="Z1F0008858"/>
    <s v="1054-1054"/>
    <s v="FC"/>
    <s v="00140480-00140654"/>
    <s v=""/>
    <s v=""/>
    <s v=""/>
    <s v=""/>
    <n v="0"/>
    <s v=""/>
    <s v="VENTAS NO CONTRIBUYENTES"/>
    <s v=""/>
    <n v="2106.1705000000006"/>
    <n v="0"/>
    <n v="1863.2745999999997"/>
    <n v="0"/>
    <s v="-"/>
    <n v="0"/>
    <n v="209.39300000000006"/>
    <s v="-"/>
    <n v="33.50289999999999"/>
    <n v="0"/>
    <s v="-"/>
    <n v="0"/>
    <n v="0"/>
    <s v="-"/>
    <n v="0"/>
  </r>
  <r>
    <s v="701"/>
    <x v="11"/>
    <x v="1"/>
    <s v="002"/>
    <s v="Z1F0017966"/>
    <s v="0598-0598"/>
    <s v="FC"/>
    <s v="00022757-00022801"/>
    <s v=""/>
    <s v=""/>
    <s v=""/>
    <s v=""/>
    <n v="0"/>
    <s v=""/>
    <s v="VENTAS NO CONTRIBUYENTES"/>
    <s v=""/>
    <n v="1541.4951959999999"/>
    <n v="0"/>
    <n v="1104.8922499999999"/>
    <n v="0"/>
    <s v="-"/>
    <n v="0"/>
    <n v="376.38184999999999"/>
    <s v="16"/>
    <n v="60.221096000000003"/>
    <n v="0"/>
    <s v="-"/>
    <n v="0"/>
    <n v="0"/>
    <s v="-"/>
    <n v="0"/>
  </r>
  <r>
    <s v="702"/>
    <x v="11"/>
    <x v="3"/>
    <s v="002"/>
    <s v="Z1B8050002"/>
    <s v="0030"/>
    <s v="FC"/>
    <s v="00002499-00002508"/>
    <s v=""/>
    <s v=""/>
    <s v=""/>
    <s v=""/>
    <n v="0"/>
    <s v=""/>
    <s v="VENTAS NO CONTRIBUYENTES"/>
    <s v=""/>
    <n v="511.00743600000004"/>
    <n v="0"/>
    <n v="413.01195000000001"/>
    <n v="0"/>
    <s v="-"/>
    <n v="0"/>
    <n v="84.478850000000008"/>
    <s v="16"/>
    <n v="13.516636"/>
    <n v="0"/>
    <s v="-"/>
    <n v="0"/>
    <n v="0"/>
    <s v="-"/>
    <n v="0"/>
  </r>
  <r>
    <s v="703"/>
    <x v="11"/>
    <x v="3"/>
    <s v="002"/>
    <s v="Z1B8050002"/>
    <s v="0030"/>
    <s v="FC"/>
    <s v="00002509"/>
    <s v=""/>
    <s v=""/>
    <s v=""/>
    <s v=""/>
    <n v="0"/>
    <s v=""/>
    <s v="LUNCHERIA NUEVA URQUIA"/>
    <s v="J300873676"/>
    <n v="119.8"/>
    <n v="0"/>
    <n v="119.8"/>
    <n v="0"/>
    <s v="-"/>
    <n v="0"/>
    <n v="0"/>
    <s v="-"/>
    <n v="0"/>
    <n v="0"/>
    <s v="-"/>
    <n v="0"/>
    <n v="0"/>
    <s v="-"/>
    <n v="0"/>
  </r>
  <r>
    <s v="704"/>
    <x v="11"/>
    <x v="3"/>
    <s v="002"/>
    <s v="Z1B8050002"/>
    <s v="0030"/>
    <s v="FC"/>
    <s v="00002510-00002545"/>
    <s v=""/>
    <s v=""/>
    <s v=""/>
    <s v=""/>
    <n v="0"/>
    <s v=""/>
    <s v="VENTAS NO CONTRIBUYENTES"/>
    <s v=""/>
    <n v="1976.7828560000003"/>
    <n v="0"/>
    <n v="1505.6704500000001"/>
    <n v="0"/>
    <s v="-"/>
    <n v="0"/>
    <n v="406.13135"/>
    <s v="16"/>
    <n v="64.981055999999995"/>
    <n v="0"/>
    <s v="-"/>
    <n v="0"/>
    <n v="0"/>
    <s v="-"/>
    <n v="0"/>
  </r>
  <r>
    <s v="705"/>
    <x v="11"/>
    <x v="3"/>
    <s v="002"/>
    <s v="Z1B8050149"/>
    <s v="1952"/>
    <s v="FC"/>
    <s v="00223202-00223275"/>
    <m/>
    <m/>
    <m/>
    <m/>
    <n v="0"/>
    <m/>
    <s v="VENTAS NO CONTRIBUYENTES"/>
    <m/>
    <n v="1325.45"/>
    <n v="0"/>
    <n v="1325.45"/>
    <n v="0"/>
    <s v="-"/>
    <n v="0"/>
    <n v="0"/>
    <s v="16"/>
    <n v="0"/>
    <n v="0"/>
    <s v="-"/>
    <n v="0"/>
    <n v="0"/>
    <s v="-"/>
    <n v="0"/>
  </r>
  <r>
    <s v="706"/>
    <x v="11"/>
    <x v="3"/>
    <s v="002"/>
    <s v="Z1B8050149"/>
    <s v="1952"/>
    <s v="NC"/>
    <m/>
    <s v="00001349"/>
    <m/>
    <m/>
    <m/>
    <n v="0"/>
    <m/>
    <s v="VENTAS NO CONTRIBUYENTES"/>
    <m/>
    <n v="-68.319999999999993"/>
    <n v="0"/>
    <n v="-68.319999999999993"/>
    <n v="0"/>
    <s v="-"/>
    <n v="0"/>
    <n v="0"/>
    <s v="16"/>
    <n v="0"/>
    <n v="0"/>
    <s v="-"/>
    <n v="0"/>
    <n v="0"/>
    <s v="-"/>
    <n v="0"/>
  </r>
  <r>
    <s v="707"/>
    <x v="11"/>
    <x v="3"/>
    <s v="002"/>
    <s v="Z1B8050365"/>
    <s v="1442"/>
    <s v="FC "/>
    <s v="0009103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08"/>
    <x v="11"/>
    <x v="2"/>
    <s v="003"/>
    <s v="Z7C7008438"/>
    <s v="0035-0035"/>
    <s v="FC"/>
    <s v="00003973-00004050"/>
    <s v=""/>
    <s v=""/>
    <s v=""/>
    <s v=""/>
    <n v="0"/>
    <s v=""/>
    <s v="VENTAS NO CONTRIBUYENTES"/>
    <s v=""/>
    <n v="1706.1853840000001"/>
    <n v="0"/>
    <n v="1290.2051500000002"/>
    <n v="0"/>
    <s v="-"/>
    <n v="0"/>
    <n v="358.60364999999996"/>
    <s v="16"/>
    <n v="57.376584000000008"/>
    <n v="0"/>
    <s v="-"/>
    <n v="0"/>
    <n v="0"/>
    <s v="-"/>
    <n v="0"/>
  </r>
  <r>
    <s v="709"/>
    <x v="11"/>
    <x v="0"/>
    <s v="003"/>
    <s v="Z1F0008965"/>
    <s v="1039-1039"/>
    <s v="FC"/>
    <s v="00134933-00135030"/>
    <s v=""/>
    <s v=""/>
    <s v=""/>
    <s v=""/>
    <n v="0"/>
    <s v=""/>
    <s v="VENTAS NO CONTRIBUYENTES"/>
    <s v=""/>
    <n v="1005.7580000000002"/>
    <n v="0"/>
    <n v="894.34"/>
    <n v="0"/>
    <s v="-"/>
    <n v="0"/>
    <n v="96.050000000000011"/>
    <s v="16"/>
    <n v="15.367999999999997"/>
    <n v="0"/>
    <s v="-"/>
    <n v="0"/>
    <n v="0"/>
    <s v="-"/>
    <n v="0"/>
  </r>
  <r>
    <s v="710"/>
    <x v="11"/>
    <x v="1"/>
    <s v="003"/>
    <s v="Z1F0017848"/>
    <s v="0590-0590"/>
    <s v="FC"/>
    <s v="00031023-00031081"/>
    <s v=""/>
    <s v=""/>
    <s v=""/>
    <s v=""/>
    <n v="0"/>
    <s v=""/>
    <s v="VENTAS NO CONTRIBUYENTES"/>
    <s v=""/>
    <n v="2373.7656420000008"/>
    <n v="0"/>
    <n v="1827.9349500000005"/>
    <n v="0"/>
    <s v="-"/>
    <n v="0"/>
    <n v="470.54369999999989"/>
    <s v="16"/>
    <n v="75.286992000000012"/>
    <n v="0"/>
    <s v="-"/>
    <n v="0"/>
    <n v="0"/>
    <s v="-"/>
    <n v="0"/>
  </r>
  <r>
    <s v="711"/>
    <x v="11"/>
    <x v="3"/>
    <s v="003"/>
    <s v="Z1B8051199"/>
    <s v="0109"/>
    <s v="FC"/>
    <s v="00009660-00009662"/>
    <s v=""/>
    <s v=""/>
    <s v=""/>
    <s v=""/>
    <n v="0"/>
    <s v=""/>
    <s v="VENTAS NO CONTRIBUYENTES"/>
    <s v=""/>
    <n v="117.09377599999999"/>
    <n v="0"/>
    <n v="97.613200000000006"/>
    <n v="0"/>
    <s v="-"/>
    <n v="0"/>
    <n v="16.793600000000001"/>
    <s v="-"/>
    <n v="2.686976"/>
    <n v="0"/>
    <s v="-"/>
    <n v="0"/>
    <n v="0"/>
    <s v="-"/>
    <n v="0"/>
  </r>
  <r>
    <s v="712"/>
    <x v="11"/>
    <x v="3"/>
    <s v="003"/>
    <s v="Z1B8051199"/>
    <s v="0109"/>
    <s v="FC"/>
    <s v="00009663"/>
    <s v=""/>
    <s v=""/>
    <s v=""/>
    <s v=""/>
    <n v="0"/>
    <s v=""/>
    <s v="INVERSIONES MINIMARKETREY"/>
    <s v="J-500294581"/>
    <n v="328.64"/>
    <n v="0"/>
    <n v="328.64"/>
    <n v="0"/>
    <s v="-"/>
    <n v="0"/>
    <n v="0"/>
    <s v="-"/>
    <n v="0"/>
    <n v="0"/>
    <s v="-"/>
    <n v="0"/>
    <n v="0"/>
    <s v="-"/>
    <n v="0"/>
  </r>
  <r>
    <s v="713"/>
    <x v="11"/>
    <x v="3"/>
    <s v="003"/>
    <s v="Z1B8051199"/>
    <s v="0109"/>
    <s v="FC"/>
    <s v="00009664-00009705"/>
    <s v=""/>
    <s v=""/>
    <s v=""/>
    <s v=""/>
    <n v="0"/>
    <s v=""/>
    <s v="VENTAS NO CONTRIBUYENTES"/>
    <s v=""/>
    <n v="2192.6060460000003"/>
    <n v="0"/>
    <n v="1757.5937500000005"/>
    <n v="0"/>
    <s v="-"/>
    <n v="0"/>
    <n v="375.01060000000001"/>
    <s v="16"/>
    <n v="60.001695999999995"/>
    <n v="0"/>
    <s v="-"/>
    <n v="0"/>
    <n v="0"/>
    <s v="-"/>
    <n v="0"/>
  </r>
  <r>
    <s v="714"/>
    <x v="11"/>
    <x v="0"/>
    <s v="004"/>
    <s v="Z1B8050578"/>
    <s v="1836-1836"/>
    <s v="FC"/>
    <s v="00163523-00163554"/>
    <s v=""/>
    <s v=""/>
    <s v=""/>
    <s v=""/>
    <n v="0"/>
    <s v=""/>
    <s v="VENTAS NO CONTRIBUYENTES"/>
    <s v=""/>
    <n v="375.30889999999999"/>
    <n v="0"/>
    <n v="348.80289999999997"/>
    <n v="0"/>
    <s v="-"/>
    <n v="0"/>
    <n v="22.849999999999998"/>
    <s v="16"/>
    <n v="3.6560000000000006"/>
    <n v="0"/>
    <s v="-"/>
    <n v="0"/>
    <n v="0"/>
    <s v="-"/>
    <n v="0"/>
  </r>
  <r>
    <s v="715"/>
    <x v="11"/>
    <x v="0"/>
    <s v="004"/>
    <s v="Z1B8050578"/>
    <s v="1836"/>
    <s v="FC"/>
    <s v="00163555"/>
    <s v=""/>
    <s v=""/>
    <s v=""/>
    <s v=""/>
    <n v="0"/>
    <s v=""/>
    <s v="PORTUHAMBURGUER"/>
    <s v="J405245379 "/>
    <n v="33.36"/>
    <n v="0"/>
    <n v="33.36"/>
    <n v="0"/>
    <s v="-"/>
    <n v="0"/>
    <n v="0"/>
    <s v="-"/>
    <n v="0"/>
    <n v="0"/>
    <s v="-"/>
    <n v="0"/>
    <n v="0"/>
    <s v="-"/>
    <n v="0"/>
  </r>
  <r>
    <s v="716"/>
    <x v="11"/>
    <x v="0"/>
    <s v="004"/>
    <s v="Z1B8050578"/>
    <s v="1836-1836"/>
    <s v="FC"/>
    <s v="00163556-00163567"/>
    <s v=""/>
    <s v=""/>
    <s v=""/>
    <s v=""/>
    <n v="0"/>
    <s v=""/>
    <s v="VENTAS NO CONTRIBUYENTES"/>
    <s v=""/>
    <n v="138.18790000000001"/>
    <n v="0"/>
    <n v="132.5967"/>
    <n v="0"/>
    <s v="-"/>
    <n v="0"/>
    <n v="4.82"/>
    <s v="16"/>
    <n v="0.77120000000000011"/>
    <n v="0"/>
    <s v="-"/>
    <n v="0"/>
    <n v="0"/>
    <s v="-"/>
    <n v="0"/>
  </r>
  <r>
    <s v="717"/>
    <x v="11"/>
    <x v="0"/>
    <s v="004"/>
    <s v="Z1B8050578"/>
    <s v="1836"/>
    <s v="FC"/>
    <s v="00163568"/>
    <s v=""/>
    <s v=""/>
    <s v=""/>
    <s v=""/>
    <n v="0"/>
    <s v=""/>
    <s v="FUENTES DE SODA CAFEE"/>
    <s v="V001017747 "/>
    <n v="16.14"/>
    <n v="0"/>
    <n v="16.14"/>
    <n v="0"/>
    <s v="-"/>
    <n v="0"/>
    <n v="0"/>
    <s v="-"/>
    <n v="0"/>
    <n v="0"/>
    <s v="-"/>
    <n v="0"/>
    <n v="0"/>
    <s v="-"/>
    <n v="0"/>
  </r>
  <r>
    <s v="718"/>
    <x v="11"/>
    <x v="0"/>
    <s v="004"/>
    <s v="Z1B8050578"/>
    <s v="1836-1836"/>
    <s v="FC"/>
    <s v="00163569-00163596"/>
    <s v=""/>
    <s v=""/>
    <s v=""/>
    <s v=""/>
    <n v="0"/>
    <s v=""/>
    <s v="VENTAS NO CONTRIBUYENTES"/>
    <s v=""/>
    <n v="295.37299999999999"/>
    <n v="0"/>
    <n v="241.56060000000008"/>
    <n v="0"/>
    <s v="-"/>
    <n v="0"/>
    <n v="46.39"/>
    <s v="-"/>
    <n v="7.4223999999999997"/>
    <n v="0"/>
    <s v="-"/>
    <n v="0"/>
    <n v="0"/>
    <s v="-"/>
    <n v="0"/>
  </r>
  <r>
    <s v="719"/>
    <x v="11"/>
    <x v="1"/>
    <s v="004"/>
    <s v="Z1F0017963"/>
    <s v="0600"/>
    <s v="FC"/>
    <s v="00022400"/>
    <s v=""/>
    <s v=""/>
    <s v=""/>
    <s v=""/>
    <n v="0"/>
    <s v=""/>
    <s v="ANTHONY MORALES"/>
    <s v="V16146066"/>
    <n v="16.649999999999999"/>
    <n v="0"/>
    <n v="16.649999999999999"/>
    <n v="0"/>
    <s v="-"/>
    <n v="0"/>
    <n v="0"/>
    <s v="-"/>
    <n v="0"/>
    <n v="0"/>
    <s v="-"/>
    <n v="0"/>
    <n v="0"/>
    <s v="-"/>
    <n v="0"/>
  </r>
  <r>
    <s v="720"/>
    <x v="11"/>
    <x v="1"/>
    <s v="004"/>
    <s v="Z1F0017963"/>
    <s v="0600"/>
    <s v="FC"/>
    <s v="00022401"/>
    <s v=""/>
    <s v=""/>
    <s v=""/>
    <s v=""/>
    <n v="0"/>
    <s v=""/>
    <s v="AGROBANANAS"/>
    <s v="J307727977"/>
    <n v="9.6511999999999993"/>
    <n v="0"/>
    <n v="0"/>
    <n v="8.32"/>
    <s v="16"/>
    <n v="1.3311999999999999"/>
    <n v="0"/>
    <s v="-"/>
    <n v="0"/>
    <n v="0"/>
    <s v="-"/>
    <n v="0"/>
    <n v="0"/>
    <s v="-"/>
    <n v="0"/>
  </r>
  <r>
    <s v="721"/>
    <x v="11"/>
    <x v="1"/>
    <s v="004"/>
    <s v="Z1F0017963"/>
    <s v="0600-0600"/>
    <s v="FC"/>
    <s v="00022402-00022414"/>
    <s v=""/>
    <s v=""/>
    <s v=""/>
    <s v=""/>
    <n v="0"/>
    <s v=""/>
    <s v="VENTAS NO CONTRIBUYENTES"/>
    <s v=""/>
    <n v="243.49147199999999"/>
    <n v="0"/>
    <n v="195.61339999999996"/>
    <n v="0"/>
    <s v="-"/>
    <n v="0"/>
    <n v="41.2742"/>
    <s v="-"/>
    <n v="6.603872"/>
    <n v="0"/>
    <s v="-"/>
    <n v="0"/>
    <n v="0"/>
    <s v="-"/>
    <n v="0"/>
  </r>
  <r>
    <s v="722"/>
    <x v="11"/>
    <x v="1"/>
    <s v="004"/>
    <s v="Z1F0017963"/>
    <s v="0600"/>
    <s v="FC"/>
    <s v="00022415"/>
    <s v=""/>
    <s v=""/>
    <s v=""/>
    <s v=""/>
    <n v="0"/>
    <s v=""/>
    <s v="BODEGON BIELE VITE"/>
    <s v="J410610832"/>
    <n v="16.14"/>
    <n v="0"/>
    <n v="16.14"/>
    <n v="0"/>
    <s v="-"/>
    <n v="0"/>
    <n v="0"/>
    <s v="-"/>
    <n v="0"/>
    <n v="0"/>
    <s v="-"/>
    <n v="0"/>
    <n v="0"/>
    <s v="-"/>
    <n v="0"/>
  </r>
  <r>
    <s v="723"/>
    <x v="11"/>
    <x v="1"/>
    <s v="004"/>
    <s v="Z1F0017963"/>
    <s v="0600-0600"/>
    <s v="FC"/>
    <s v="00022416-00022449"/>
    <s v=""/>
    <s v=""/>
    <s v=""/>
    <s v=""/>
    <n v="0"/>
    <s v=""/>
    <s v="VENTAS NO CONTRIBUYENTES"/>
    <s v=""/>
    <n v="1020.6978560000001"/>
    <n v="0"/>
    <n v="684.81510000000026"/>
    <n v="0"/>
    <s v="-"/>
    <n v="0"/>
    <n v="289.55410000000001"/>
    <s v="16"/>
    <n v="46.328655999999995"/>
    <n v="0"/>
    <s v="-"/>
    <n v="0"/>
    <n v="0"/>
    <s v="-"/>
    <n v="0"/>
  </r>
  <r>
    <s v="724"/>
    <x v="11"/>
    <x v="1"/>
    <s v="004"/>
    <s v="Z1F0017963"/>
    <s v="0600"/>
    <s v="NC"/>
    <s v=""/>
    <s v="00000093"/>
    <s v=""/>
    <s v="00013739"/>
    <s v="12-10-2021"/>
    <n v="18.649999999999999"/>
    <s v="VEN"/>
    <s v="IRVIN RADA"/>
    <s v=" V18739182"/>
    <n v="-17.3"/>
    <n v="0"/>
    <n v="-17.3"/>
    <n v="0"/>
    <s v="-"/>
    <n v="0"/>
    <n v="0"/>
    <s v="-"/>
    <n v="0"/>
    <n v="0"/>
    <s v="-"/>
    <n v="0"/>
    <n v="0"/>
    <s v="-"/>
    <n v="0"/>
  </r>
  <r>
    <s v="725"/>
    <x v="11"/>
    <x v="3"/>
    <s v="004"/>
    <s v="Z1B8050937"/>
    <s v="1954"/>
    <s v="FC"/>
    <s v="00181698-00181793"/>
    <s v=""/>
    <s v=""/>
    <s v=""/>
    <s v=""/>
    <n v="0"/>
    <s v=""/>
    <s v="VENTAS NO CONTRIBUYENTES"/>
    <s v=""/>
    <n v="2868.0881099999997"/>
    <n v="0"/>
    <n v="2120.4405000000006"/>
    <n v="0"/>
    <s v="-"/>
    <n v="0"/>
    <n v="644.52375000000018"/>
    <s v="-"/>
    <n v="103.12385999999995"/>
    <n v="0"/>
    <s v="-"/>
    <n v="0"/>
    <n v="0"/>
    <s v="-"/>
    <n v="0"/>
  </r>
  <r>
    <s v="726"/>
    <x v="11"/>
    <x v="1"/>
    <s v="005"/>
    <s v="Z1F0017998"/>
    <s v="0591-0591"/>
    <s v="FC"/>
    <s v="00026566-00026579"/>
    <s v=""/>
    <s v=""/>
    <s v=""/>
    <s v=""/>
    <n v="0"/>
    <s v=""/>
    <s v="VENTAS NO CONTRIBUYENTES"/>
    <s v=""/>
    <n v="454.40519999999992"/>
    <n v="0"/>
    <n v="279.02334999999994"/>
    <n v="0"/>
    <s v="-"/>
    <n v="0"/>
    <n v="151.19125"/>
    <s v="16"/>
    <n v="24.1906"/>
    <n v="0"/>
    <s v="-"/>
    <n v="0"/>
    <n v="0"/>
    <s v="-"/>
    <n v="0"/>
  </r>
  <r>
    <s v="727"/>
    <x v="11"/>
    <x v="1"/>
    <s v="005"/>
    <s v="Z1F0017998"/>
    <s v="0591"/>
    <s v="FC"/>
    <s v="00026580"/>
    <s v=""/>
    <s v=""/>
    <s v=""/>
    <s v=""/>
    <n v="0"/>
    <s v=""/>
    <s v="BODEGON BIELE VITE"/>
    <s v="J410610832"/>
    <n v="118.79"/>
    <n v="0"/>
    <n v="118.79"/>
    <n v="0"/>
    <s v="-"/>
    <n v="0"/>
    <n v="0"/>
    <s v="-"/>
    <n v="0"/>
    <n v="0"/>
    <s v="-"/>
    <n v="0"/>
    <n v="0"/>
    <s v="-"/>
    <n v="0"/>
  </r>
  <r>
    <s v="728"/>
    <x v="11"/>
    <x v="1"/>
    <s v="005"/>
    <s v="Z1F0017998"/>
    <s v="0591-0591"/>
    <s v="FC"/>
    <s v="00026581-00026647"/>
    <s v=""/>
    <s v=""/>
    <s v=""/>
    <s v=""/>
    <n v="0"/>
    <s v=""/>
    <s v="VENTAS NO CONTRIBUYENTES"/>
    <s v=""/>
    <n v="3028.1194499999997"/>
    <n v="0"/>
    <n v="2090.7307000000001"/>
    <n v="0"/>
    <s v="-"/>
    <n v="0"/>
    <n v="808.09374999999989"/>
    <s v="-"/>
    <n v="129.29500000000002"/>
    <n v="0"/>
    <s v="-"/>
    <n v="0"/>
    <n v="0"/>
    <s v="-"/>
    <n v="0"/>
  </r>
  <r>
    <s v="729"/>
    <x v="11"/>
    <x v="3"/>
    <s v="005"/>
    <s v="Z1B8050363"/>
    <s v="0110"/>
    <s v="FC"/>
    <s v="00012185-00012280"/>
    <s v=""/>
    <s v=""/>
    <s v=""/>
    <s v=""/>
    <n v="0"/>
    <s v=""/>
    <s v="VENTAS NO CONTRIBUYENTES"/>
    <s v=""/>
    <n v="5002.9269999999997"/>
    <n v="0"/>
    <n v="3612.552349999999"/>
    <n v="0"/>
    <s v="-"/>
    <n v="0"/>
    <n v="1198.5988500000001"/>
    <s v="-"/>
    <n v="191.77579999999998"/>
    <n v="0"/>
    <s v="-"/>
    <n v="0"/>
    <n v="0"/>
    <s v="-"/>
    <n v="0"/>
  </r>
  <r>
    <s v="730"/>
    <x v="11"/>
    <x v="3"/>
    <s v="005"/>
    <s v="Z1B8050363"/>
    <s v="0110"/>
    <s v="NC"/>
    <s v=""/>
    <s v="00000037"/>
    <s v=""/>
    <s v="00012185"/>
    <s v="12/10/2021"/>
    <n v="41.64"/>
    <s v="VEN"/>
    <s v="DANIELA RETROIA"/>
    <s v="V22440104 "/>
    <n v="-10.584"/>
    <n v="0"/>
    <n v="-10.584"/>
    <n v="0"/>
    <s v="-"/>
    <n v="0"/>
    <n v="0"/>
    <s v="-"/>
    <n v="0"/>
    <n v="0"/>
    <s v="-"/>
    <n v="0"/>
    <n v="0"/>
    <s v="-"/>
    <n v="0"/>
  </r>
  <r>
    <s v="731"/>
    <x v="11"/>
    <x v="3"/>
    <s v="005"/>
    <s v="Z1B8050363"/>
    <s v="0110"/>
    <s v="NC"/>
    <s v=""/>
    <s v="00000038"/>
    <s v=""/>
    <s v="00192358"/>
    <s v="11/10/2021"/>
    <n v="27.87"/>
    <s v="VEN"/>
    <s v="CARLOS RENGIFO"/>
    <s v="V17775000"/>
    <n v="-11.69"/>
    <n v="0"/>
    <n v="-11.69"/>
    <n v="0"/>
    <s v="-"/>
    <n v="0"/>
    <n v="0"/>
    <s v="-"/>
    <n v="0"/>
    <n v="0"/>
    <s v="-"/>
    <n v="0"/>
    <n v="0"/>
    <s v="-"/>
    <n v="0"/>
  </r>
  <r>
    <s v="732"/>
    <x v="11"/>
    <x v="1"/>
    <s v="006"/>
    <s v="Z1F0017787"/>
    <s v="0565-0565"/>
    <s v="FC"/>
    <s v="00013711-00013757"/>
    <s v=""/>
    <s v=""/>
    <s v=""/>
    <s v=""/>
    <n v="0"/>
    <s v=""/>
    <s v="VENTAS NO CONTRIBUYENTES"/>
    <s v=""/>
    <n v="1183.0043300000004"/>
    <n v="0"/>
    <n v="794.38925000000063"/>
    <n v="0"/>
    <s v="-"/>
    <n v="0"/>
    <n v="335.01299999999998"/>
    <s v="-"/>
    <n v="53.602079999999987"/>
    <n v="0"/>
    <s v="-"/>
    <n v="0"/>
    <n v="0"/>
    <s v="-"/>
    <n v="0"/>
  </r>
  <r>
    <s v="733"/>
    <x v="11"/>
    <x v="3"/>
    <s v="006"/>
    <s v="Z1B8044815"/>
    <s v="0005"/>
    <s v="FC"/>
    <s v="00000249-00000325"/>
    <s v=""/>
    <s v=""/>
    <s v=""/>
    <s v=""/>
    <n v="0"/>
    <s v=""/>
    <s v="VENTAS NO CONTRIBUYENTES"/>
    <s v=""/>
    <n v="4292.0537500000009"/>
    <n v="0"/>
    <n v="2771.8595000000009"/>
    <n v="0"/>
    <s v="-"/>
    <n v="0"/>
    <n v="1310.5123499999995"/>
    <s v="-"/>
    <n v="209.68190000000004"/>
    <n v="0"/>
    <s v="-"/>
    <n v="0"/>
    <n v="0"/>
    <s v="-"/>
    <n v="0"/>
  </r>
  <r>
    <s v="734"/>
    <x v="11"/>
    <x v="3"/>
    <s v="007"/>
    <s v="Z1B8050013"/>
    <s v="0035"/>
    <s v="FC"/>
    <s v="00002326-00002341"/>
    <s v=""/>
    <s v=""/>
    <s v=""/>
    <s v=""/>
    <n v="0"/>
    <s v=""/>
    <s v="VENTAS NO CONTRIBUYENTES"/>
    <s v=""/>
    <n v="873.35025000000007"/>
    <n v="0"/>
    <n v="821.49770000000001"/>
    <n v="0"/>
    <s v="-"/>
    <n v="0"/>
    <n v="44.700450000000004"/>
    <s v="16"/>
    <n v="7.1520999999999999"/>
    <n v="0"/>
    <s v="-"/>
    <n v="0"/>
    <n v="0"/>
    <s v="-"/>
    <n v="0"/>
  </r>
  <r>
    <s v="735"/>
    <x v="11"/>
    <x v="3"/>
    <s v="007"/>
    <s v="Z1B8050013"/>
    <s v="0035"/>
    <s v="FC"/>
    <s v="00002342"/>
    <s v=""/>
    <s v=""/>
    <s v=""/>
    <s v=""/>
    <n v="0"/>
    <s v=""/>
    <s v="ALIMENTOS COMARCA,C.A."/>
    <s v="J407069675"/>
    <n v="136.92080000000001"/>
    <n v="0"/>
    <n v="136.92080000000001"/>
    <n v="0"/>
    <s v="-"/>
    <n v="0"/>
    <n v="0"/>
    <s v="-"/>
    <n v="0"/>
    <n v="0"/>
    <s v="-"/>
    <n v="0"/>
    <n v="0"/>
    <s v="-"/>
    <n v="0"/>
  </r>
  <r>
    <s v="736"/>
    <x v="11"/>
    <x v="3"/>
    <s v="007"/>
    <s v="Z1B8050013"/>
    <s v="0035"/>
    <s v="FC"/>
    <s v="00002343-00002358"/>
    <s v=""/>
    <s v=""/>
    <s v=""/>
    <s v=""/>
    <n v="0"/>
    <s v=""/>
    <s v="VENTAS NO CONTRIBUYENTES"/>
    <s v=""/>
    <n v="416.0611100000001"/>
    <n v="0"/>
    <n v="280.97685000000001"/>
    <n v="0"/>
    <s v="-"/>
    <n v="0"/>
    <n v="116.45189999999999"/>
    <s v="16"/>
    <n v="18.632359999999998"/>
    <n v="0"/>
    <s v="-"/>
    <n v="0"/>
    <n v="0"/>
    <s v="-"/>
    <n v="0"/>
  </r>
  <r>
    <s v="737"/>
    <x v="11"/>
    <x v="3"/>
    <s v="007"/>
    <s v="Z1B8050013"/>
    <s v="0035"/>
    <s v="FC"/>
    <s v="00002359"/>
    <s v=""/>
    <s v=""/>
    <s v=""/>
    <s v=""/>
    <n v="0"/>
    <s v=""/>
    <s v="INVERCIONES MARIANA"/>
    <s v="J412645870 "/>
    <n v="13.725"/>
    <n v="0"/>
    <n v="13.725"/>
    <n v="0"/>
    <s v="-"/>
    <n v="0"/>
    <n v="0"/>
    <s v="-"/>
    <n v="0"/>
    <n v="0"/>
    <s v="-"/>
    <n v="0"/>
    <n v="0"/>
    <s v="-"/>
    <n v="0"/>
  </r>
  <r>
    <s v="738"/>
    <x v="11"/>
    <x v="3"/>
    <s v="007"/>
    <s v="Z1B8050013"/>
    <s v="0035"/>
    <s v="FC"/>
    <s v="00002360-00002374"/>
    <s v=""/>
    <s v=""/>
    <s v=""/>
    <s v=""/>
    <n v="0"/>
    <s v=""/>
    <s v="VENTAS NO CONTRIBUYENTES"/>
    <s v=""/>
    <n v="835.44609999999977"/>
    <n v="0"/>
    <n v="665.88970000000006"/>
    <n v="0"/>
    <s v="-"/>
    <n v="0"/>
    <n v="146.16930000000002"/>
    <s v="-"/>
    <n v="23.3871"/>
    <n v="0"/>
    <s v="-"/>
    <n v="0"/>
    <n v="0"/>
    <s v="-"/>
    <n v="0"/>
  </r>
  <r>
    <s v="739"/>
    <x v="11"/>
    <x v="3"/>
    <s v="007"/>
    <s v="Z1B8050013"/>
    <s v="0035"/>
    <s v="FC"/>
    <s v="00002375"/>
    <s v=""/>
    <s v=""/>
    <s v=""/>
    <s v=""/>
    <n v="0"/>
    <s v=""/>
    <s v="DISTRIBUIDORA MONTOVJ C.A"/>
    <s v="J-40786379-7"/>
    <n v="32.210900000000002"/>
    <n v="0"/>
    <n v="32.210900000000002"/>
    <n v="0"/>
    <s v="-"/>
    <n v="0"/>
    <n v="0"/>
    <s v="-"/>
    <n v="0"/>
    <n v="0"/>
    <s v="-"/>
    <n v="0"/>
    <n v="0"/>
    <s v="-"/>
    <n v="0"/>
  </r>
  <r>
    <s v="740"/>
    <x v="11"/>
    <x v="3"/>
    <s v="007"/>
    <s v="Z1B8050013"/>
    <s v="0035"/>
    <s v="FC"/>
    <s v="00002376-00002440"/>
    <s v=""/>
    <s v=""/>
    <s v=""/>
    <s v=""/>
    <n v="0"/>
    <s v=""/>
    <s v="VENTAS NO CONTRIBUYENTES"/>
    <s v=""/>
    <n v="2637.6605659999996"/>
    <n v="0"/>
    <n v="2026.4981000000005"/>
    <n v="0"/>
    <s v="-"/>
    <n v="0"/>
    <n v="526.86424999999986"/>
    <s v="16"/>
    <n v="84.298216000000025"/>
    <n v="0"/>
    <s v="-"/>
    <n v="0"/>
    <n v="0"/>
    <s v="-"/>
    <n v="0"/>
  </r>
  <r>
    <s v="741"/>
    <x v="11"/>
    <x v="1"/>
    <s v="008"/>
    <s v="Z1F0017970"/>
    <s v="0223-0223"/>
    <s v="FC"/>
    <s v="00003105-00003114"/>
    <s v=""/>
    <s v=""/>
    <s v=""/>
    <s v=""/>
    <n v="0"/>
    <s v=""/>
    <s v="VENTAS NO CONTRIBUYENTES"/>
    <s v=""/>
    <n v="128.1044"/>
    <n v="0"/>
    <n v="30.27000000000001"/>
    <n v="0"/>
    <s v="-"/>
    <n v="0"/>
    <n v="84.339999999999989"/>
    <s v="16"/>
    <n v="13.494399999999997"/>
    <n v="0"/>
    <s v="-"/>
    <n v="0"/>
    <n v="0"/>
    <s v="-"/>
    <n v="0"/>
  </r>
  <r>
    <s v="742"/>
    <x v="11"/>
    <x v="3"/>
    <s v="008"/>
    <s v="Z1B8050003"/>
    <s v="1969"/>
    <s v="FC"/>
    <s v="00192385-00192458"/>
    <s v=""/>
    <s v=""/>
    <s v=""/>
    <s v=""/>
    <n v="0"/>
    <s v=""/>
    <s v="VENTAS NO CONTRIBUYENTES"/>
    <s v=""/>
    <n v="3050.0431220000009"/>
    <n v="0"/>
    <n v="2261.4281999999994"/>
    <n v="0"/>
    <s v="-"/>
    <n v="0"/>
    <n v="679.84044999999992"/>
    <s v="16"/>
    <n v="108.77447199999999"/>
    <n v="0"/>
    <s v="-"/>
    <n v="0"/>
    <n v="0"/>
    <s v="-"/>
    <n v="0"/>
  </r>
  <r>
    <s v="743"/>
    <x v="11"/>
    <x v="3"/>
    <s v="009"/>
    <s v="Z1B8014458"/>
    <s v="0005"/>
    <s v="FC"/>
    <s v="00000168-00000248"/>
    <s v=""/>
    <s v=""/>
    <s v=""/>
    <s v=""/>
    <n v="0"/>
    <s v=""/>
    <s v="VENTAS NO CONTRIBUYENTES"/>
    <s v=""/>
    <n v="4175.1858499999989"/>
    <n v="0"/>
    <n v="3116.749299999999"/>
    <n v="0"/>
    <s v="-"/>
    <n v="0"/>
    <n v="912.44545000000005"/>
    <s v="16"/>
    <n v="145.99109999999999"/>
    <n v="0"/>
    <s v="-"/>
    <n v="0"/>
    <n v="0"/>
    <s v="-"/>
    <n v="0"/>
  </r>
  <r>
    <s v="744"/>
    <x v="11"/>
    <x v="3"/>
    <s v="010"/>
    <s v="Z1F0000341"/>
    <s v="1488"/>
    <s v="FC"/>
    <s v="85401000-85425000"/>
    <s v=""/>
    <s v=""/>
    <s v=""/>
    <s v=""/>
    <n v="0"/>
    <s v=""/>
    <s v="VENTAS NO CONTRIBUYENTES"/>
    <s v=""/>
    <n v="1516.6205659999998"/>
    <n v="0"/>
    <n v="1215.9455499999999"/>
    <n v="0"/>
    <s v="-"/>
    <n v="0"/>
    <n v="259.20260000000002"/>
    <s v="16"/>
    <n v="41.472416000000003"/>
    <n v="0"/>
    <s v="-"/>
    <n v="0"/>
    <n v="0"/>
    <s v="-"/>
    <n v="0"/>
  </r>
  <r>
    <s v="745"/>
    <x v="11"/>
    <x v="3"/>
    <s v="012"/>
    <s v="Z1B8038506"/>
    <s v="1876"/>
    <s v="FC"/>
    <s v="00077340-00077342"/>
    <s v=""/>
    <s v=""/>
    <s v=""/>
    <s v=""/>
    <n v="0"/>
    <s v=""/>
    <s v="VENTAS NO CONTRIBUYENTES"/>
    <s v=""/>
    <n v="71.716300000000004"/>
    <n v="0"/>
    <n v="50.48830000000001"/>
    <n v="0"/>
    <s v="-"/>
    <n v="0"/>
    <n v="18.3"/>
    <s v="-"/>
    <n v="2.9279999999999999"/>
    <n v="0"/>
    <s v="-"/>
    <n v="0"/>
    <n v="0"/>
    <s v="-"/>
    <n v="0"/>
  </r>
  <r>
    <s v="746"/>
    <x v="11"/>
    <x v="3"/>
    <s v="014"/>
    <s v="Z1F0000338"/>
    <s v="1679-1680"/>
    <s v="FC"/>
    <s v="00071873-00071919"/>
    <s v=""/>
    <s v=""/>
    <s v=""/>
    <s v=""/>
    <n v="0"/>
    <s v=""/>
    <s v="VENTAS NO CONTRIBUYENTES"/>
    <s v=""/>
    <n v="884.50975799999992"/>
    <n v="0"/>
    <n v="690.48955000000024"/>
    <n v="0"/>
    <s v="-"/>
    <n v="0"/>
    <n v="167.25879999999995"/>
    <s v="-"/>
    <n v="26.761407999999999"/>
    <n v="0"/>
    <s v="-"/>
    <n v="0"/>
    <n v="0"/>
    <s v="-"/>
    <n v="0"/>
  </r>
  <r>
    <s v="747"/>
    <x v="11"/>
    <x v="3"/>
    <s v="015"/>
    <s v="Z1B8050356"/>
    <s v="1855"/>
    <s v="FC"/>
    <s v="00095613-00095643"/>
    <s v=""/>
    <s v=""/>
    <s v=""/>
    <s v=""/>
    <n v="0"/>
    <s v=""/>
    <s v="VENTAS NO CONTRIBUYENTES"/>
    <s v=""/>
    <n v="1043.5688999999995"/>
    <n v="0"/>
    <n v="856.79829999999993"/>
    <n v="0"/>
    <s v="-"/>
    <n v="0"/>
    <n v="161.00910000000002"/>
    <s v="16"/>
    <n v="25.761500000000002"/>
    <n v="0"/>
    <s v="-"/>
    <n v="0"/>
    <n v="0"/>
    <s v="-"/>
    <n v="0"/>
  </r>
  <r>
    <s v="748"/>
    <x v="11"/>
    <x v="3"/>
    <s v="016"/>
    <s v="Z1F0000490"/>
    <s v="0393"/>
    <s v="FC"/>
    <s v="00013935-00013941"/>
    <s v=""/>
    <s v=""/>
    <s v=""/>
    <s v=""/>
    <n v="0"/>
    <s v=""/>
    <s v="VENTAS NO CONTRIBUYENTES"/>
    <s v=""/>
    <n v="37.511300000000006"/>
    <n v="0"/>
    <n v="34.936100000000003"/>
    <n v="0"/>
    <s v="-"/>
    <n v="0"/>
    <n v="2.2200000000000002"/>
    <s v="16"/>
    <n v="0.35520000000000002"/>
    <n v="0"/>
    <s v="-"/>
    <n v="0"/>
    <n v="0"/>
    <s v="-"/>
    <n v="0"/>
  </r>
  <r>
    <s v="749"/>
    <x v="11"/>
    <x v="3"/>
    <s v="016"/>
    <s v="Z1F0000490"/>
    <s v="0393"/>
    <s v="FC"/>
    <s v="00013942"/>
    <s v=""/>
    <s v=""/>
    <s v=""/>
    <s v=""/>
    <n v="0"/>
    <s v=""/>
    <s v="DISTRIBUIDORA MONTOVEJ2012"/>
    <s v="J407863797"/>
    <n v="61.42"/>
    <n v="0"/>
    <n v="61.42"/>
    <n v="0"/>
    <s v="-"/>
    <n v="0"/>
    <n v="0"/>
    <s v="-"/>
    <n v="0"/>
    <n v="0"/>
    <s v="-"/>
    <n v="0"/>
    <n v="0"/>
    <s v="-"/>
    <n v="0"/>
  </r>
  <r>
    <s v="750"/>
    <x v="11"/>
    <x v="3"/>
    <s v="016"/>
    <s v="Z1F0000490"/>
    <s v="0393"/>
    <s v="FC"/>
    <s v="00013943-00014007"/>
    <s v=""/>
    <s v=""/>
    <s v=""/>
    <s v=""/>
    <n v="0"/>
    <s v=""/>
    <s v="VENTAS NO CONTRIBUYENTES"/>
    <s v=""/>
    <n v="903.89740000000006"/>
    <n v="0"/>
    <n v="626.53774999999996"/>
    <n v="0"/>
    <s v="-"/>
    <n v="0"/>
    <n v="239.10315"/>
    <s v="-"/>
    <n v="38.256499999999996"/>
    <n v="0"/>
    <s v="-"/>
    <n v="0"/>
    <n v="0"/>
    <s v="-"/>
    <n v="0"/>
  </r>
  <r>
    <s v="751"/>
    <x v="11"/>
    <x v="3"/>
    <s v="017"/>
    <s v="Z7C0004030"/>
    <s v="0306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752"/>
    <x v="11"/>
    <x v="3"/>
    <s v="017"/>
    <s v="Z7C0004030"/>
    <s v="0307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753"/>
    <x v="12"/>
    <x v="2"/>
    <s v="001"/>
    <s v="Z7C7008321"/>
    <s v="0036-0036"/>
    <s v="FC"/>
    <s v="00003999-00004056"/>
    <s v=""/>
    <s v=""/>
    <s v=""/>
    <s v=""/>
    <n v="0"/>
    <s v=""/>
    <s v="VENTAS NO CONTRIBUYENTES"/>
    <s v=""/>
    <n v="857.61444999999981"/>
    <n v="0"/>
    <n v="685.67925000000002"/>
    <n v="0"/>
    <s v="-"/>
    <n v="0"/>
    <n v="148.22000000000003"/>
    <s v="16"/>
    <n v="23.715199999999996"/>
    <n v="0"/>
    <s v="-"/>
    <n v="0"/>
    <n v="0"/>
    <s v="-"/>
    <n v="0"/>
  </r>
  <r>
    <s v="754"/>
    <x v="12"/>
    <x v="2"/>
    <s v="001"/>
    <s v="Z7C7008321"/>
    <s v="0036"/>
    <s v="FC"/>
    <s v="00004057"/>
    <s v=""/>
    <s v=""/>
    <s v=""/>
    <s v=""/>
    <n v="0"/>
    <s v=""/>
    <s v="CASA HOGAR PAZ YRENDENCION CA"/>
    <s v="J400057566"/>
    <n v="25.334"/>
    <n v="0"/>
    <n v="12.979999999999999"/>
    <n v="10.65"/>
    <s v="16"/>
    <n v="1.704"/>
    <n v="0"/>
    <s v="-"/>
    <n v="0"/>
    <n v="0"/>
    <s v="-"/>
    <n v="0"/>
    <n v="0"/>
    <s v="-"/>
    <n v="0"/>
  </r>
  <r>
    <s v="755"/>
    <x v="12"/>
    <x v="2"/>
    <s v="001"/>
    <s v="Z7C7008321"/>
    <s v="0036-0036"/>
    <s v="FC"/>
    <s v="00004058-00004095"/>
    <s v=""/>
    <s v=""/>
    <s v=""/>
    <s v=""/>
    <n v="0"/>
    <s v=""/>
    <s v="VENTAS NO CONTRIBUYENTES"/>
    <s v=""/>
    <n v="1166.806014"/>
    <n v="0"/>
    <n v="1086.4929500000001"/>
    <n v="0"/>
    <s v="-"/>
    <n v="0"/>
    <n v="69.235399999999998"/>
    <s v="16"/>
    <n v="11.077664"/>
    <n v="0"/>
    <s v="-"/>
    <n v="0"/>
    <n v="0"/>
    <s v="-"/>
    <n v="0"/>
  </r>
  <r>
    <s v="756"/>
    <x v="12"/>
    <x v="2"/>
    <s v="001"/>
    <s v="Z7C7008321"/>
    <s v="0036"/>
    <s v="FC"/>
    <s v="00004096"/>
    <s v=""/>
    <s v=""/>
    <s v=""/>
    <s v=""/>
    <n v="0"/>
    <s v=""/>
    <s v="MABRI CANINO"/>
    <s v="V15315466"/>
    <n v="12.8"/>
    <n v="0"/>
    <n v="12.8"/>
    <n v="0"/>
    <s v="-"/>
    <n v="0"/>
    <n v="0"/>
    <s v="-"/>
    <n v="0"/>
    <n v="0"/>
    <s v="-"/>
    <n v="0"/>
    <n v="0"/>
    <s v="-"/>
    <n v="0"/>
  </r>
  <r>
    <s v="757"/>
    <x v="12"/>
    <x v="2"/>
    <s v="001"/>
    <s v="Z7C7008321"/>
    <s v="0036-0036"/>
    <s v="FC"/>
    <s v="00004097-00004108"/>
    <s v=""/>
    <s v=""/>
    <s v=""/>
    <s v=""/>
    <n v="0"/>
    <s v=""/>
    <s v="VENTAS NO CONTRIBUYENTES"/>
    <s v=""/>
    <n v="149.38130000000004"/>
    <n v="0"/>
    <n v="109.36709999999999"/>
    <n v="0"/>
    <s v="-"/>
    <n v="0"/>
    <n v="34.495000000000005"/>
    <s v="-"/>
    <n v="5.5192000000000005"/>
    <n v="0"/>
    <s v="-"/>
    <n v="0"/>
    <n v="0"/>
    <s v="-"/>
    <n v="0"/>
  </r>
  <r>
    <s v="758"/>
    <x v="12"/>
    <x v="0"/>
    <s v="001"/>
    <s v="Z1F0004616"/>
    <s v="0928-0928"/>
    <s v="FC"/>
    <s v="00125517-00125552"/>
    <s v=""/>
    <s v=""/>
    <s v=""/>
    <s v=""/>
    <n v="0"/>
    <s v=""/>
    <s v="VENTAS NO CONTRIBUYENTES"/>
    <s v=""/>
    <n v="405.01405"/>
    <n v="0"/>
    <n v="364.44884999999999"/>
    <n v="0"/>
    <s v="-"/>
    <n v="0"/>
    <n v="34.97"/>
    <s v="-"/>
    <n v="5.5952000000000002"/>
    <n v="0"/>
    <s v="-"/>
    <n v="0"/>
    <n v="0"/>
    <s v="-"/>
    <n v="0"/>
  </r>
  <r>
    <s v="759"/>
    <x v="12"/>
    <x v="0"/>
    <s v="001"/>
    <s v="Z1F0004616"/>
    <s v="0928"/>
    <s v="FC"/>
    <s v="00125553"/>
    <s v=""/>
    <s v=""/>
    <s v=""/>
    <s v=""/>
    <n v="0"/>
    <s v=""/>
    <s v="LUCHERIA TEQUEEMPANADA"/>
    <s v="V294208320 "/>
    <n v="4.24"/>
    <n v="0"/>
    <n v="4.24"/>
    <n v="0"/>
    <s v="-"/>
    <n v="0"/>
    <n v="0"/>
    <s v="-"/>
    <n v="0"/>
    <n v="0"/>
    <s v="-"/>
    <n v="0"/>
    <n v="0"/>
    <s v="-"/>
    <n v="0"/>
  </r>
  <r>
    <s v="760"/>
    <x v="12"/>
    <x v="0"/>
    <s v="001"/>
    <s v="Z1F0004616"/>
    <s v="0928-0928"/>
    <s v="FC"/>
    <s v="00125554-00125638"/>
    <s v=""/>
    <s v=""/>
    <s v=""/>
    <s v=""/>
    <n v="0"/>
    <s v=""/>
    <s v="VENTAS NO CONTRIBUYENTES"/>
    <s v=""/>
    <n v="1047.2579000000001"/>
    <n v="0"/>
    <n v="978.83190000000002"/>
    <n v="0"/>
    <s v="-"/>
    <n v="0"/>
    <n v="58.98790000000001"/>
    <s v="-"/>
    <n v="9.4380999999999986"/>
    <n v="0"/>
    <s v="-"/>
    <n v="0"/>
    <n v="0"/>
    <s v="-"/>
    <n v="0"/>
  </r>
  <r>
    <s v="761"/>
    <x v="12"/>
    <x v="1"/>
    <s v="001"/>
    <s v="Z1F0017854"/>
    <s v="0606-0606"/>
    <s v="FC"/>
    <s v="00036626-00036642"/>
    <s v=""/>
    <s v=""/>
    <s v=""/>
    <s v=""/>
    <n v="0"/>
    <s v=""/>
    <s v="VENTAS NO CONTRIBUYENTES"/>
    <s v=""/>
    <n v="552.37879999999996"/>
    <n v="0"/>
    <n v="386.67279999999994"/>
    <n v="0"/>
    <s v="-"/>
    <n v="0"/>
    <n v="142.85"/>
    <s v="16"/>
    <n v="22.856000000000002"/>
    <n v="0"/>
    <s v="-"/>
    <n v="0"/>
    <n v="0"/>
    <s v="-"/>
    <n v="0"/>
  </r>
  <r>
    <s v="762"/>
    <x v="12"/>
    <x v="1"/>
    <s v="001"/>
    <s v="Z1F0017854"/>
    <s v="0606"/>
    <s v="FC"/>
    <s v="00036643"/>
    <s v=""/>
    <s v=""/>
    <s v=""/>
    <s v=""/>
    <n v="0"/>
    <s v=""/>
    <s v="CORPORACION LENOTRE"/>
    <s v="J317391004"/>
    <n v="15.22"/>
    <n v="0"/>
    <n v="15.22"/>
    <n v="0"/>
    <s v="-"/>
    <n v="0"/>
    <n v="0"/>
    <s v="-"/>
    <n v="0"/>
    <n v="0"/>
    <s v="-"/>
    <n v="0"/>
    <n v="0"/>
    <s v="-"/>
    <n v="0"/>
  </r>
  <r>
    <s v="763"/>
    <x v="12"/>
    <x v="1"/>
    <s v="001"/>
    <s v="Z1F0017854"/>
    <s v="0606-0606"/>
    <s v="FC"/>
    <s v="00036644-00036723"/>
    <s v=""/>
    <s v=""/>
    <s v=""/>
    <s v=""/>
    <n v="0"/>
    <s v=""/>
    <s v="VENTAS NO CONTRIBUYENTES"/>
    <s v=""/>
    <n v="3532.4421940000007"/>
    <n v="0"/>
    <n v="2559.4389499999993"/>
    <n v="0"/>
    <s v="-"/>
    <n v="0"/>
    <n v="838.79590000000007"/>
    <s v="16"/>
    <n v="134.20734399999998"/>
    <n v="0"/>
    <s v="-"/>
    <n v="0"/>
    <n v="0"/>
    <s v="-"/>
    <n v="0"/>
  </r>
  <r>
    <s v="764"/>
    <x v="12"/>
    <x v="3"/>
    <s v="001"/>
    <s v="Z1F0000700"/>
    <s v="1691"/>
    <s v="FC"/>
    <s v="00038082-38114"/>
    <s v=""/>
    <s v=""/>
    <s v=""/>
    <s v=""/>
    <n v="0"/>
    <s v=""/>
    <s v="VENTAS NO CONTRIBUYENTES"/>
    <s v=""/>
    <n v="1598.9890479999999"/>
    <n v="0"/>
    <n v="1240.6023500000001"/>
    <n v="0"/>
    <s v="-"/>
    <n v="0"/>
    <n v="308.95405000000005"/>
    <s v="16"/>
    <n v="49.432647999999993"/>
    <n v="0"/>
    <s v="-"/>
    <n v="0"/>
    <n v="0"/>
    <s v="-"/>
    <n v="0"/>
  </r>
  <r>
    <s v="765"/>
    <x v="12"/>
    <x v="3"/>
    <s v="001"/>
    <s v="Z1F0000700"/>
    <s v="1691"/>
    <s v="FC"/>
    <s v="00038115"/>
    <s v=""/>
    <s v=""/>
    <s v=""/>
    <s v=""/>
    <n v="0"/>
    <s v=""/>
    <s v="MANICERIA EL ARABITO LT C.A"/>
    <s v="J405079886"/>
    <n v="16.284099999999999"/>
    <n v="0"/>
    <n v="16.284099999999999"/>
    <n v="0"/>
    <s v="-"/>
    <n v="0"/>
    <n v="0"/>
    <s v="-"/>
    <n v="0"/>
    <n v="0"/>
    <s v="-"/>
    <n v="0"/>
    <n v="0"/>
    <s v="-"/>
    <n v="0"/>
  </r>
  <r>
    <s v="766"/>
    <x v="12"/>
    <x v="3"/>
    <s v="001"/>
    <s v="Z1F0000700"/>
    <s v="1691"/>
    <s v="FC"/>
    <s v="00038116-38206"/>
    <s v=""/>
    <s v=""/>
    <s v=""/>
    <s v=""/>
    <n v="0"/>
    <s v=""/>
    <s v="VENTAS NO CONTRIBUYENTES"/>
    <s v=""/>
    <n v="2784.271764000001"/>
    <n v="0"/>
    <n v="2286.2728999999999"/>
    <n v="0"/>
    <s v="-"/>
    <n v="0"/>
    <n v="429.30930000000006"/>
    <s v="-"/>
    <n v="68.689564000000004"/>
    <n v="0"/>
    <s v="-"/>
    <n v="0"/>
    <n v="0"/>
    <s v="-"/>
    <n v="0"/>
  </r>
  <r>
    <s v="767"/>
    <x v="12"/>
    <x v="2"/>
    <s v="002"/>
    <s v="Z7C7008340"/>
    <s v="0036-0036"/>
    <s v="FC"/>
    <s v="00004547-00004695"/>
    <s v=""/>
    <s v=""/>
    <s v=""/>
    <s v=""/>
    <n v="0"/>
    <s v=""/>
    <s v="VENTAS NO CONTRIBUYENTES"/>
    <s v=""/>
    <n v="3382.6760360000012"/>
    <n v="0"/>
    <n v="2777.6057499999997"/>
    <n v="0"/>
    <s v="-"/>
    <n v="0"/>
    <n v="521.61234999999988"/>
    <s v="16"/>
    <n v="83.457935999999989"/>
    <n v="0"/>
    <s v="-"/>
    <n v="0"/>
    <n v="0"/>
    <s v="-"/>
    <n v="0"/>
  </r>
  <r>
    <s v="768"/>
    <x v="12"/>
    <x v="0"/>
    <s v="002"/>
    <s v="Z1F0008858"/>
    <s v="1055-1055"/>
    <s v="FC"/>
    <s v="00140655-00140815"/>
    <s v=""/>
    <s v=""/>
    <s v=""/>
    <s v=""/>
    <n v="0"/>
    <s v=""/>
    <s v="VENTAS NO CONTRIBUYENTES"/>
    <s v=""/>
    <n v="1912.5055000000004"/>
    <n v="0"/>
    <n v="1676.2574500000005"/>
    <n v="0"/>
    <s v="-"/>
    <n v="0"/>
    <n v="203.66214999999997"/>
    <s v="-"/>
    <n v="32.585900000000002"/>
    <n v="0"/>
    <s v="-"/>
    <n v="0"/>
    <n v="0"/>
    <s v="-"/>
    <n v="0"/>
  </r>
  <r>
    <s v="769"/>
    <x v="12"/>
    <x v="0"/>
    <s v="002"/>
    <s v="Z1F0008858"/>
    <s v="1055"/>
    <s v="NC"/>
    <s v=""/>
    <s v="00000170"/>
    <s v=""/>
    <s v="00140705"/>
    <s v="13/10/2021"/>
    <n v="21.01"/>
    <s v="VEN"/>
    <s v="MILEXA OROPEZA"/>
    <s v="V21120424 "/>
    <n v="-1.54"/>
    <n v="0"/>
    <n v="-1.54"/>
    <n v="0"/>
    <s v="-"/>
    <n v="0"/>
    <n v="0"/>
    <s v="-"/>
    <n v="0"/>
    <n v="0"/>
    <s v="-"/>
    <n v="0"/>
    <n v="0"/>
    <s v="-"/>
    <n v="0"/>
  </r>
  <r>
    <s v="770"/>
    <x v="12"/>
    <x v="1"/>
    <s v="002"/>
    <s v="Z1F0017966"/>
    <s v="0599-0599"/>
    <s v="FC"/>
    <s v="00022802-00022888"/>
    <s v=""/>
    <s v=""/>
    <s v=""/>
    <s v=""/>
    <n v="0"/>
    <s v=""/>
    <s v="VENTAS NO CONTRIBUYENTES"/>
    <s v=""/>
    <n v="3847.5740860000001"/>
    <n v="0"/>
    <n v="2642.5752499999999"/>
    <n v="0"/>
    <s v="-"/>
    <n v="0"/>
    <n v="1038.7920999999999"/>
    <s v="16"/>
    <n v="166.20673600000001"/>
    <n v="0"/>
    <s v="-"/>
    <n v="0"/>
    <n v="0"/>
    <s v="-"/>
    <n v="0"/>
  </r>
  <r>
    <s v="771"/>
    <x v="12"/>
    <x v="1"/>
    <s v="002"/>
    <s v="Z1F0017966"/>
    <s v="0599"/>
    <s v="NC"/>
    <s v=""/>
    <s v="00000133"/>
    <s v=""/>
    <s v="00022867"/>
    <s v="13-10-2021"/>
    <n v="187.01"/>
    <s v="VEN"/>
    <s v="JUAN CEDEÑO"/>
    <s v="V14907632"/>
    <n v="-6.0784000000000002"/>
    <n v="0"/>
    <n v="0"/>
    <n v="0"/>
    <s v="-"/>
    <n v="0"/>
    <n v="-5.24"/>
    <s v="16"/>
    <n v="-0.83840000000000003"/>
    <n v="0"/>
    <s v="-"/>
    <n v="0"/>
    <n v="0"/>
    <s v="-"/>
    <n v="0"/>
  </r>
  <r>
    <s v="772"/>
    <x v="12"/>
    <x v="3"/>
    <s v="002"/>
    <s v="Z1B8050002"/>
    <s v="0031"/>
    <s v="FC"/>
    <s v="00002546-00002547"/>
    <s v=""/>
    <s v=""/>
    <s v=""/>
    <s v=""/>
    <n v="0"/>
    <s v=""/>
    <s v="VENTAS NO CONTRIBUYENTES"/>
    <s v=""/>
    <n v="134.02379999999999"/>
    <n v="0"/>
    <n v="85.036999999999992"/>
    <n v="0"/>
    <s v="-"/>
    <n v="0"/>
    <n v="42.230000000000004"/>
    <s v="16"/>
    <n v="6.7568000000000001"/>
    <n v="0"/>
    <s v="-"/>
    <n v="0"/>
    <n v="0"/>
    <s v="-"/>
    <n v="0"/>
  </r>
  <r>
    <s v="773"/>
    <x v="12"/>
    <x v="3"/>
    <s v="002"/>
    <s v="Z1B8050002"/>
    <s v="0031"/>
    <s v="FC"/>
    <s v="00002548"/>
    <s v=""/>
    <s v=""/>
    <s v=""/>
    <s v=""/>
    <n v="0"/>
    <s v=""/>
    <s v="INVERSIONES OIRANOLLIN C.A"/>
    <s v="J408199300"/>
    <n v="33.8125"/>
    <n v="0"/>
    <n v="33.8125"/>
    <n v="0"/>
    <s v="-"/>
    <n v="0"/>
    <n v="0"/>
    <s v="-"/>
    <n v="0"/>
    <n v="0"/>
    <s v="-"/>
    <n v="0"/>
    <n v="0"/>
    <s v="-"/>
    <n v="0"/>
  </r>
  <r>
    <s v="774"/>
    <x v="12"/>
    <x v="3"/>
    <s v="002"/>
    <s v="Z1B8050002"/>
    <s v="0031"/>
    <s v="FC"/>
    <s v="00002549-00002593"/>
    <s v=""/>
    <s v=""/>
    <s v=""/>
    <s v=""/>
    <n v="0"/>
    <s v=""/>
    <s v="VENTAS NO CONTRIBUYENTES"/>
    <s v=""/>
    <n v="3564.6429499999995"/>
    <n v="0"/>
    <n v="2283.2609999999995"/>
    <n v="0"/>
    <s v="-"/>
    <n v="0"/>
    <n v="1104.6396500000003"/>
    <s v="16"/>
    <n v="176.74229999999997"/>
    <n v="0"/>
    <s v="-"/>
    <n v="0"/>
    <n v="0"/>
    <s v="-"/>
    <n v="0"/>
  </r>
  <r>
    <s v="775"/>
    <x v="12"/>
    <x v="3"/>
    <s v="002"/>
    <s v="Z1B8050149"/>
    <s v="1953"/>
    <s v="FC"/>
    <s v="00223276-00223347"/>
    <m/>
    <m/>
    <m/>
    <m/>
    <n v="0"/>
    <m/>
    <s v="VENTAS NO CONTRIBUYENTES"/>
    <m/>
    <n v="1285.4215999999999"/>
    <n v="0"/>
    <n v="1272.07"/>
    <n v="0"/>
    <s v="-"/>
    <n v="0"/>
    <n v="11.51"/>
    <s v="16"/>
    <n v="1.8415999999999999"/>
    <n v="0"/>
    <s v="-"/>
    <n v="0"/>
    <n v="0"/>
    <s v="-"/>
    <n v="0"/>
  </r>
  <r>
    <s v="776"/>
    <x v="12"/>
    <x v="2"/>
    <s v="003"/>
    <s v="Z7C7008438"/>
    <s v="0036-0036"/>
    <s v="FC"/>
    <s v="00004051-00004096"/>
    <s v=""/>
    <s v=""/>
    <s v=""/>
    <s v=""/>
    <n v="0"/>
    <s v=""/>
    <s v="VENTAS NO CONTRIBUYENTES"/>
    <s v=""/>
    <n v="1167.6163759999997"/>
    <n v="0"/>
    <n v="985.74449999999979"/>
    <n v="0"/>
    <s v="-"/>
    <n v="0"/>
    <n v="156.78609999999998"/>
    <s v="-"/>
    <n v="25.085775999999996"/>
    <n v="0"/>
    <s v="-"/>
    <n v="0"/>
    <n v="0"/>
    <s v="-"/>
    <n v="0"/>
  </r>
  <r>
    <s v="777"/>
    <x v="12"/>
    <x v="0"/>
    <s v="003"/>
    <s v="Z1F0008965"/>
    <s v="1040-1040"/>
    <s v="FC"/>
    <s v="00135031-00135140"/>
    <s v=""/>
    <s v=""/>
    <s v=""/>
    <s v=""/>
    <n v="0"/>
    <s v=""/>
    <s v="VENTAS NO CONTRIBUYENTES"/>
    <s v=""/>
    <n v="1301.71315"/>
    <n v="0"/>
    <n v="1136.3499999999999"/>
    <n v="0"/>
    <s v="-"/>
    <n v="0"/>
    <n v="142.55445000000003"/>
    <s v="-"/>
    <n v="22.808700000000002"/>
    <n v="0"/>
    <s v="-"/>
    <n v="0"/>
    <n v="0"/>
    <s v="-"/>
    <n v="0"/>
  </r>
  <r>
    <s v="778"/>
    <x v="12"/>
    <x v="0"/>
    <s v="003"/>
    <s v="Z1F0008965"/>
    <s v="1040"/>
    <s v="NC"/>
    <s v=""/>
    <s v="00000134"/>
    <s v=""/>
    <s v="00134942"/>
    <s v="12/10/2021"/>
    <n v="4.1399999999999997"/>
    <s v="VEN"/>
    <s v="OMAR SAVARCE"/>
    <s v="V5597754 "/>
    <n v="-4.1377499999999996"/>
    <n v="0"/>
    <n v="-4.1377499999999996"/>
    <n v="0"/>
    <s v="-"/>
    <n v="0"/>
    <n v="0"/>
    <s v="-"/>
    <n v="0"/>
    <n v="0"/>
    <s v="-"/>
    <n v="0"/>
    <n v="0"/>
    <s v="-"/>
    <n v="0"/>
  </r>
  <r>
    <s v="779"/>
    <x v="12"/>
    <x v="1"/>
    <s v="003"/>
    <s v="Z1F0017848"/>
    <s v="0591-0591"/>
    <s v="FC"/>
    <s v="00031082-00031085"/>
    <s v=""/>
    <s v=""/>
    <s v=""/>
    <s v=""/>
    <n v="0"/>
    <s v=""/>
    <s v="VENTAS NO CONTRIBUYENTES"/>
    <s v=""/>
    <n v="73.925049999999999"/>
    <n v="0"/>
    <n v="60.353049999999996"/>
    <n v="0"/>
    <s v="-"/>
    <n v="0"/>
    <n v="11.7"/>
    <s v="-"/>
    <n v="1.8720000000000001"/>
    <n v="0"/>
    <s v="-"/>
    <n v="0"/>
    <n v="0"/>
    <s v="-"/>
    <n v="0"/>
  </r>
  <r>
    <s v="780"/>
    <x v="12"/>
    <x v="1"/>
    <s v="003"/>
    <s v="Z1F0017848"/>
    <s v="0591"/>
    <s v="FC"/>
    <s v="00031086"/>
    <s v=""/>
    <s v=""/>
    <s v=""/>
    <s v=""/>
    <n v="0"/>
    <s v=""/>
    <s v="IVIC"/>
    <s v="J200042060"/>
    <n v="67.883700000000005"/>
    <n v="0"/>
    <n v="67.883700000000005"/>
    <n v="0"/>
    <s v="-"/>
    <n v="0"/>
    <n v="0"/>
    <s v="-"/>
    <n v="0"/>
    <n v="0"/>
    <s v="-"/>
    <n v="0"/>
    <n v="0"/>
    <s v="-"/>
    <n v="0"/>
  </r>
  <r>
    <s v="781"/>
    <x v="12"/>
    <x v="1"/>
    <s v="003"/>
    <s v="Z1F0017848"/>
    <s v="0591-0591"/>
    <s v="FC"/>
    <s v="00031087-00031105"/>
    <s v=""/>
    <s v=""/>
    <s v=""/>
    <s v=""/>
    <n v="0"/>
    <s v=""/>
    <s v="VENTAS NO CONTRIBUYENTES"/>
    <s v=""/>
    <n v="209.9444499999999"/>
    <n v="0"/>
    <n v="145.00765000000001"/>
    <n v="0"/>
    <s v="-"/>
    <n v="0"/>
    <n v="55.980000000000004"/>
    <s v="16"/>
    <n v="8.9567999999999994"/>
    <n v="0"/>
    <s v="-"/>
    <n v="0"/>
    <n v="0"/>
    <s v="-"/>
    <n v="0"/>
  </r>
  <r>
    <s v="782"/>
    <x v="12"/>
    <x v="1"/>
    <s v="003"/>
    <s v="Z1F0017848"/>
    <s v="0591-0591"/>
    <s v="FC"/>
    <s v="00031107-00031136"/>
    <s v=""/>
    <s v=""/>
    <s v=""/>
    <s v=""/>
    <n v="0"/>
    <s v=""/>
    <s v="VENTAS NO CONTRIBUYENTES"/>
    <s v=""/>
    <n v="972.88460800000007"/>
    <n v="0"/>
    <n v="743.4147999999999"/>
    <n v="0"/>
    <s v="-"/>
    <n v="0"/>
    <n v="197.81880000000001"/>
    <s v="16"/>
    <n v="31.651008000000004"/>
    <n v="0"/>
    <s v="-"/>
    <n v="0"/>
    <n v="0"/>
    <s v="-"/>
    <n v="0"/>
  </r>
  <r>
    <s v="783"/>
    <x v="12"/>
    <x v="1"/>
    <s v="003"/>
    <s v="Z1F0017848"/>
    <s v="0591"/>
    <s v="FC"/>
    <s v="00031137"/>
    <s v=""/>
    <s v=""/>
    <s v=""/>
    <s v=""/>
    <n v="0"/>
    <s v=""/>
    <s v="MILY RUFFUL"/>
    <s v="V121611781"/>
    <n v="85.994799999999998"/>
    <n v="0"/>
    <n v="77.260000000000005"/>
    <n v="7.53"/>
    <s v="16"/>
    <n v="1.2048000000000001"/>
    <n v="0"/>
    <s v="-"/>
    <n v="0"/>
    <n v="0"/>
    <s v="-"/>
    <n v="0"/>
    <n v="0"/>
    <s v="-"/>
    <n v="0"/>
  </r>
  <r>
    <s v="784"/>
    <x v="12"/>
    <x v="1"/>
    <s v="003"/>
    <s v="Z1F0017848"/>
    <s v="0591"/>
    <s v="NC"/>
    <s v=""/>
    <s v="00000094"/>
    <s v=""/>
    <s v="00031111"/>
    <s v="13-10-2021"/>
    <n v="37.729999999999997"/>
    <s v="VEN"/>
    <s v="MILAGRO SEIJAS"/>
    <s v="V15248756"/>
    <n v="-19.510000000000002"/>
    <n v="0"/>
    <n v="-19.510000000000002"/>
    <n v="0"/>
    <s v="-"/>
    <n v="0"/>
    <n v="0"/>
    <s v="-"/>
    <n v="0"/>
    <n v="0"/>
    <s v="-"/>
    <n v="0"/>
    <n v="0"/>
    <s v="-"/>
    <n v="0"/>
  </r>
  <r>
    <s v="785"/>
    <x v="12"/>
    <x v="3"/>
    <s v="003"/>
    <s v="Z1B8051199"/>
    <s v="0110"/>
    <s v="FC"/>
    <s v="00009706-00009789"/>
    <s v=""/>
    <s v=""/>
    <s v=""/>
    <s v=""/>
    <n v="0"/>
    <s v=""/>
    <s v="VENTAS NO CONTRIBUYENTES"/>
    <s v=""/>
    <n v="3428.3814180000008"/>
    <n v="0"/>
    <n v="2637.7859500000009"/>
    <n v="0"/>
    <s v="-"/>
    <n v="0"/>
    <n v="681.54789999999991"/>
    <s v="-"/>
    <n v="109.04756800000004"/>
    <n v="0"/>
    <s v="-"/>
    <n v="0"/>
    <n v="0"/>
    <s v="-"/>
    <n v="0"/>
  </r>
  <r>
    <s v="786"/>
    <x v="12"/>
    <x v="3"/>
    <s v="003"/>
    <s v="Z1B8051199"/>
    <s v="0110"/>
    <s v="NC"/>
    <s v=""/>
    <s v="00000031"/>
    <s v=""/>
    <s v="00181778"/>
    <s v="12/10/2021"/>
    <n v="127.51"/>
    <s v="VEN"/>
    <s v="BRAYAN PEÑA"/>
    <s v="V18539381"/>
    <n v="-5.91"/>
    <n v="0"/>
    <n v="-5.91"/>
    <n v="0"/>
    <s v="-"/>
    <n v="0"/>
    <n v="0"/>
    <s v="-"/>
    <n v="0"/>
    <n v="0"/>
    <s v="-"/>
    <n v="0"/>
    <n v="0"/>
    <s v="-"/>
    <n v="0"/>
  </r>
  <r>
    <s v="787"/>
    <x v="12"/>
    <x v="3"/>
    <s v="003"/>
    <s v="Z1B8051199"/>
    <s v="0110"/>
    <s v="NC"/>
    <s v=""/>
    <s v="00000032"/>
    <s v=""/>
    <s v="00181778"/>
    <s v="12/10/2021"/>
    <n v="127.51"/>
    <s v="VEN"/>
    <s v="BRAYAN PEÑA"/>
    <s v="V18539381"/>
    <n v="-5.91"/>
    <n v="0"/>
    <n v="-5.91"/>
    <n v="0"/>
    <s v="-"/>
    <n v="0"/>
    <n v="0"/>
    <s v="-"/>
    <n v="0"/>
    <n v="0"/>
    <s v="-"/>
    <n v="0"/>
    <n v="0"/>
    <s v="-"/>
    <n v="0"/>
  </r>
  <r>
    <s v="788"/>
    <x v="12"/>
    <x v="0"/>
    <s v="004"/>
    <s v="Z1B8050578"/>
    <s v="1837-1837"/>
    <s v="FC"/>
    <s v="00163597-00163671"/>
    <s v=""/>
    <s v=""/>
    <s v=""/>
    <s v=""/>
    <n v="0"/>
    <s v=""/>
    <s v="VENTAS NO CONTRIBUYENTES"/>
    <s v=""/>
    <n v="1210.2918500000001"/>
    <n v="0"/>
    <n v="1048.1539499999999"/>
    <n v="0"/>
    <s v="-"/>
    <n v="0"/>
    <n v="139.774"/>
    <s v="-"/>
    <n v="22.363899999999997"/>
    <n v="0"/>
    <s v="-"/>
    <n v="0"/>
    <n v="0"/>
    <s v="-"/>
    <n v="0"/>
  </r>
  <r>
    <s v="789"/>
    <x v="12"/>
    <x v="1"/>
    <s v="004"/>
    <s v="Z1F0017963"/>
    <s v="0601-0601"/>
    <s v="FC"/>
    <s v="00022450-00022536"/>
    <s v=""/>
    <s v=""/>
    <s v=""/>
    <s v=""/>
    <n v="0"/>
    <s v=""/>
    <s v="VENTAS NO CONTRIBUYENTES"/>
    <s v=""/>
    <n v="3935.5328220000006"/>
    <n v="0"/>
    <n v="2824.758350000001"/>
    <n v="0"/>
    <s v="-"/>
    <n v="0"/>
    <n v="957.56420000000014"/>
    <s v="16"/>
    <n v="153.21027199999995"/>
    <n v="0"/>
    <s v="-"/>
    <n v="0"/>
    <n v="0"/>
    <s v="-"/>
    <n v="0"/>
  </r>
  <r>
    <s v="790"/>
    <x v="12"/>
    <x v="1"/>
    <s v="004"/>
    <s v="Z1F0017963"/>
    <s v="0601"/>
    <s v="FC"/>
    <s v="00022537"/>
    <s v=""/>
    <s v=""/>
    <s v=""/>
    <s v=""/>
    <n v="0"/>
    <s v=""/>
    <s v="DANNY MARQUINA"/>
    <s v="V142148907"/>
    <n v="60.610697999999999"/>
    <n v="0"/>
    <n v="24.559000000000001"/>
    <n v="31.079049999999999"/>
    <s v="16"/>
    <n v="4.9726480000000004"/>
    <n v="0"/>
    <s v="-"/>
    <n v="0"/>
    <n v="0"/>
    <s v="-"/>
    <n v="0"/>
    <n v="0"/>
    <s v="-"/>
    <n v="0"/>
  </r>
  <r>
    <s v="791"/>
    <x v="12"/>
    <x v="1"/>
    <s v="004"/>
    <s v="Z1F0017963"/>
    <s v="0601-0601"/>
    <s v="FC"/>
    <s v="00022538-00022545"/>
    <s v=""/>
    <s v=""/>
    <s v=""/>
    <s v=""/>
    <n v="0"/>
    <s v=""/>
    <s v="VENTAS NO CONTRIBUYENTES"/>
    <s v=""/>
    <n v="270.05506400000002"/>
    <n v="0"/>
    <n v="234.01630000000006"/>
    <n v="0"/>
    <s v="-"/>
    <n v="0"/>
    <n v="31.067900000000002"/>
    <s v="-"/>
    <n v="4.9708639999999997"/>
    <n v="0"/>
    <s v="-"/>
    <n v="0"/>
    <n v="0"/>
    <s v="-"/>
    <n v="0"/>
  </r>
  <r>
    <s v="792"/>
    <x v="12"/>
    <x v="1"/>
    <s v="004"/>
    <s v="Z1F0017963"/>
    <s v="0601"/>
    <s v="NC"/>
    <s v=""/>
    <s v="00000094"/>
    <s v=""/>
    <s v="00013729"/>
    <s v="12-10-2021"/>
    <n v="51.46"/>
    <s v="VEN"/>
    <s v="ROSA ZUBILLAGA"/>
    <s v=" V6843279"/>
    <n v="-7.9"/>
    <n v="0"/>
    <n v="-7.9"/>
    <n v="0"/>
    <s v="-"/>
    <n v="0"/>
    <n v="0"/>
    <s v="-"/>
    <n v="0"/>
    <n v="0"/>
    <s v="-"/>
    <n v="0"/>
    <n v="0"/>
    <s v="-"/>
    <n v="0"/>
  </r>
  <r>
    <s v="793"/>
    <x v="12"/>
    <x v="1"/>
    <s v="004"/>
    <s v="Z1F0017963"/>
    <s v="0601"/>
    <s v="NC"/>
    <s v=""/>
    <s v="00000095"/>
    <s v=""/>
    <s v="00022543"/>
    <s v="13-10-2021"/>
    <n v="98.21"/>
    <s v="VEN"/>
    <s v="DANIEL MEDINA"/>
    <s v="V15928679"/>
    <n v="-9.0175000000000001"/>
    <n v="0"/>
    <n v="-9.0175000000000001"/>
    <n v="0"/>
    <s v="-"/>
    <n v="0"/>
    <n v="0"/>
    <s v="-"/>
    <n v="0"/>
    <n v="0"/>
    <s v="-"/>
    <n v="0"/>
    <n v="0"/>
    <s v="-"/>
    <n v="0"/>
  </r>
  <r>
    <s v="794"/>
    <x v="12"/>
    <x v="3"/>
    <s v="004"/>
    <s v="Z1B8050937"/>
    <s v="1955"/>
    <s v="FC"/>
    <s v="00181794-00181877"/>
    <s v=""/>
    <s v=""/>
    <s v=""/>
    <s v=""/>
    <n v="0"/>
    <s v=""/>
    <s v="VENTAS NO CONTRIBUYENTES"/>
    <s v=""/>
    <n v="2953.5513499999997"/>
    <n v="0"/>
    <n v="2264.83905"/>
    <n v="0"/>
    <s v="-"/>
    <n v="0"/>
    <n v="593.71749999999986"/>
    <s v="-"/>
    <n v="94.994799999999969"/>
    <n v="0"/>
    <s v="-"/>
    <n v="0"/>
    <n v="0"/>
    <s v="-"/>
    <n v="0"/>
  </r>
  <r>
    <s v="795"/>
    <x v="12"/>
    <x v="1"/>
    <s v="005"/>
    <s v="Z1F0017998"/>
    <s v="0592-0592"/>
    <s v="FC"/>
    <s v="00026648-00026650"/>
    <s v=""/>
    <s v=""/>
    <s v=""/>
    <s v=""/>
    <n v="0"/>
    <s v=""/>
    <s v="VENTAS NO CONTRIBUYENTES"/>
    <s v=""/>
    <n v="82.970647999999997"/>
    <n v="0"/>
    <n v="63.392400000000002"/>
    <n v="0"/>
    <s v="-"/>
    <n v="0"/>
    <n v="16.877800000000001"/>
    <s v="-"/>
    <n v="2.7004480000000002"/>
    <n v="0"/>
    <s v="-"/>
    <n v="0"/>
    <n v="0"/>
    <s v="-"/>
    <n v="0"/>
  </r>
  <r>
    <s v="796"/>
    <x v="12"/>
    <x v="3"/>
    <s v="005"/>
    <s v="Z1B8050363"/>
    <s v="0111"/>
    <s v="FC"/>
    <s v="00012281-00012381"/>
    <s v=""/>
    <s v=""/>
    <s v=""/>
    <s v=""/>
    <n v="0"/>
    <s v=""/>
    <s v="VENTAS NO CONTRIBUYENTES"/>
    <s v=""/>
    <n v="4719.7940740000013"/>
    <n v="0"/>
    <n v="3363.6666999999989"/>
    <n v="0"/>
    <s v="-"/>
    <n v="0"/>
    <n v="1169.0751500000003"/>
    <s v="-"/>
    <n v="187.052224"/>
    <n v="0"/>
    <s v="-"/>
    <n v="0"/>
    <n v="0"/>
    <s v="-"/>
    <n v="0"/>
  </r>
  <r>
    <s v="797"/>
    <x v="12"/>
    <x v="3"/>
    <s v="005"/>
    <s v="Z1B8050363"/>
    <s v="0111"/>
    <s v="NC"/>
    <s v=""/>
    <s v="00000039"/>
    <s v=""/>
    <s v="00009590"/>
    <s v="10/10/2021"/>
    <n v="64.290000000000006"/>
    <s v="VEN"/>
    <s v="NOHELIA DE RODRIGUEZ"/>
    <s v="V6682830"/>
    <n v="-10.49"/>
    <n v="0"/>
    <n v="-10.49"/>
    <n v="0"/>
    <s v="-"/>
    <n v="0"/>
    <n v="0"/>
    <s v="-"/>
    <n v="0"/>
    <n v="0"/>
    <s v="-"/>
    <n v="0"/>
    <n v="0"/>
    <s v="-"/>
    <n v="0"/>
  </r>
  <r>
    <s v="798"/>
    <x v="12"/>
    <x v="1"/>
    <s v="006"/>
    <s v="Z1F0017787"/>
    <s v="0566-0566"/>
    <s v="FC"/>
    <s v="00013758-00013781"/>
    <s v=""/>
    <s v=""/>
    <s v=""/>
    <s v=""/>
    <n v="0"/>
    <s v=""/>
    <s v="VENTAS NO CONTRIBUYENTES"/>
    <s v=""/>
    <n v="957.09854600000006"/>
    <n v="0"/>
    <n v="716.36595"/>
    <n v="0"/>
    <s v="-"/>
    <n v="0"/>
    <n v="207.52809999999999"/>
    <s v="16"/>
    <n v="33.204495999999999"/>
    <n v="0"/>
    <s v="-"/>
    <n v="0"/>
    <n v="0"/>
    <s v="-"/>
    <n v="0"/>
  </r>
  <r>
    <s v="799"/>
    <x v="12"/>
    <x v="3"/>
    <s v="006"/>
    <s v="Z1B8044815"/>
    <s v="0006"/>
    <s v="FC"/>
    <s v="00000326-00000343"/>
    <s v=""/>
    <s v=""/>
    <s v=""/>
    <s v=""/>
    <n v="0"/>
    <s v=""/>
    <s v="VENTAS NO CONTRIBUYENTES"/>
    <s v=""/>
    <n v="854.1836340000001"/>
    <n v="0"/>
    <n v="663.96984999999984"/>
    <n v="0"/>
    <s v="-"/>
    <n v="0"/>
    <n v="163.97739999999999"/>
    <s v="16"/>
    <n v="26.236384000000005"/>
    <n v="0"/>
    <s v="-"/>
    <n v="0"/>
    <n v="0"/>
    <s v="-"/>
    <n v="0"/>
  </r>
  <r>
    <s v="800"/>
    <x v="12"/>
    <x v="3"/>
    <s v="006"/>
    <s v="Z1B8044815"/>
    <s v="0006"/>
    <s v="FC"/>
    <s v="00000344"/>
    <s v=""/>
    <s v=""/>
    <s v=""/>
    <s v=""/>
    <n v="0"/>
    <s v=""/>
    <s v="U.E. INSTITUTO VICTEGUI, C.A"/>
    <s v="J-30877518-5"/>
    <n v="119.64"/>
    <n v="0"/>
    <n v="119.64"/>
    <n v="0"/>
    <s v="-"/>
    <n v="0"/>
    <n v="0"/>
    <s v="-"/>
    <n v="0"/>
    <n v="0"/>
    <s v="-"/>
    <n v="0"/>
    <n v="0"/>
    <s v="-"/>
    <n v="0"/>
  </r>
  <r>
    <s v="801"/>
    <x v="12"/>
    <x v="3"/>
    <s v="006"/>
    <s v="Z1B8044815"/>
    <s v="0006"/>
    <s v="FC"/>
    <s v="00000345-00000375"/>
    <s v=""/>
    <s v=""/>
    <s v=""/>
    <s v=""/>
    <n v="0"/>
    <s v=""/>
    <s v="VENTAS NO CONTRIBUYENTES"/>
    <s v=""/>
    <n v="1974.1661139999999"/>
    <n v="0"/>
    <n v="1490.384"/>
    <n v="0"/>
    <s v="-"/>
    <n v="0"/>
    <n v="417.05355000000003"/>
    <s v="16"/>
    <n v="66.728564000000006"/>
    <n v="0"/>
    <s v="-"/>
    <n v="0"/>
    <n v="0"/>
    <s v="-"/>
    <n v="0"/>
  </r>
  <r>
    <s v="802"/>
    <x v="12"/>
    <x v="3"/>
    <s v="007"/>
    <s v="Z1B8050013"/>
    <s v="0036"/>
    <s v="FC"/>
    <s v="00002441-00002447"/>
    <s v=""/>
    <s v=""/>
    <s v=""/>
    <s v=""/>
    <n v="0"/>
    <s v=""/>
    <s v="VENTAS NO CONTRIBUYENTES"/>
    <s v=""/>
    <n v="291.97337400000004"/>
    <n v="0"/>
    <n v="258.66090000000003"/>
    <n v="0"/>
    <s v="-"/>
    <n v="0"/>
    <n v="28.717650000000003"/>
    <s v="-"/>
    <n v="4.594824"/>
    <n v="0"/>
    <s v="-"/>
    <n v="0"/>
    <n v="0"/>
    <s v="-"/>
    <n v="0"/>
  </r>
  <r>
    <s v="803"/>
    <x v="12"/>
    <x v="3"/>
    <s v="007"/>
    <s v="Z1B8050013"/>
    <s v="0036"/>
    <s v="FC"/>
    <s v="00002448"/>
    <s v=""/>
    <s v=""/>
    <s v=""/>
    <s v=""/>
    <n v="0"/>
    <s v=""/>
    <s v="FINCA AGRILUGO 2018, C.A."/>
    <s v="J412407619"/>
    <n v="155.35239999999999"/>
    <n v="0"/>
    <n v="103.91800000000001"/>
    <n v="44.34"/>
    <s v="16"/>
    <n v="7.0944000000000003"/>
    <n v="0"/>
    <s v="-"/>
    <n v="0"/>
    <n v="0"/>
    <s v="-"/>
    <n v="0"/>
    <n v="0"/>
    <s v="-"/>
    <n v="0"/>
  </r>
  <r>
    <s v="804"/>
    <x v="12"/>
    <x v="3"/>
    <s v="007"/>
    <s v="Z1B8050013"/>
    <s v="0036"/>
    <s v="FC"/>
    <s v="00002449-00002490"/>
    <s v=""/>
    <s v=""/>
    <s v=""/>
    <s v=""/>
    <n v="0"/>
    <s v=""/>
    <s v="VENTAS NO CONTRIBUYENTES"/>
    <s v=""/>
    <n v="2356.7166900000007"/>
    <n v="0"/>
    <n v="1819.9322000000002"/>
    <n v="0"/>
    <s v="-"/>
    <n v="0"/>
    <n v="462.74524999999994"/>
    <s v="16"/>
    <n v="74.039240000000007"/>
    <n v="0"/>
    <s v="-"/>
    <n v="0"/>
    <n v="0"/>
    <s v="-"/>
    <n v="0"/>
  </r>
  <r>
    <s v="805"/>
    <x v="12"/>
    <x v="1"/>
    <s v="008"/>
    <s v="Z1F0017970"/>
    <s v="0224-0224"/>
    <s v="FC"/>
    <s v="00003115-00003126"/>
    <s v=""/>
    <s v=""/>
    <s v=""/>
    <s v=""/>
    <n v="0"/>
    <s v=""/>
    <s v="VENTAS NO CONTRIBUYENTES"/>
    <s v=""/>
    <n v="109.1392"/>
    <n v="0"/>
    <n v="5.4700000000000131"/>
    <n v="0"/>
    <s v="-"/>
    <n v="0"/>
    <n v="89.37"/>
    <s v="16"/>
    <n v="14.299200000000003"/>
    <n v="0"/>
    <s v="-"/>
    <n v="0"/>
    <n v="0"/>
    <s v="-"/>
    <n v="0"/>
  </r>
  <r>
    <s v="806"/>
    <x v="12"/>
    <x v="3"/>
    <s v="008"/>
    <s v="Z1B8050003"/>
    <s v="1970"/>
    <s v="FC"/>
    <s v="00192459-00192523"/>
    <s v=""/>
    <s v=""/>
    <s v=""/>
    <s v=""/>
    <n v="0"/>
    <s v=""/>
    <s v="VENTAS NO CONTRIBUYENTES"/>
    <s v=""/>
    <n v="2412.8243859999998"/>
    <n v="0"/>
    <n v="1815.1260999999997"/>
    <n v="0"/>
    <s v="-"/>
    <n v="0"/>
    <n v="515.25715000000014"/>
    <s v="16"/>
    <n v="82.441136000000014"/>
    <n v="0"/>
    <s v="-"/>
    <n v="0"/>
    <n v="0"/>
    <s v="-"/>
    <n v="0"/>
  </r>
  <r>
    <s v="807"/>
    <x v="12"/>
    <x v="3"/>
    <s v="009"/>
    <s v="Z1B8014458"/>
    <s v="0006"/>
    <s v="FC"/>
    <s v="00000249-00000265"/>
    <s v=""/>
    <s v=""/>
    <s v=""/>
    <s v=""/>
    <n v="0"/>
    <s v=""/>
    <s v="VENTAS NO CONTRIBUYENTES"/>
    <s v=""/>
    <n v="1173.8581499999998"/>
    <n v="0"/>
    <n v="859.76025000000016"/>
    <n v="0"/>
    <s v="-"/>
    <n v="0"/>
    <n v="270.77409999999998"/>
    <s v="-"/>
    <n v="43.323800000000006"/>
    <n v="0"/>
    <s v="-"/>
    <n v="0"/>
    <n v="0"/>
    <s v="-"/>
    <n v="0"/>
  </r>
  <r>
    <s v="808"/>
    <x v="12"/>
    <x v="3"/>
    <s v="010"/>
    <s v="Z1F0000341"/>
    <s v="1489"/>
    <s v="FC"/>
    <s v="85426000-85509000"/>
    <s v=""/>
    <s v=""/>
    <s v=""/>
    <s v=""/>
    <n v="0"/>
    <s v=""/>
    <s v="VENTAS NO CONTRIBUYENTES"/>
    <s v=""/>
    <n v="3850.5950659999985"/>
    <n v="0"/>
    <n v="2922.7475999999997"/>
    <n v="0"/>
    <s v="-"/>
    <n v="0"/>
    <n v="799.86835000000008"/>
    <s v="16"/>
    <n v="127.97911599999999"/>
    <n v="0"/>
    <s v="-"/>
    <n v="0"/>
    <n v="0"/>
    <s v="-"/>
    <n v="0"/>
  </r>
  <r>
    <s v="809"/>
    <x v="12"/>
    <x v="3"/>
    <s v="012"/>
    <s v="Z1B8038506"/>
    <s v="1877"/>
    <s v="FC"/>
    <s v="00077343-00077345"/>
    <s v=""/>
    <s v=""/>
    <s v=""/>
    <s v=""/>
    <n v="0"/>
    <s v=""/>
    <s v="VENTAS NO CONTRIBUYENTES"/>
    <s v=""/>
    <n v="215.08929999999998"/>
    <n v="0"/>
    <n v="100.29569999999998"/>
    <n v="0"/>
    <s v="-"/>
    <n v="0"/>
    <n v="98.960000000000008"/>
    <s v="16"/>
    <n v="15.833600000000001"/>
    <n v="0"/>
    <s v="-"/>
    <n v="0"/>
    <n v="0"/>
    <s v="-"/>
    <n v="0"/>
  </r>
  <r>
    <s v="810"/>
    <x v="12"/>
    <x v="3"/>
    <s v="014"/>
    <s v="Z1F0000338"/>
    <s v="1681-1681"/>
    <s v="FC"/>
    <s v="00071920-00071982"/>
    <s v=""/>
    <s v=""/>
    <s v=""/>
    <s v=""/>
    <n v="0"/>
    <s v=""/>
    <s v="VENTAS NO CONTRIBUYENTES"/>
    <s v=""/>
    <n v="1535.7196279999996"/>
    <n v="0"/>
    <n v="1307.0592499999998"/>
    <n v="0"/>
    <s v="-"/>
    <n v="0"/>
    <n v="197.12105000000005"/>
    <s v="16"/>
    <n v="31.539327999999998"/>
    <n v="0"/>
    <s v="-"/>
    <n v="0"/>
    <n v="0"/>
    <s v="-"/>
    <n v="0"/>
  </r>
  <r>
    <s v="811"/>
    <x v="12"/>
    <x v="3"/>
    <s v="015"/>
    <s v="Z1B8050356"/>
    <s v="1856-1857"/>
    <s v="FC"/>
    <s v="00095644-00095656"/>
    <s v=""/>
    <s v=""/>
    <s v=""/>
    <s v=""/>
    <n v="0"/>
    <s v=""/>
    <s v="VENTAS NO CONTRIBUYENTES"/>
    <s v=""/>
    <n v="633.53735000000006"/>
    <n v="0"/>
    <n v="559.36349999999993"/>
    <n v="0"/>
    <s v="-"/>
    <n v="0"/>
    <n v="63.942949999999996"/>
    <s v="16"/>
    <n v="10.230900000000002"/>
    <n v="0"/>
    <s v="-"/>
    <n v="0"/>
    <n v="0"/>
    <s v="-"/>
    <n v="0"/>
  </r>
  <r>
    <s v="812"/>
    <x v="12"/>
    <x v="3"/>
    <s v="016"/>
    <s v="Z1F0000490"/>
    <s v="0394"/>
    <s v="FC"/>
    <s v="00014008-00014077"/>
    <s v=""/>
    <s v=""/>
    <s v=""/>
    <s v=""/>
    <n v="0"/>
    <s v=""/>
    <s v="VENTAS NO CONTRIBUYENTES"/>
    <s v=""/>
    <n v="789.54915000000017"/>
    <n v="0"/>
    <n v="552.43085000000019"/>
    <n v="0"/>
    <s v="-"/>
    <n v="0"/>
    <n v="204.41240000000002"/>
    <s v="16"/>
    <n v="32.7059"/>
    <n v="0"/>
    <s v="-"/>
    <n v="0"/>
    <n v="0"/>
    <s v="-"/>
    <n v="0"/>
  </r>
  <r>
    <s v="813"/>
    <x v="12"/>
    <x v="3"/>
    <s v="016"/>
    <s v="Z1F0000490"/>
    <s v="0394"/>
    <s v="FC"/>
    <s v="00014078"/>
    <s v=""/>
    <s v=""/>
    <s v=""/>
    <s v=""/>
    <n v="0"/>
    <s v=""/>
    <s v="DKORAZON S.A"/>
    <s v="J404085823"/>
    <n v="36.911999999999999"/>
    <n v="0"/>
    <n v="14.872"/>
    <n v="19"/>
    <s v="16"/>
    <n v="3.04"/>
    <n v="0"/>
    <s v="-"/>
    <n v="0"/>
    <n v="0"/>
    <s v="-"/>
    <n v="0"/>
    <n v="0"/>
    <s v="-"/>
    <n v="0"/>
  </r>
  <r>
    <s v="814"/>
    <x v="12"/>
    <x v="3"/>
    <s v="016"/>
    <s v="Z1F0000490"/>
    <s v="0394"/>
    <s v="FC"/>
    <s v="00014079"/>
    <s v=""/>
    <s v=""/>
    <s v=""/>
    <s v=""/>
    <n v="0"/>
    <s v=""/>
    <s v="SOTILLO MICHAEL"/>
    <s v="V13128933"/>
    <n v="2.8040000000000003"/>
    <n v="0"/>
    <n v="2.8040000000000003"/>
    <n v="0"/>
    <s v="-"/>
    <n v="0"/>
    <n v="0"/>
    <s v="-"/>
    <n v="0"/>
    <n v="0"/>
    <s v="-"/>
    <n v="0"/>
    <n v="0"/>
    <s v="-"/>
    <n v="0"/>
  </r>
  <r>
    <s v="815"/>
    <x v="12"/>
    <x v="3"/>
    <s v="017"/>
    <s v="Z7C0004030"/>
    <s v="0307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816"/>
    <x v="13"/>
    <x v="2"/>
    <s v="001"/>
    <s v="Z7C7008321"/>
    <s v="0037-0037"/>
    <s v="FC"/>
    <s v="00004109-00004178"/>
    <s v=""/>
    <s v=""/>
    <s v=""/>
    <s v=""/>
    <n v="0"/>
    <s v=""/>
    <s v="VENTAS NO CONTRIBUYENTES"/>
    <s v=""/>
    <n v="1043.88625"/>
    <n v="0"/>
    <n v="891.8"/>
    <n v="0"/>
    <s v="-"/>
    <n v="0"/>
    <n v="131.10885000000002"/>
    <s v="-"/>
    <n v="20.977399999999999"/>
    <n v="0"/>
    <s v="-"/>
    <n v="0"/>
    <n v="0"/>
    <s v="-"/>
    <n v="0"/>
  </r>
  <r>
    <s v="817"/>
    <x v="13"/>
    <x v="0"/>
    <s v="001"/>
    <s v="Z1F0004616"/>
    <s v="0929-0929"/>
    <s v="FC"/>
    <s v="00125639-00125759"/>
    <s v=""/>
    <s v=""/>
    <s v=""/>
    <s v=""/>
    <n v="0"/>
    <s v=""/>
    <s v="VENTAS NO CONTRIBUYENTES"/>
    <s v=""/>
    <n v="1268.82465"/>
    <n v="0"/>
    <n v="1178.3394499999995"/>
    <n v="0"/>
    <s v="-"/>
    <n v="0"/>
    <n v="78.004499999999993"/>
    <s v="-"/>
    <n v="12.480699999999999"/>
    <n v="0"/>
    <s v="-"/>
    <n v="0"/>
    <n v="0"/>
    <s v="-"/>
    <n v="0"/>
  </r>
  <r>
    <s v="818"/>
    <x v="13"/>
    <x v="1"/>
    <s v="001"/>
    <s v="Z1F0017854"/>
    <s v="0607-0607"/>
    <s v="FC"/>
    <s v="00036724-00036732"/>
    <s v=""/>
    <s v=""/>
    <s v=""/>
    <s v=""/>
    <n v="0"/>
    <s v=""/>
    <s v="VENTAS NO CONTRIBUYENTES"/>
    <s v=""/>
    <n v="157.19389999999999"/>
    <n v="0"/>
    <n v="90.505499999999984"/>
    <n v="0"/>
    <s v="-"/>
    <n v="0"/>
    <n v="57.49"/>
    <s v="16"/>
    <n v="9.1984000000000012"/>
    <n v="0"/>
    <s v="-"/>
    <n v="0"/>
    <n v="0"/>
    <s v="-"/>
    <n v="0"/>
  </r>
  <r>
    <s v="819"/>
    <x v="13"/>
    <x v="1"/>
    <s v="001"/>
    <s v="Z1F0017854"/>
    <s v="0607"/>
    <s v="FC"/>
    <s v="00036733"/>
    <s v=""/>
    <s v=""/>
    <s v=""/>
    <s v=""/>
    <n v="0"/>
    <s v=""/>
    <s v="BODEGON BIELE VITE"/>
    <s v="J410610832"/>
    <n v="191.26929999999999"/>
    <n v="0"/>
    <n v="72.436000000000007"/>
    <n v="102.4425"/>
    <s v="16"/>
    <n v="16.390799999999999"/>
    <n v="0"/>
    <s v="-"/>
    <n v="0"/>
    <n v="0"/>
    <s v="-"/>
    <n v="0"/>
    <n v="0"/>
    <s v="-"/>
    <n v="0"/>
  </r>
  <r>
    <s v="820"/>
    <x v="13"/>
    <x v="1"/>
    <s v="001"/>
    <s v="Z1F0017854"/>
    <s v="0607-0607"/>
    <s v="FC"/>
    <s v="00036734-00036743"/>
    <s v=""/>
    <s v=""/>
    <s v=""/>
    <s v=""/>
    <n v="0"/>
    <s v=""/>
    <s v="VENTAS NO CONTRIBUYENTES"/>
    <s v=""/>
    <n v="357.83129999999994"/>
    <n v="0"/>
    <n v="242.28949999999998"/>
    <n v="0"/>
    <s v="-"/>
    <n v="0"/>
    <n v="99.605000000000018"/>
    <s v="16"/>
    <n v="15.9368"/>
    <n v="0"/>
    <s v="-"/>
    <n v="0"/>
    <n v="0"/>
    <s v="-"/>
    <n v="0"/>
  </r>
  <r>
    <s v="821"/>
    <x v="13"/>
    <x v="3"/>
    <s v="001"/>
    <s v="Z1F0000700"/>
    <s v="1692"/>
    <s v="FC"/>
    <s v="38207000"/>
    <s v=""/>
    <s v=""/>
    <s v=""/>
    <s v=""/>
    <n v="0"/>
    <s v=""/>
    <s v="ENRIQUE MONTERO"/>
    <s v="V6464977"/>
    <n v="1.42625"/>
    <n v="0"/>
    <n v="1.42625"/>
    <n v="0"/>
    <s v="-"/>
    <n v="0"/>
    <n v="0"/>
    <s v="-"/>
    <n v="0"/>
    <n v="0"/>
    <s v="-"/>
    <n v="0"/>
    <n v="0"/>
    <s v="-"/>
    <n v="0"/>
  </r>
  <r>
    <s v="822"/>
    <x v="13"/>
    <x v="3"/>
    <s v="001"/>
    <s v="Z1F0000700"/>
    <s v="1692"/>
    <s v="FC"/>
    <s v="38208000"/>
    <s v=""/>
    <s v=""/>
    <s v=""/>
    <s v=""/>
    <n v="0"/>
    <s v=""/>
    <s v="INVERSIONES MINIMARKETREY C.A"/>
    <s v="J50029458-1 "/>
    <n v="322.27999999999997"/>
    <n v="0"/>
    <n v="322.27999999999997"/>
    <n v="0"/>
    <s v="-"/>
    <n v="0"/>
    <n v="0"/>
    <s v="-"/>
    <n v="0"/>
    <n v="0"/>
    <s v="-"/>
    <n v="0"/>
    <n v="0"/>
    <s v="-"/>
    <n v="0"/>
  </r>
  <r>
    <s v="823"/>
    <x v="13"/>
    <x v="3"/>
    <s v="001"/>
    <s v="Z1F0000700"/>
    <s v="1692"/>
    <s v="FC"/>
    <s v="38209000-38302000"/>
    <s v=""/>
    <s v=""/>
    <s v=""/>
    <s v=""/>
    <n v="0"/>
    <s v=""/>
    <s v="VENTAS NO CONTRIBUYENTES"/>
    <s v=""/>
    <n v="3825.9892099999984"/>
    <n v="0"/>
    <n v="3058.4745000000003"/>
    <n v="0"/>
    <s v="-"/>
    <n v="0"/>
    <n v="661.65065000000004"/>
    <s v="-"/>
    <n v="105.86406000000002"/>
    <n v="0"/>
    <s v="-"/>
    <n v="0"/>
    <n v="0"/>
    <s v="-"/>
    <n v="0"/>
  </r>
  <r>
    <s v="824"/>
    <x v="13"/>
    <x v="2"/>
    <s v="002"/>
    <s v="Z7C7008340"/>
    <s v="0037-0037"/>
    <s v="FC"/>
    <s v="00004696-00004811"/>
    <s v=""/>
    <s v=""/>
    <s v=""/>
    <s v=""/>
    <n v="0"/>
    <s v=""/>
    <s v="VENTAS NO CONTRIBUYENTES"/>
    <s v=""/>
    <n v="2060.5714000000003"/>
    <n v="0"/>
    <n v="1540.5346999999997"/>
    <n v="0"/>
    <s v="-"/>
    <n v="0"/>
    <n v="448.30750000000006"/>
    <s v="16"/>
    <n v="71.72920000000002"/>
    <n v="0"/>
    <s v="-"/>
    <n v="0"/>
    <n v="0"/>
    <s v="-"/>
    <n v="0"/>
  </r>
  <r>
    <s v="825"/>
    <x v="13"/>
    <x v="2"/>
    <s v="002"/>
    <s v="Z7C7008340"/>
    <s v="0037"/>
    <s v="NC"/>
    <s v=""/>
    <s v="00000009"/>
    <s v=""/>
    <s v="00004780"/>
    <s v="14/10/2021"/>
    <n v="74.59"/>
    <s v="VEN"/>
    <s v="MAURA GONZALEZ"/>
    <s v="V4421149"/>
    <n v="-6.65"/>
    <n v="0"/>
    <n v="-6.65"/>
    <n v="0"/>
    <s v="-"/>
    <n v="0"/>
    <n v="0"/>
    <s v="-"/>
    <n v="0"/>
    <n v="0"/>
    <s v="-"/>
    <n v="0"/>
    <n v="0"/>
    <s v="-"/>
    <n v="0"/>
  </r>
  <r>
    <s v="826"/>
    <x v="13"/>
    <x v="0"/>
    <s v="002"/>
    <s v="Z1F0008858"/>
    <s v="1056-1056"/>
    <s v="FC"/>
    <s v="00140816-00140831"/>
    <s v=""/>
    <s v=""/>
    <s v=""/>
    <s v=""/>
    <n v="0"/>
    <s v=""/>
    <s v="VENTAS NO CONTRIBUYENTES"/>
    <s v=""/>
    <n v="193.64070000000001"/>
    <n v="0"/>
    <n v="183.79229999999998"/>
    <n v="0"/>
    <s v="-"/>
    <n v="0"/>
    <n v="8.49"/>
    <s v="-"/>
    <n v="1.3584000000000001"/>
    <n v="0"/>
    <s v="-"/>
    <n v="0"/>
    <n v="0"/>
    <s v="-"/>
    <n v="0"/>
  </r>
  <r>
    <s v="827"/>
    <x v="13"/>
    <x v="0"/>
    <s v="002"/>
    <s v="Z1F0008858"/>
    <s v="1056"/>
    <s v="FC"/>
    <s v="00140832"/>
    <s v=""/>
    <s v=""/>
    <s v=""/>
    <s v=""/>
    <n v="0"/>
    <s v=""/>
    <s v="LUNCHERIA RESTAURAN LA ABUELA MARIA C.A"/>
    <s v="J308432229 "/>
    <n v="165.11"/>
    <n v="0"/>
    <n v="165.11"/>
    <n v="0"/>
    <s v="-"/>
    <n v="0"/>
    <n v="0"/>
    <s v="-"/>
    <n v="0"/>
    <n v="0"/>
    <s v="-"/>
    <n v="0"/>
    <n v="0"/>
    <s v="-"/>
    <n v="0"/>
  </r>
  <r>
    <s v="828"/>
    <x v="13"/>
    <x v="0"/>
    <s v="002"/>
    <s v="Z1F0008858"/>
    <s v="1056-1056"/>
    <s v="FC"/>
    <s v="00140833-00140964"/>
    <s v=""/>
    <s v=""/>
    <s v=""/>
    <s v=""/>
    <n v="0"/>
    <s v=""/>
    <s v="VENTAS NO CONTRIBUYENTES"/>
    <s v=""/>
    <n v="1503.6090999999997"/>
    <n v="0"/>
    <n v="1348.1893999999995"/>
    <n v="0"/>
    <s v="-"/>
    <n v="0"/>
    <n v="133.98250000000002"/>
    <s v="-"/>
    <n v="21.437199999999997"/>
    <n v="0"/>
    <s v="-"/>
    <n v="0"/>
    <n v="0"/>
    <s v="-"/>
    <n v="0"/>
  </r>
  <r>
    <s v="829"/>
    <x v="13"/>
    <x v="1"/>
    <s v="002"/>
    <s v="Z1F0017966"/>
    <s v="0600-0600"/>
    <s v="FC"/>
    <s v="00022889-00022913"/>
    <s v=""/>
    <s v=""/>
    <s v=""/>
    <s v=""/>
    <n v="0"/>
    <s v=""/>
    <s v="VENTAS NO CONTRIBUYENTES"/>
    <s v=""/>
    <n v="926.44286999999997"/>
    <n v="0"/>
    <n v="712.80189999999993"/>
    <n v="0"/>
    <s v="-"/>
    <n v="0"/>
    <n v="184.17325"/>
    <s v="-"/>
    <n v="29.46772"/>
    <n v="0"/>
    <s v="-"/>
    <n v="0"/>
    <n v="0"/>
    <s v="-"/>
    <n v="0"/>
  </r>
  <r>
    <s v="830"/>
    <x v="13"/>
    <x v="1"/>
    <s v="002"/>
    <s v="Z1F0017966"/>
    <s v="0600"/>
    <s v="FC"/>
    <s v="00022914"/>
    <s v=""/>
    <s v=""/>
    <s v=""/>
    <s v=""/>
    <n v="0"/>
    <s v=""/>
    <s v="CORPORACION DECOMUEBLES"/>
    <s v="J317385381"/>
    <n v="166.53562199999999"/>
    <n v="0"/>
    <n v="93.418849999999992"/>
    <n v="63.031700000000001"/>
    <s v="16"/>
    <n v="10.085072"/>
    <n v="0"/>
    <s v="-"/>
    <n v="0"/>
    <n v="0"/>
    <s v="-"/>
    <n v="0"/>
    <n v="0"/>
    <s v="-"/>
    <n v="0"/>
  </r>
  <r>
    <s v="831"/>
    <x v="13"/>
    <x v="1"/>
    <s v="002"/>
    <s v="Z1F0017966"/>
    <s v="0600-0600"/>
    <s v="FC"/>
    <s v="00022915-00022929"/>
    <s v=""/>
    <s v=""/>
    <s v=""/>
    <s v=""/>
    <n v="0"/>
    <s v=""/>
    <s v="VENTAS NO CONTRIBUYENTES"/>
    <s v=""/>
    <n v="575.00059999999996"/>
    <n v="0"/>
    <n v="404.22539999999998"/>
    <n v="0"/>
    <s v="-"/>
    <n v="0"/>
    <n v="147.21999999999997"/>
    <s v="-"/>
    <n v="23.555200000000006"/>
    <n v="0"/>
    <s v="-"/>
    <n v="0"/>
    <n v="0"/>
    <s v="-"/>
    <n v="0"/>
  </r>
  <r>
    <s v="832"/>
    <x v="13"/>
    <x v="1"/>
    <s v="002"/>
    <s v="Z1F0017966"/>
    <s v="0600"/>
    <s v="FC"/>
    <s v="00022930"/>
    <s v=""/>
    <s v=""/>
    <s v=""/>
    <s v=""/>
    <n v="0"/>
    <s v=""/>
    <s v="AUTOSERVICIOS CRISS"/>
    <s v="J294282792"/>
    <n v="20.771999999999998"/>
    <n v="0"/>
    <n v="8.6500000000000021"/>
    <n v="10.45"/>
    <s v="16"/>
    <n v="1.6719999999999999"/>
    <n v="0"/>
    <s v="-"/>
    <n v="0"/>
    <n v="0"/>
    <s v="-"/>
    <n v="0"/>
    <n v="0"/>
    <s v="-"/>
    <n v="0"/>
  </r>
  <r>
    <s v="833"/>
    <x v="13"/>
    <x v="1"/>
    <s v="002"/>
    <s v="Z1F0017966"/>
    <s v="0600-0600"/>
    <s v="FC"/>
    <s v="00022931-00022933"/>
    <s v=""/>
    <s v=""/>
    <s v=""/>
    <s v=""/>
    <n v="0"/>
    <s v=""/>
    <s v="VENTAS NO CONTRIBUYENTES"/>
    <s v=""/>
    <n v="66.871650000000002"/>
    <n v="0"/>
    <n v="20.889250000000004"/>
    <n v="0"/>
    <s v="-"/>
    <n v="0"/>
    <n v="39.64"/>
    <s v="16"/>
    <n v="6.3423999999999996"/>
    <n v="0"/>
    <s v="-"/>
    <n v="0"/>
    <n v="0"/>
    <s v="-"/>
    <n v="0"/>
  </r>
  <r>
    <s v="834"/>
    <x v="13"/>
    <x v="1"/>
    <s v="002"/>
    <s v="Z1F0017966"/>
    <s v="0600"/>
    <s v="FC"/>
    <s v="00022934"/>
    <s v=""/>
    <s v=""/>
    <s v=""/>
    <s v=""/>
    <n v="0"/>
    <s v=""/>
    <s v="HOTELERA AMERICANA C.A"/>
    <s v="J000578516"/>
    <n v="94.619339999999994"/>
    <n v="0"/>
    <n v="55.296499999999995"/>
    <n v="33.899000000000001"/>
    <s v="16"/>
    <n v="5.4238400000000002"/>
    <n v="0"/>
    <s v="-"/>
    <n v="0"/>
    <n v="0"/>
    <s v="-"/>
    <n v="0"/>
    <n v="0"/>
    <s v="-"/>
    <n v="0"/>
  </r>
  <r>
    <s v="835"/>
    <x v="13"/>
    <x v="1"/>
    <s v="002"/>
    <s v="Z1F0017966"/>
    <s v="0600-0600"/>
    <s v="FC"/>
    <s v="00022935-00022964"/>
    <s v=""/>
    <s v=""/>
    <s v=""/>
    <s v=""/>
    <n v="0"/>
    <s v=""/>
    <s v="VENTAS NO CONTRIBUYENTES"/>
    <s v=""/>
    <n v="2091.1766560000001"/>
    <n v="0"/>
    <n v="1400.8037000000004"/>
    <n v="0"/>
    <s v="-"/>
    <n v="0"/>
    <n v="595.14909999999998"/>
    <s v="16"/>
    <n v="95.223855999999998"/>
    <n v="0"/>
    <s v="-"/>
    <n v="0"/>
    <n v="0"/>
    <s v="-"/>
    <n v="0"/>
  </r>
  <r>
    <s v="836"/>
    <x v="13"/>
    <x v="3"/>
    <s v="002"/>
    <s v="Z1B8050002"/>
    <s v="0032"/>
    <s v="FC"/>
    <s v="00002594-00002596"/>
    <s v=""/>
    <s v=""/>
    <s v=""/>
    <s v=""/>
    <n v="0"/>
    <s v=""/>
    <s v="VENTAS NO CONTRIBUYENTES"/>
    <s v=""/>
    <n v="66.18535"/>
    <n v="0"/>
    <n v="60.373749999999994"/>
    <n v="0"/>
    <s v="-"/>
    <n v="0"/>
    <n v="5.01"/>
    <s v="-"/>
    <n v="0.80159999999999998"/>
    <n v="0"/>
    <s v="-"/>
    <n v="0"/>
    <n v="0"/>
    <s v="-"/>
    <n v="0"/>
  </r>
  <r>
    <s v="837"/>
    <x v="13"/>
    <x v="3"/>
    <s v="002"/>
    <s v="Z1B8050002"/>
    <s v="0032"/>
    <s v="FC"/>
    <s v="00002597"/>
    <s v=""/>
    <s v=""/>
    <s v=""/>
    <s v=""/>
    <n v="0"/>
    <s v=""/>
    <s v="CACHIONO GOURMET EXPRESS 2430C.A"/>
    <s v="J40817554-1"/>
    <n v="48.051200000000001"/>
    <n v="0"/>
    <n v="48.051200000000001"/>
    <n v="0"/>
    <s v="-"/>
    <n v="0"/>
    <n v="0"/>
    <s v="-"/>
    <n v="0"/>
    <n v="0"/>
    <s v="-"/>
    <n v="0"/>
    <n v="0"/>
    <s v="-"/>
    <n v="0"/>
  </r>
  <r>
    <s v="838"/>
    <x v="13"/>
    <x v="3"/>
    <s v="002"/>
    <s v="Z1B8050002"/>
    <s v="0032"/>
    <s v="FC"/>
    <s v="00002598-00002615"/>
    <s v=""/>
    <s v=""/>
    <s v=""/>
    <s v=""/>
    <n v="0"/>
    <s v=""/>
    <s v="VENTAS NO CONTRIBUYENTES"/>
    <s v=""/>
    <n v="1145.8208999999999"/>
    <n v="0"/>
    <n v="920.1644"/>
    <n v="0"/>
    <s v="-"/>
    <n v="0"/>
    <n v="194.53149999999997"/>
    <s v="16"/>
    <n v="31.125000000000004"/>
    <n v="0"/>
    <s v="-"/>
    <n v="0"/>
    <n v="0"/>
    <s v="-"/>
    <n v="0"/>
  </r>
  <r>
    <s v="839"/>
    <x v="13"/>
    <x v="3"/>
    <s v="002"/>
    <s v="Z1B8050149"/>
    <s v="1954"/>
    <s v="FC"/>
    <s v="00223348-00112410"/>
    <m/>
    <m/>
    <m/>
    <m/>
    <n v="0"/>
    <m/>
    <s v="VENTAS NO CONTRIBUYENTES"/>
    <m/>
    <n v="1152.5311999999999"/>
    <n v="0"/>
    <n v="1139.1099999999999"/>
    <n v="0"/>
    <s v="-"/>
    <n v="0"/>
    <n v="11.57"/>
    <s v="16"/>
    <n v="1.8512000000000002"/>
    <n v="0"/>
    <s v="-"/>
    <n v="0"/>
    <n v="0"/>
    <s v="-"/>
    <n v="0"/>
  </r>
  <r>
    <s v="840"/>
    <x v="13"/>
    <x v="3"/>
    <s v="002"/>
    <s v="Z1B8050365"/>
    <s v="1443"/>
    <s v="FC "/>
    <s v="0009103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41"/>
    <x v="13"/>
    <x v="3"/>
    <s v="002"/>
    <s v="Z1B8050365"/>
    <s v="1444"/>
    <s v="FC "/>
    <s v="0009103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42"/>
    <x v="13"/>
    <x v="2"/>
    <s v="003"/>
    <s v="Z7C7008438"/>
    <s v="0037-0037"/>
    <s v="FC"/>
    <s v="00004097-00004120"/>
    <s v=""/>
    <s v=""/>
    <s v=""/>
    <s v=""/>
    <n v="0"/>
    <s v=""/>
    <s v="VENTAS NO CONTRIBUYENTES"/>
    <s v=""/>
    <n v="404.41709999999989"/>
    <n v="0"/>
    <n v="329.07509999999991"/>
    <n v="0"/>
    <s v="-"/>
    <n v="0"/>
    <n v="64.95"/>
    <s v="16"/>
    <n v="10.391999999999999"/>
    <n v="0"/>
    <s v="-"/>
    <n v="0"/>
    <n v="0"/>
    <s v="-"/>
    <n v="0"/>
  </r>
  <r>
    <s v="843"/>
    <x v="13"/>
    <x v="2"/>
    <s v="003"/>
    <s v="01"/>
    <s v="0037"/>
    <s v="FC"/>
    <s v="00004121"/>
    <s v=""/>
    <s v=""/>
    <s v=""/>
    <s v=""/>
    <n v="0"/>
    <s v=""/>
    <s v="CARMEN JIMENEZ"/>
    <s v="V8616062"/>
    <n v="0.17"/>
    <n v="0"/>
    <n v="0.17"/>
    <n v="0"/>
    <s v="-"/>
    <n v="0"/>
    <n v="0"/>
    <s v="-"/>
    <n v="0"/>
    <n v="0"/>
    <s v="-"/>
    <n v="0"/>
    <n v="0"/>
    <s v="-"/>
    <n v="0"/>
  </r>
  <r>
    <s v="844"/>
    <x v="13"/>
    <x v="2"/>
    <s v="003"/>
    <s v="Z7C7008438"/>
    <s v="0037-0037"/>
    <s v="FC"/>
    <s v="00004122-00004226"/>
    <s v=""/>
    <s v=""/>
    <s v=""/>
    <s v=""/>
    <n v="0"/>
    <s v=""/>
    <s v="VENTAS NO CONTRIBUYENTES"/>
    <s v=""/>
    <n v="2175.9096999999997"/>
    <n v="0"/>
    <n v="1739.0886499999999"/>
    <n v="0"/>
    <s v="-"/>
    <n v="0"/>
    <n v="376.56985000000009"/>
    <s v="16"/>
    <n v="60.251199999999997"/>
    <n v="0"/>
    <s v="-"/>
    <n v="0"/>
    <n v="0"/>
    <s v="-"/>
    <n v="0"/>
  </r>
  <r>
    <s v="845"/>
    <x v="13"/>
    <x v="0"/>
    <s v="003"/>
    <s v="Z1F0008965"/>
    <s v="1041-1041"/>
    <s v="FC"/>
    <s v="00135141-00135263"/>
    <s v=""/>
    <s v=""/>
    <s v=""/>
    <s v=""/>
    <n v="0"/>
    <s v=""/>
    <s v="VENTAS NO CONTRIBUYENTES"/>
    <s v=""/>
    <n v="1365.8348500000002"/>
    <n v="0"/>
    <n v="1260.6142500000003"/>
    <n v="0"/>
    <s v="-"/>
    <n v="0"/>
    <n v="90.707499999999996"/>
    <s v="16"/>
    <n v="14.513099999999998"/>
    <n v="0"/>
    <s v="-"/>
    <n v="0"/>
    <n v="0"/>
    <s v="-"/>
    <n v="0"/>
  </r>
  <r>
    <s v="846"/>
    <x v="13"/>
    <x v="1"/>
    <s v="003"/>
    <s v="Z1F0017848"/>
    <s v="0592-0592"/>
    <s v="FC"/>
    <s v="00031138-00031161"/>
    <s v=""/>
    <s v=""/>
    <s v=""/>
    <s v=""/>
    <n v="0"/>
    <s v=""/>
    <s v="VENTAS NO CONTRIBUYENTES"/>
    <s v=""/>
    <n v="1395.1298879999999"/>
    <n v="0"/>
    <n v="944.57510000000002"/>
    <n v="0"/>
    <s v="-"/>
    <n v="0"/>
    <n v="388.40929999999997"/>
    <s v="16"/>
    <n v="62.145487999999986"/>
    <n v="0"/>
    <s v="-"/>
    <n v="0"/>
    <n v="0"/>
    <s v="-"/>
    <n v="0"/>
  </r>
  <r>
    <s v="847"/>
    <x v="13"/>
    <x v="3"/>
    <s v="003"/>
    <s v="Z1B8051199"/>
    <s v="0111"/>
    <s v="FC"/>
    <s v="00009790-00009810"/>
    <s v=""/>
    <s v=""/>
    <s v=""/>
    <s v=""/>
    <n v="0"/>
    <s v=""/>
    <s v="VENTAS NO CONTRIBUYENTES"/>
    <s v=""/>
    <n v="1087.1981999999998"/>
    <n v="0"/>
    <n v="825.13359999999989"/>
    <n v="0"/>
    <s v="-"/>
    <n v="0"/>
    <n v="225.91769999999997"/>
    <s v="16"/>
    <n v="36.146900000000002"/>
    <n v="0"/>
    <s v="-"/>
    <n v="0"/>
    <n v="0"/>
    <s v="-"/>
    <n v="0"/>
  </r>
  <r>
    <s v="848"/>
    <x v="13"/>
    <x v="3"/>
    <s v="003"/>
    <s v="Z1B8051199"/>
    <s v="0111"/>
    <s v="FC"/>
    <s v="00009811"/>
    <s v=""/>
    <s v=""/>
    <s v=""/>
    <s v=""/>
    <n v="0"/>
    <s v=""/>
    <s v="PLANTULAS VICTORIA C.A"/>
    <s v="J-40629356-3"/>
    <n v="113.2375"/>
    <n v="0"/>
    <n v="94.758700000000005"/>
    <n v="15.93"/>
    <s v="16"/>
    <n v="2.5488"/>
    <n v="0"/>
    <s v="-"/>
    <n v="0"/>
    <n v="0"/>
    <s v="-"/>
    <n v="0"/>
    <n v="0"/>
    <s v="-"/>
    <n v="0"/>
  </r>
  <r>
    <s v="849"/>
    <x v="13"/>
    <x v="3"/>
    <s v="003"/>
    <s v="Z1B8051199"/>
    <s v="0111"/>
    <s v="FC"/>
    <s v="00009812-00009826"/>
    <s v=""/>
    <s v=""/>
    <s v=""/>
    <s v=""/>
    <n v="0"/>
    <s v=""/>
    <s v="VENTAS NO CONTRIBUYENTES"/>
    <s v=""/>
    <n v="549.51829999999995"/>
    <n v="0"/>
    <n v="288.29599999999994"/>
    <n v="0"/>
    <s v="-"/>
    <n v="0"/>
    <n v="225.19160000000002"/>
    <s v="16"/>
    <n v="36.030699999999996"/>
    <n v="0"/>
    <s v="-"/>
    <n v="0"/>
    <n v="0"/>
    <s v="-"/>
    <n v="0"/>
  </r>
  <r>
    <s v="850"/>
    <x v="13"/>
    <x v="3"/>
    <s v="003"/>
    <s v="Z1B8051199"/>
    <s v="0111"/>
    <s v="FC"/>
    <s v="00009827"/>
    <s v=""/>
    <s v=""/>
    <s v=""/>
    <s v=""/>
    <n v="0"/>
    <s v=""/>
    <s v="GRUPO CORPORATIVO MANUBER C.A"/>
    <s v="J-40982131-5"/>
    <n v="54.064950000000003"/>
    <n v="0"/>
    <n v="54.064950000000003"/>
    <n v="0"/>
    <s v="-"/>
    <n v="0"/>
    <n v="0"/>
    <s v="-"/>
    <n v="0"/>
    <n v="0"/>
    <s v="-"/>
    <n v="0"/>
    <n v="0"/>
    <s v="-"/>
    <n v="0"/>
  </r>
  <r>
    <s v="851"/>
    <x v="13"/>
    <x v="3"/>
    <s v="003"/>
    <s v="Z1B8051199"/>
    <s v="0111"/>
    <s v="FC"/>
    <s v="00009828-00009897"/>
    <s v=""/>
    <s v=""/>
    <s v=""/>
    <s v=""/>
    <n v="0"/>
    <s v=""/>
    <s v="VENTAS NO CONTRIBUYENTES"/>
    <s v=""/>
    <n v="3967.2225059999992"/>
    <n v="0"/>
    <n v="2924.2746999999999"/>
    <n v="0"/>
    <s v="-"/>
    <n v="0"/>
    <n v="899.09294999999997"/>
    <s v="16"/>
    <n v="143.85485599999998"/>
    <n v="0"/>
    <s v="-"/>
    <n v="0"/>
    <n v="0"/>
    <s v="-"/>
    <n v="0"/>
  </r>
  <r>
    <s v="852"/>
    <x v="13"/>
    <x v="0"/>
    <s v="004"/>
    <s v="Z1B8050578"/>
    <s v="1838-1838"/>
    <s v="FC"/>
    <s v="00163672-00163701"/>
    <s v=""/>
    <s v=""/>
    <s v=""/>
    <s v=""/>
    <n v="0"/>
    <s v=""/>
    <s v="VENTAS NO CONTRIBUYENTES"/>
    <s v=""/>
    <n v="416.29849999999999"/>
    <n v="0"/>
    <n v="366.14940000000001"/>
    <n v="0"/>
    <s v="-"/>
    <n v="0"/>
    <n v="43.231999999999999"/>
    <s v="-"/>
    <n v="6.9170999999999996"/>
    <n v="0"/>
    <s v="-"/>
    <n v="0"/>
    <n v="0"/>
    <s v="-"/>
    <n v="0"/>
  </r>
  <r>
    <s v="853"/>
    <x v="13"/>
    <x v="0"/>
    <s v="004"/>
    <s v="Z1B8050578"/>
    <s v="1838"/>
    <s v="FC"/>
    <s v="00163702"/>
    <s v=""/>
    <s v=""/>
    <s v=""/>
    <s v=""/>
    <n v="0"/>
    <s v=""/>
    <s v="LUCHERIA TEQUEEMPANADA"/>
    <s v="V294208320 "/>
    <n v="4.26"/>
    <n v="0"/>
    <n v="4.26"/>
    <n v="0"/>
    <s v="-"/>
    <n v="0"/>
    <n v="0"/>
    <s v="-"/>
    <n v="0"/>
    <n v="0"/>
    <s v="-"/>
    <n v="0"/>
    <n v="0"/>
    <s v="-"/>
    <n v="0"/>
  </r>
  <r>
    <s v="854"/>
    <x v="13"/>
    <x v="0"/>
    <s v="004"/>
    <s v="Z1B8050578"/>
    <s v="1838-1838"/>
    <s v="FC"/>
    <s v="00163703-00163778"/>
    <s v=""/>
    <s v=""/>
    <s v=""/>
    <s v=""/>
    <n v="0"/>
    <s v=""/>
    <s v="VENTAS NO CONTRIBUYENTES"/>
    <s v=""/>
    <n v="897.90224999999998"/>
    <n v="0"/>
    <n v="783.12024999999994"/>
    <n v="0"/>
    <s v="-"/>
    <n v="0"/>
    <n v="98.949999999999989"/>
    <s v="16"/>
    <n v="15.832000000000001"/>
    <n v="0"/>
    <s v="-"/>
    <n v="0"/>
    <n v="0"/>
    <s v="-"/>
    <n v="0"/>
  </r>
  <r>
    <s v="855"/>
    <x v="13"/>
    <x v="1"/>
    <s v="004"/>
    <s v="Z1F0017963"/>
    <s v="0602-0602"/>
    <s v="FC"/>
    <s v="00022546-00022688"/>
    <s v=""/>
    <s v=""/>
    <s v=""/>
    <s v=""/>
    <n v="0"/>
    <s v=""/>
    <s v="VENTAS NO CONTRIBUYENTES"/>
    <s v=""/>
    <n v="5136.450219999997"/>
    <n v="0"/>
    <n v="3689.5804500000004"/>
    <n v="0"/>
    <s v="-"/>
    <n v="0"/>
    <n v="1247.3015499999999"/>
    <s v="16"/>
    <n v="199.56822000000005"/>
    <n v="0"/>
    <s v="-"/>
    <n v="0"/>
    <n v="0"/>
    <s v="-"/>
    <n v="0"/>
  </r>
  <r>
    <s v="856"/>
    <x v="13"/>
    <x v="1"/>
    <s v="004"/>
    <s v="Z1F0017963"/>
    <s v="0602"/>
    <s v="NC"/>
    <s v=""/>
    <s v="00000096"/>
    <s v=""/>
    <s v="00022664"/>
    <s v="14-10-2021"/>
    <n v="45.85"/>
    <s v="VEN"/>
    <s v="RENE MONROY"/>
    <s v="V11040705"/>
    <n v="-0.42294999999999999"/>
    <n v="0"/>
    <n v="-0.42294999999999999"/>
    <n v="0"/>
    <s v="-"/>
    <n v="0"/>
    <n v="0"/>
    <s v="-"/>
    <n v="0"/>
    <n v="0"/>
    <s v="-"/>
    <n v="0"/>
    <n v="0"/>
    <s v="-"/>
    <n v="0"/>
  </r>
  <r>
    <s v="857"/>
    <x v="13"/>
    <x v="3"/>
    <s v="004"/>
    <s v="Z1B8050937"/>
    <s v="1956"/>
    <s v="FC"/>
    <s v="00181878-00181954"/>
    <s v=""/>
    <s v=""/>
    <s v=""/>
    <s v=""/>
    <n v="0"/>
    <s v=""/>
    <s v="VENTAS NO CONTRIBUYENTES"/>
    <s v=""/>
    <n v="2656.7035719999999"/>
    <n v="0"/>
    <n v="1920.6705499999994"/>
    <n v="0"/>
    <s v="-"/>
    <n v="0"/>
    <n v="634.51125000000013"/>
    <s v="16"/>
    <n v="101.521772"/>
    <n v="0"/>
    <s v="-"/>
    <n v="0"/>
    <n v="0"/>
    <s v="-"/>
    <n v="0"/>
  </r>
  <r>
    <s v="858"/>
    <x v="13"/>
    <x v="3"/>
    <s v="004"/>
    <s v="Z1B8050937"/>
    <s v="1956"/>
    <s v="NC"/>
    <s v=""/>
    <s v="00000219"/>
    <s v=""/>
    <s v="00181897"/>
    <s v="14/10/2021"/>
    <n v="18.04"/>
    <s v="VEN"/>
    <s v="JOSE GOMEZ"/>
    <s v="V6504548"/>
    <n v="-18.040050000000001"/>
    <n v="0"/>
    <n v="-9.1304000000000016"/>
    <n v="0"/>
    <s v="-"/>
    <n v="0"/>
    <n v="-7.6807499999999997"/>
    <s v="16"/>
    <n v="-1.2289000000000001"/>
    <n v="0"/>
    <s v="-"/>
    <n v="0"/>
    <n v="0"/>
    <s v="-"/>
    <n v="0"/>
  </r>
  <r>
    <s v="859"/>
    <x v="13"/>
    <x v="1"/>
    <s v="005"/>
    <s v="Z1F0017998"/>
    <s v="0593-0593"/>
    <s v="FC"/>
    <s v="00026651-00026690"/>
    <s v=""/>
    <s v=""/>
    <s v=""/>
    <s v=""/>
    <n v="0"/>
    <s v=""/>
    <s v="VENTAS NO CONTRIBUYENTES"/>
    <s v=""/>
    <n v="1094.5307400000002"/>
    <n v="0"/>
    <n v="739.54724999999985"/>
    <n v="0"/>
    <s v="-"/>
    <n v="0"/>
    <n v="306.02024999999998"/>
    <s v="16"/>
    <n v="48.963240000000013"/>
    <n v="0"/>
    <s v="-"/>
    <n v="0"/>
    <n v="0"/>
    <s v="-"/>
    <n v="0"/>
  </r>
  <r>
    <s v="860"/>
    <x v="13"/>
    <x v="1"/>
    <s v="005"/>
    <s v="Z1F0017998"/>
    <s v="0593"/>
    <s v="FC"/>
    <s v="00026691"/>
    <s v=""/>
    <s v=""/>
    <s v=""/>
    <s v=""/>
    <n v="0"/>
    <s v=""/>
    <s v="CIBERSYS VE"/>
    <s v="J410340320"/>
    <n v="49.48"/>
    <n v="0"/>
    <n v="49.48"/>
    <n v="0"/>
    <s v="-"/>
    <n v="0"/>
    <n v="0"/>
    <s v="-"/>
    <n v="0"/>
    <n v="0"/>
    <s v="-"/>
    <n v="0"/>
    <n v="0"/>
    <s v="-"/>
    <n v="0"/>
  </r>
  <r>
    <s v="861"/>
    <x v="13"/>
    <x v="1"/>
    <s v="005"/>
    <s v="Z1F0017998"/>
    <s v="0593-0593"/>
    <s v="FC"/>
    <s v="00026692-00026747"/>
    <s v=""/>
    <s v=""/>
    <s v=""/>
    <s v=""/>
    <n v="0"/>
    <s v=""/>
    <s v="VENTAS NO CONTRIBUYENTES"/>
    <s v=""/>
    <n v="2722.2029019999995"/>
    <n v="0"/>
    <n v="1941.3500999999999"/>
    <n v="0"/>
    <s v="-"/>
    <n v="0"/>
    <n v="673.14895000000001"/>
    <s v="16"/>
    <n v="107.703852"/>
    <n v="0"/>
    <s v="-"/>
    <n v="0"/>
    <n v="0"/>
    <s v="-"/>
    <n v="0"/>
  </r>
  <r>
    <s v="862"/>
    <x v="13"/>
    <x v="1"/>
    <s v="005"/>
    <s v="Z1F0017998"/>
    <s v="0593"/>
    <s v="FC"/>
    <s v="00026748"/>
    <s v=""/>
    <s v=""/>
    <s v=""/>
    <s v=""/>
    <n v="0"/>
    <s v=""/>
    <s v="IMPRESOS KATALEX 2952 C.A"/>
    <s v="J409233626"/>
    <n v="125.8492"/>
    <n v="0"/>
    <n v="47.52600000000001"/>
    <n v="67.52"/>
    <s v="16"/>
    <n v="10.8032"/>
    <n v="0"/>
    <s v="-"/>
    <n v="0"/>
    <n v="0"/>
    <s v="-"/>
    <n v="0"/>
    <n v="0"/>
    <s v="-"/>
    <n v="0"/>
  </r>
  <r>
    <s v="863"/>
    <x v="13"/>
    <x v="1"/>
    <s v="005"/>
    <s v="Z1F0017998"/>
    <s v="0593-0593"/>
    <s v="FC"/>
    <s v="00026749-00026768"/>
    <s v=""/>
    <s v=""/>
    <s v=""/>
    <s v=""/>
    <n v="0"/>
    <s v=""/>
    <s v="VENTAS NO CONTRIBUYENTES"/>
    <s v=""/>
    <n v="901.3891000000001"/>
    <n v="0"/>
    <n v="576.58185000000003"/>
    <n v="0"/>
    <s v="-"/>
    <n v="0"/>
    <n v="280.00624999999997"/>
    <s v="16"/>
    <n v="44.800999999999995"/>
    <n v="0"/>
    <s v="-"/>
    <n v="0"/>
    <n v="0"/>
    <s v="-"/>
    <n v="0"/>
  </r>
  <r>
    <s v="864"/>
    <x v="13"/>
    <x v="3"/>
    <s v="005"/>
    <s v="Z1B8050363"/>
    <s v="0112"/>
    <s v="FC"/>
    <s v="00012382-00012487"/>
    <s v=""/>
    <s v=""/>
    <s v=""/>
    <s v=""/>
    <n v="0"/>
    <s v=""/>
    <s v="VENTAS NO CONTRIBUYENTES"/>
    <s v=""/>
    <n v="4262.0269659999994"/>
    <n v="0"/>
    <n v="3198.7529500000001"/>
    <n v="0"/>
    <s v="-"/>
    <n v="0"/>
    <n v="916.61560000000009"/>
    <s v="16"/>
    <n v="146.65841600000007"/>
    <n v="0"/>
    <s v="-"/>
    <n v="0"/>
    <n v="0"/>
    <s v="-"/>
    <n v="0"/>
  </r>
  <r>
    <s v="865"/>
    <x v="13"/>
    <x v="1"/>
    <s v="006"/>
    <s v="Z1F0017787"/>
    <s v="0567-0567"/>
    <s v="FC"/>
    <s v="00013782-00013802"/>
    <s v=""/>
    <s v=""/>
    <s v=""/>
    <s v=""/>
    <n v="0"/>
    <s v=""/>
    <s v="VENTAS NO CONTRIBUYENTES"/>
    <s v=""/>
    <n v="862.03231600000004"/>
    <n v="0"/>
    <n v="609.35230000000013"/>
    <n v="0"/>
    <s v="-"/>
    <n v="0"/>
    <n v="217.82759999999999"/>
    <s v="16"/>
    <n v="34.852415999999998"/>
    <n v="0"/>
    <s v="-"/>
    <n v="0"/>
    <n v="0"/>
    <s v="-"/>
    <n v="0"/>
  </r>
  <r>
    <s v="866"/>
    <x v="13"/>
    <x v="3"/>
    <s v="006"/>
    <s v="Z1B8044815"/>
    <s v="0007"/>
    <s v="FC"/>
    <s v="00000376-00000385"/>
    <s v=""/>
    <s v=""/>
    <s v=""/>
    <s v=""/>
    <n v="0"/>
    <s v=""/>
    <s v="VENTAS NO CONTRIBUYENTES"/>
    <s v=""/>
    <n v="259.21680000000003"/>
    <n v="0"/>
    <n v="146.37779999999995"/>
    <n v="0"/>
    <s v="-"/>
    <n v="0"/>
    <n v="97.275000000000006"/>
    <s v="16"/>
    <n v="15.563999999999998"/>
    <n v="0"/>
    <s v="-"/>
    <n v="0"/>
    <n v="0"/>
    <s v="-"/>
    <n v="0"/>
  </r>
  <r>
    <s v="867"/>
    <x v="13"/>
    <x v="3"/>
    <s v="006"/>
    <s v="Z1B8044815"/>
    <s v="0007"/>
    <s v="FC"/>
    <s v="00000386"/>
    <s v=""/>
    <s v=""/>
    <s v=""/>
    <s v=""/>
    <n v="0"/>
    <s v=""/>
    <s v="MULTISERVICIOS SOFPAC"/>
    <s v="J-411007340"/>
    <n v="80.646600000000007"/>
    <n v="0"/>
    <n v="58.013300000000001"/>
    <n v="19.511500000000002"/>
    <s v="16"/>
    <n v="3.1217999999999999"/>
    <n v="0"/>
    <s v="-"/>
    <n v="0"/>
    <n v="0"/>
    <s v="-"/>
    <n v="0"/>
    <n v="0"/>
    <s v="-"/>
    <n v="0"/>
  </r>
  <r>
    <s v="868"/>
    <x v="13"/>
    <x v="3"/>
    <s v="006"/>
    <s v="Z1B8044815"/>
    <s v="0007"/>
    <s v="FC"/>
    <s v="00000387-00000392"/>
    <s v=""/>
    <s v=""/>
    <s v=""/>
    <s v=""/>
    <n v="0"/>
    <s v=""/>
    <s v="VENTAS NO CONTRIBUYENTES"/>
    <s v=""/>
    <n v="161.61385000000001"/>
    <n v="0"/>
    <n v="82.516250000000014"/>
    <n v="0"/>
    <s v="-"/>
    <n v="0"/>
    <n v="68.187600000000003"/>
    <s v="16"/>
    <n v="10.91"/>
    <n v="0"/>
    <s v="-"/>
    <n v="0"/>
    <n v="0"/>
    <s v="-"/>
    <n v="0"/>
  </r>
  <r>
    <s v="869"/>
    <x v="13"/>
    <x v="3"/>
    <s v="006"/>
    <s v="Z1B8044815"/>
    <s v="0007"/>
    <s v="FC"/>
    <s v="00000393"/>
    <s v=""/>
    <s v=""/>
    <s v=""/>
    <s v=""/>
    <n v="0"/>
    <s v=""/>
    <s v="FUNDACION METANOIA"/>
    <s v="J-315792265"/>
    <n v="421.72874999999999"/>
    <n v="0"/>
    <n v="315.63515000000001"/>
    <n v="91.46"/>
    <s v="16"/>
    <n v="14.633599999999999"/>
    <n v="0"/>
    <s v="-"/>
    <n v="0"/>
    <n v="0"/>
    <s v="-"/>
    <n v="0"/>
    <n v="0"/>
    <s v="-"/>
    <n v="0"/>
  </r>
  <r>
    <s v="870"/>
    <x v="13"/>
    <x v="3"/>
    <s v="006"/>
    <s v="Z1B8044815"/>
    <s v="0007"/>
    <s v="FC"/>
    <s v="00000394-00000441"/>
    <s v=""/>
    <s v=""/>
    <s v=""/>
    <s v=""/>
    <n v="0"/>
    <s v=""/>
    <s v="VENTAS NO CONTRIBUYENTES"/>
    <s v=""/>
    <n v="2030.9226719999999"/>
    <n v="0"/>
    <n v="1533.3541"/>
    <n v="0"/>
    <s v="-"/>
    <n v="0"/>
    <n v="428.9384"/>
    <s v="16"/>
    <n v="68.630171999999988"/>
    <n v="0"/>
    <s v="-"/>
    <n v="0"/>
    <n v="0"/>
    <s v="-"/>
    <n v="0"/>
  </r>
  <r>
    <s v="871"/>
    <x v="13"/>
    <x v="3"/>
    <s v="006"/>
    <s v="Z1B8044815"/>
    <s v="0007"/>
    <s v="NC"/>
    <s v=""/>
    <s v="00000003"/>
    <s v=""/>
    <s v="00000387"/>
    <s v="14/10/2021"/>
    <n v="41.54"/>
    <s v="VEN"/>
    <s v="ANTONIO GONZALEZ"/>
    <s v="V14129927"/>
    <n v="-7.8150000000000004"/>
    <n v="0"/>
    <n v="0"/>
    <n v="0"/>
    <s v="-"/>
    <n v="0"/>
    <n v="-6.7370999999999999"/>
    <s v="16"/>
    <n v="-1.0779000000000001"/>
    <n v="0"/>
    <s v="-"/>
    <n v="0"/>
    <n v="0"/>
    <s v="-"/>
    <n v="0"/>
  </r>
  <r>
    <s v="872"/>
    <x v="13"/>
    <x v="3"/>
    <s v="006"/>
    <s v="Z1B8044815"/>
    <s v="0007"/>
    <s v="NC"/>
    <s v=""/>
    <s v="00000004"/>
    <s v=""/>
    <s v="00000387"/>
    <s v="14/10/2021"/>
    <n v="41.54"/>
    <s v="VEN"/>
    <s v="ANTONIO GONZALEZ"/>
    <s v="V14129927"/>
    <n v="-6.9227999999999996"/>
    <n v="0"/>
    <n v="0"/>
    <n v="0"/>
    <s v="-"/>
    <n v="0"/>
    <n v="-5.9679000000000002"/>
    <s v="16"/>
    <n v="-0.95489999999999997"/>
    <n v="0"/>
    <s v="-"/>
    <n v="0"/>
    <n v="0"/>
    <s v="-"/>
    <n v="0"/>
  </r>
  <r>
    <s v="873"/>
    <x v="13"/>
    <x v="3"/>
    <s v="007"/>
    <s v="Z1B8050013"/>
    <s v="0037"/>
    <s v="FC"/>
    <s v="00002491-00002511"/>
    <s v=""/>
    <s v=""/>
    <s v=""/>
    <s v=""/>
    <n v="0"/>
    <s v=""/>
    <s v="VENTAS NO CONTRIBUYENTES"/>
    <s v=""/>
    <n v="647.22170000000006"/>
    <n v="0"/>
    <n v="449.91729999999995"/>
    <n v="0"/>
    <s v="-"/>
    <n v="0"/>
    <n v="170.09"/>
    <s v="-"/>
    <n v="27.214399999999998"/>
    <n v="0"/>
    <s v="-"/>
    <n v="0"/>
    <n v="0"/>
    <s v="-"/>
    <n v="0"/>
  </r>
  <r>
    <s v="874"/>
    <x v="13"/>
    <x v="3"/>
    <s v="007"/>
    <s v="Z1B8050013"/>
    <s v="0037"/>
    <s v="FC"/>
    <s v="00002512"/>
    <s v=""/>
    <s v=""/>
    <s v=""/>
    <s v=""/>
    <n v="0"/>
    <s v=""/>
    <s v="ESGUARNAT"/>
    <s v="G200004452"/>
    <n v="274.27069999999998"/>
    <n v="0"/>
    <n v="127.12470000000002"/>
    <n v="126.85"/>
    <s v="16"/>
    <n v="20.295999999999999"/>
    <n v="0"/>
    <s v="-"/>
    <n v="0"/>
    <n v="0"/>
    <s v="-"/>
    <n v="0"/>
    <n v="0"/>
    <s v="-"/>
    <n v="0"/>
  </r>
  <r>
    <s v="875"/>
    <x v="13"/>
    <x v="3"/>
    <s v="007"/>
    <s v="Z1B8050013"/>
    <s v="0037"/>
    <s v="FC"/>
    <s v="00002513-00002518"/>
    <s v=""/>
    <s v=""/>
    <s v=""/>
    <s v=""/>
    <n v="0"/>
    <s v=""/>
    <s v="VENTAS NO CONTRIBUYENTES"/>
    <s v=""/>
    <n v="148.136"/>
    <n v="0"/>
    <n v="135.09759999999997"/>
    <n v="0"/>
    <s v="-"/>
    <n v="0"/>
    <n v="11.24"/>
    <s v="-"/>
    <n v="1.7984"/>
    <n v="0"/>
    <s v="-"/>
    <n v="0"/>
    <n v="0"/>
    <s v="-"/>
    <n v="0"/>
  </r>
  <r>
    <s v="876"/>
    <x v="13"/>
    <x v="3"/>
    <s v="007"/>
    <s v="Z1B8050013"/>
    <s v="0037"/>
    <s v="FC"/>
    <s v="00002519"/>
    <s v=""/>
    <s v=""/>
    <s v=""/>
    <s v=""/>
    <n v="0"/>
    <s v=""/>
    <s v="FESTEJOS DON LUIS C.A"/>
    <s v="J-40140591-6"/>
    <n v="13.037100000000001"/>
    <n v="0"/>
    <n v="13.037100000000001"/>
    <n v="0"/>
    <s v="-"/>
    <n v="0"/>
    <n v="0"/>
    <s v="-"/>
    <n v="0"/>
    <n v="0"/>
    <s v="-"/>
    <n v="0"/>
    <n v="0"/>
    <s v="-"/>
    <n v="0"/>
  </r>
  <r>
    <s v="877"/>
    <x v="13"/>
    <x v="3"/>
    <s v="007"/>
    <s v="Z1B8050013"/>
    <s v="0037"/>
    <s v="FC"/>
    <s v="00002520-00002579"/>
    <s v=""/>
    <s v=""/>
    <s v=""/>
    <s v=""/>
    <n v="0"/>
    <s v=""/>
    <s v="VENTAS NO CONTRIBUYENTES"/>
    <s v=""/>
    <n v="4223.0396520000013"/>
    <n v="0"/>
    <n v="3124.9585999999995"/>
    <n v="0"/>
    <s v="-"/>
    <n v="0"/>
    <n v="946.62159999999983"/>
    <s v="16"/>
    <n v="151.45945200000006"/>
    <n v="0"/>
    <s v="-"/>
    <n v="0"/>
    <n v="0"/>
    <s v="-"/>
    <n v="0"/>
  </r>
  <r>
    <s v="878"/>
    <x v="13"/>
    <x v="1"/>
    <s v="008"/>
    <s v="Z1F0017970"/>
    <s v="0225-0225"/>
    <s v="FC"/>
    <s v="00003127-00003139"/>
    <s v=""/>
    <s v=""/>
    <s v=""/>
    <s v=""/>
    <n v="0"/>
    <s v=""/>
    <s v="VENTAS NO CONTRIBUYENTES"/>
    <s v=""/>
    <n v="104.90199999999997"/>
    <n v="0"/>
    <n v="21.730000000000004"/>
    <n v="0"/>
    <s v="-"/>
    <n v="0"/>
    <n v="71.699999999999989"/>
    <s v="16"/>
    <n v="11.472000000000001"/>
    <n v="0"/>
    <s v="-"/>
    <n v="0"/>
    <n v="0"/>
    <s v="-"/>
    <n v="0"/>
  </r>
  <r>
    <s v="879"/>
    <x v="13"/>
    <x v="3"/>
    <s v="008"/>
    <s v="Z1B8050003"/>
    <s v="1971"/>
    <s v="FC"/>
    <s v="00192524-00192615"/>
    <s v=""/>
    <s v=""/>
    <s v=""/>
    <s v=""/>
    <n v="0"/>
    <s v=""/>
    <s v="VENTAS NO CONTRIBUYENTES"/>
    <s v=""/>
    <n v="3652.6485239999979"/>
    <n v="0"/>
    <n v="2791.4239999999986"/>
    <n v="0"/>
    <s v="-"/>
    <n v="0"/>
    <n v="742.43490000000008"/>
    <s v="-"/>
    <n v="118.789624"/>
    <n v="0"/>
    <s v="-"/>
    <n v="0"/>
    <n v="0"/>
    <s v="-"/>
    <n v="0"/>
  </r>
  <r>
    <s v="880"/>
    <x v="13"/>
    <x v="3"/>
    <s v="009"/>
    <s v="Z1B8014458"/>
    <s v="0006"/>
    <s v="FC"/>
    <s v="00000266-00000294"/>
    <s v=""/>
    <s v=""/>
    <s v=""/>
    <s v=""/>
    <n v="0"/>
    <s v=""/>
    <s v="VENTAS NO CONTRIBUYENTES"/>
    <s v=""/>
    <n v="1139.9186000000002"/>
    <n v="0"/>
    <n v="875.84450000000004"/>
    <n v="0"/>
    <s v="-"/>
    <n v="0"/>
    <n v="227.65009999999998"/>
    <s v="16"/>
    <n v="36.423999999999999"/>
    <n v="0"/>
    <s v="-"/>
    <n v="0"/>
    <n v="0"/>
    <s v="-"/>
    <n v="0"/>
  </r>
  <r>
    <s v="881"/>
    <x v="13"/>
    <x v="3"/>
    <s v="010"/>
    <s v="Z1F0000341"/>
    <s v="1490"/>
    <s v="FC"/>
    <s v="85510000-85530000"/>
    <s v=""/>
    <s v=""/>
    <s v=""/>
    <s v=""/>
    <n v="0"/>
    <s v=""/>
    <s v="VENTAS NO CONTRIBUYENTES"/>
    <s v=""/>
    <n v="1089.4945399999997"/>
    <n v="0"/>
    <n v="714.47170000000006"/>
    <n v="0"/>
    <s v="-"/>
    <n v="0"/>
    <n v="323.29559999999998"/>
    <s v="-"/>
    <n v="51.727240000000002"/>
    <n v="0"/>
    <s v="-"/>
    <n v="0"/>
    <n v="0"/>
    <s v="-"/>
    <n v="0"/>
  </r>
  <r>
    <s v="882"/>
    <x v="13"/>
    <x v="3"/>
    <s v="012"/>
    <s v="Z1B8038506"/>
    <s v="1878"/>
    <s v="FC"/>
    <s v="00077346-00077355"/>
    <s v=""/>
    <s v=""/>
    <s v=""/>
    <s v=""/>
    <n v="0"/>
    <s v=""/>
    <s v="VENTAS NO CONTRIBUYENTES"/>
    <s v=""/>
    <n v="90.231200000000001"/>
    <n v="0"/>
    <n v="59.421599999999998"/>
    <n v="0"/>
    <s v="-"/>
    <n v="0"/>
    <n v="26.560000000000002"/>
    <s v="-"/>
    <n v="4.2496"/>
    <n v="0"/>
    <s v="-"/>
    <n v="0"/>
    <n v="0"/>
    <s v="-"/>
    <n v="0"/>
  </r>
  <r>
    <s v="883"/>
    <x v="13"/>
    <x v="3"/>
    <s v="014"/>
    <s v="Z1F0000338"/>
    <s v="1682-1682"/>
    <s v="FC"/>
    <s v="00071983-00072037"/>
    <s v=""/>
    <s v=""/>
    <s v=""/>
    <s v=""/>
    <n v="0"/>
    <s v=""/>
    <s v="VENTAS NO CONTRIBUYENTES"/>
    <s v=""/>
    <n v="999.93420000000015"/>
    <n v="0"/>
    <n v="739.6413"/>
    <n v="0"/>
    <s v="-"/>
    <n v="0"/>
    <n v="224.39050000000003"/>
    <s v="16"/>
    <n v="35.9024"/>
    <n v="0"/>
    <s v="-"/>
    <n v="0"/>
    <n v="0"/>
    <s v="-"/>
    <n v="0"/>
  </r>
  <r>
    <s v="884"/>
    <x v="13"/>
    <x v="3"/>
    <s v="015"/>
    <s v="Z1B8050356"/>
    <s v="1856-1857"/>
    <s v="FC"/>
    <s v="00095657-00095661"/>
    <s v=""/>
    <s v=""/>
    <s v=""/>
    <s v=""/>
    <n v="0"/>
    <s v=""/>
    <s v="VENTAS NO CONTRIBUYENTES"/>
    <s v=""/>
    <n v="121.90795"/>
    <n v="0"/>
    <n v="116.18914999999998"/>
    <n v="0"/>
    <s v="-"/>
    <n v="0"/>
    <n v="4.93"/>
    <s v="-"/>
    <n v="0.78879999999999995"/>
    <n v="0"/>
    <s v="-"/>
    <n v="0"/>
    <n v="0"/>
    <s v="-"/>
    <n v="0"/>
  </r>
  <r>
    <s v="885"/>
    <x v="13"/>
    <x v="3"/>
    <s v="015"/>
    <s v="Z1B8050356"/>
    <s v="1856-1857"/>
    <s v="NC"/>
    <s v=""/>
    <s v="00000103"/>
    <s v=""/>
    <s v="85127000"/>
    <s v="8/10/2021"/>
    <n v="33.28"/>
    <s v="VEN"/>
    <s v="AMANDA SANCHEZ"/>
    <s v="V19931109 "/>
    <n v="-33.28"/>
    <n v="0"/>
    <n v="-33.28"/>
    <n v="0"/>
    <s v="-"/>
    <n v="0"/>
    <n v="0"/>
    <s v="-"/>
    <n v="0"/>
    <n v="0"/>
    <s v="-"/>
    <n v="0"/>
    <n v="0"/>
    <s v="-"/>
    <n v="0"/>
  </r>
  <r>
    <s v="886"/>
    <x v="13"/>
    <x v="3"/>
    <s v="016"/>
    <s v="Z1F0000490"/>
    <s v="0395"/>
    <s v="FC"/>
    <s v="00014080-00014152"/>
    <s v=""/>
    <s v=""/>
    <s v=""/>
    <s v=""/>
    <n v="0"/>
    <s v=""/>
    <s v="VENTAS NO CONTRIBUYENTES"/>
    <s v=""/>
    <n v="736.6126499999998"/>
    <n v="0"/>
    <n v="571.03764999999976"/>
    <n v="0"/>
    <s v="-"/>
    <n v="0"/>
    <n v="142.73700000000002"/>
    <s v="-"/>
    <n v="22.838000000000001"/>
    <n v="0"/>
    <s v="-"/>
    <n v="0"/>
    <n v="0"/>
    <s v="-"/>
    <n v="0"/>
  </r>
  <r>
    <s v="887"/>
    <x v="14"/>
    <x v="2"/>
    <s v="001"/>
    <s v="Z7C7008321"/>
    <s v="0038-0038"/>
    <s v="FC"/>
    <s v="00004179-00004290"/>
    <s v=""/>
    <s v=""/>
    <s v=""/>
    <s v=""/>
    <n v="0"/>
    <s v=""/>
    <s v="VENTAS NO CONTRIBUYENTES"/>
    <s v=""/>
    <n v="2244.6681999999992"/>
    <n v="0"/>
    <n v="1857.2608999999991"/>
    <n v="0"/>
    <s v="-"/>
    <n v="0"/>
    <n v="333.97179999999997"/>
    <s v="16"/>
    <n v="53.435500000000019"/>
    <n v="0"/>
    <s v="-"/>
    <n v="0"/>
    <n v="0"/>
    <s v="-"/>
    <n v="0"/>
  </r>
  <r>
    <s v="888"/>
    <x v="14"/>
    <x v="0"/>
    <s v="001"/>
    <s v="Z1F0004616"/>
    <s v="0930-0930"/>
    <s v="FC"/>
    <s v="00125760-00125781"/>
    <s v=""/>
    <s v=""/>
    <s v=""/>
    <s v=""/>
    <n v="0"/>
    <s v=""/>
    <s v="VENTAS NO CONTRIBUYENTES"/>
    <s v=""/>
    <n v="324.4795499999999"/>
    <n v="0"/>
    <n v="311.1163499999999"/>
    <n v="0"/>
    <s v="-"/>
    <n v="0"/>
    <n v="11.52"/>
    <s v="-"/>
    <n v="1.8431999999999999"/>
    <n v="0"/>
    <s v="-"/>
    <n v="0"/>
    <n v="0"/>
    <s v="-"/>
    <n v="0"/>
  </r>
  <r>
    <s v="889"/>
    <x v="14"/>
    <x v="0"/>
    <s v="001"/>
    <s v="Z1F0004616"/>
    <s v="0930"/>
    <s v="FC"/>
    <s v="00125782"/>
    <s v=""/>
    <s v=""/>
    <s v=""/>
    <s v=""/>
    <n v="0"/>
    <s v=""/>
    <s v="ABASTO TOMAS"/>
    <s v="J-404149570 "/>
    <n v="10.94"/>
    <n v="0"/>
    <n v="10.94"/>
    <n v="0"/>
    <s v="-"/>
    <n v="0"/>
    <n v="0"/>
    <s v="-"/>
    <n v="0"/>
    <n v="0"/>
    <s v="-"/>
    <n v="0"/>
    <n v="0"/>
    <s v="-"/>
    <n v="0"/>
  </r>
  <r>
    <s v="890"/>
    <x v="14"/>
    <x v="0"/>
    <s v="001"/>
    <s v="Z1F0004616"/>
    <s v="0930-0930"/>
    <s v="FC"/>
    <s v="00125783-00125798"/>
    <s v=""/>
    <s v=""/>
    <s v=""/>
    <s v=""/>
    <n v="0"/>
    <s v=""/>
    <s v="VENTAS NO CONTRIBUYENTES"/>
    <s v=""/>
    <n v="172.68310000000002"/>
    <n v="0"/>
    <n v="170.8039"/>
    <n v="0"/>
    <s v="-"/>
    <n v="0"/>
    <n v="1.62"/>
    <s v="-"/>
    <n v="0.25919999999999999"/>
    <n v="0"/>
    <s v="-"/>
    <n v="0"/>
    <n v="0"/>
    <s v="-"/>
    <n v="0"/>
  </r>
  <r>
    <s v="891"/>
    <x v="14"/>
    <x v="0"/>
    <s v="001"/>
    <s v="Z1F0004616"/>
    <s v="0930"/>
    <s v="FC"/>
    <s v="00125799"/>
    <s v=""/>
    <s v=""/>
    <s v=""/>
    <s v=""/>
    <n v="0"/>
    <s v=""/>
    <s v="MIRTHA CASTILLO"/>
    <s v="V117050868 "/>
    <n v="11.798400000000001"/>
    <n v="0"/>
    <n v="11.798400000000001"/>
    <n v="0"/>
    <s v="-"/>
    <n v="0"/>
    <n v="0"/>
    <s v="-"/>
    <n v="0"/>
    <n v="0"/>
    <s v="-"/>
    <n v="0"/>
    <n v="0"/>
    <s v="-"/>
    <n v="0"/>
  </r>
  <r>
    <s v="892"/>
    <x v="14"/>
    <x v="0"/>
    <s v="001"/>
    <s v="Z1F0004616"/>
    <s v="0930-0930"/>
    <s v="FC"/>
    <s v="00125800-00125869"/>
    <s v=""/>
    <s v=""/>
    <s v=""/>
    <s v=""/>
    <n v="0"/>
    <s v=""/>
    <s v="VENTAS NO CONTRIBUYENTES"/>
    <s v=""/>
    <n v="894.04450000000043"/>
    <n v="0"/>
    <n v="779.76360000000022"/>
    <n v="0"/>
    <s v="-"/>
    <n v="0"/>
    <n v="98.518000000000001"/>
    <s v="16"/>
    <n v="15.7629"/>
    <n v="0"/>
    <s v="-"/>
    <n v="0"/>
    <n v="0"/>
    <s v="-"/>
    <n v="0"/>
  </r>
  <r>
    <s v="893"/>
    <x v="14"/>
    <x v="0"/>
    <s v="001"/>
    <s v="Z1F0004616"/>
    <s v="0930"/>
    <s v="FC"/>
    <s v="00125870"/>
    <s v=""/>
    <s v=""/>
    <s v=""/>
    <s v=""/>
    <n v="0"/>
    <s v=""/>
    <s v="EDIXON LAZO"/>
    <s v="V179741193 "/>
    <n v="65.2273"/>
    <n v="0"/>
    <n v="65.2273"/>
    <n v="0"/>
    <s v="-"/>
    <n v="0"/>
    <n v="0"/>
    <s v="-"/>
    <n v="0"/>
    <n v="0"/>
    <s v="-"/>
    <n v="0"/>
    <n v="0"/>
    <s v="-"/>
    <n v="0"/>
  </r>
  <r>
    <s v="894"/>
    <x v="14"/>
    <x v="0"/>
    <s v="001"/>
    <s v="Z1F0004616"/>
    <s v="0930-0930"/>
    <s v="FC"/>
    <s v="00125871-00125930"/>
    <s v=""/>
    <s v=""/>
    <s v=""/>
    <s v=""/>
    <n v="0"/>
    <s v=""/>
    <s v="VENTAS NO CONTRIBUYENTES"/>
    <s v=""/>
    <n v="818.4876499999998"/>
    <n v="0"/>
    <n v="725.3308499999996"/>
    <n v="0"/>
    <s v="-"/>
    <n v="0"/>
    <n v="80.307599999999994"/>
    <s v="16"/>
    <n v="12.849199999999998"/>
    <n v="0"/>
    <s v="-"/>
    <n v="0"/>
    <n v="0"/>
    <s v="-"/>
    <n v="0"/>
  </r>
  <r>
    <s v="895"/>
    <x v="14"/>
    <x v="1"/>
    <s v="001"/>
    <s v="Z1F0017854"/>
    <s v="0608-0608"/>
    <s v="FC"/>
    <s v="00036744-00036747"/>
    <s v=""/>
    <s v=""/>
    <s v=""/>
    <s v=""/>
    <n v="0"/>
    <s v=""/>
    <s v="VENTAS NO CONTRIBUYENTES"/>
    <s v=""/>
    <n v="27.327199999999998"/>
    <n v="0"/>
    <n v="24.334400000000002"/>
    <n v="0"/>
    <s v="-"/>
    <n v="0"/>
    <n v="2.58"/>
    <s v="-"/>
    <n v="0.4128"/>
    <n v="0"/>
    <s v="-"/>
    <n v="0"/>
    <n v="0"/>
    <s v="-"/>
    <n v="0"/>
  </r>
  <r>
    <s v="896"/>
    <x v="14"/>
    <x v="1"/>
    <s v="001"/>
    <s v="Z1F0017854"/>
    <s v="0608"/>
    <s v="FC"/>
    <s v="00036748"/>
    <s v=""/>
    <s v=""/>
    <s v=""/>
    <s v=""/>
    <n v="0"/>
    <s v=""/>
    <s v="AUTO SERVIVCIOS LARGO CAMINO"/>
    <s v="J308482153"/>
    <n v="1.6936"/>
    <n v="0"/>
    <n v="0"/>
    <n v="1.46"/>
    <s v="16"/>
    <n v="0.2336"/>
    <n v="0"/>
    <s v="-"/>
    <n v="0"/>
    <n v="0"/>
    <s v="-"/>
    <n v="0"/>
    <n v="0"/>
    <s v="-"/>
    <n v="0"/>
  </r>
  <r>
    <s v="897"/>
    <x v="14"/>
    <x v="1"/>
    <s v="001"/>
    <s v="Z1F0017854"/>
    <s v="0608-0608"/>
    <s v="FC"/>
    <s v="00036749-00036845"/>
    <s v=""/>
    <s v=""/>
    <s v=""/>
    <s v=""/>
    <n v="0"/>
    <s v=""/>
    <s v="VENTAS NO CONTRIBUYENTES"/>
    <s v=""/>
    <n v="4314.328440000002"/>
    <n v="0"/>
    <n v="2528.7995999999998"/>
    <n v="0"/>
    <s v="-"/>
    <n v="0"/>
    <n v="1539.2490000000003"/>
    <s v="16"/>
    <n v="246.27984000000001"/>
    <n v="0"/>
    <s v="-"/>
    <n v="0"/>
    <n v="0"/>
    <s v="-"/>
    <n v="0"/>
  </r>
  <r>
    <s v="898"/>
    <x v="14"/>
    <x v="1"/>
    <s v="001"/>
    <s v="Z1F0017854"/>
    <s v="0608"/>
    <s v="FC"/>
    <s v="00036846"/>
    <s v=""/>
    <s v=""/>
    <s v=""/>
    <s v=""/>
    <n v="0"/>
    <s v=""/>
    <s v="IMPRESOS KATALEX 2952 C.A"/>
    <s v="J409233626"/>
    <n v="51.582000000000001"/>
    <n v="0"/>
    <n v="25.540000000000003"/>
    <n v="22.45"/>
    <s v="16"/>
    <n v="3.5920000000000001"/>
    <n v="0"/>
    <s v="-"/>
    <n v="0"/>
    <n v="0"/>
    <s v="-"/>
    <n v="0"/>
    <n v="0"/>
    <s v="-"/>
    <n v="0"/>
  </r>
  <r>
    <s v="899"/>
    <x v="14"/>
    <x v="1"/>
    <s v="001"/>
    <s v="Z1F0017854"/>
    <s v="0608-0608"/>
    <s v="FC"/>
    <s v="00036847-00036868"/>
    <s v=""/>
    <s v=""/>
    <s v=""/>
    <s v=""/>
    <n v="0"/>
    <s v=""/>
    <s v="VENTAS NO CONTRIBUYENTES"/>
    <s v=""/>
    <n v="494.90334600000011"/>
    <n v="0"/>
    <n v="376.5667000000002"/>
    <n v="0"/>
    <s v="-"/>
    <n v="0"/>
    <n v="102.01434999999998"/>
    <s v="16"/>
    <n v="16.322296000000001"/>
    <n v="0"/>
    <s v="-"/>
    <n v="0"/>
    <n v="0"/>
    <s v="-"/>
    <n v="0"/>
  </r>
  <r>
    <s v="900"/>
    <x v="14"/>
    <x v="3"/>
    <s v="001"/>
    <s v="Z1F0000700"/>
    <s v="1693"/>
    <s v="FC"/>
    <s v="38303000-38391000"/>
    <s v=""/>
    <s v=""/>
    <s v=""/>
    <s v=""/>
    <n v="0"/>
    <s v=""/>
    <s v="VENTAS NO CONTRIBUYENTES"/>
    <s v=""/>
    <n v="4532.5430120000001"/>
    <n v="0"/>
    <n v="3315.9908999999989"/>
    <n v="0"/>
    <s v="-"/>
    <n v="0"/>
    <n v="1048.7519"/>
    <s v="-"/>
    <n v="167.80021199999996"/>
    <n v="0"/>
    <s v="-"/>
    <n v="0"/>
    <n v="0"/>
    <s v="-"/>
    <n v="0"/>
  </r>
  <r>
    <s v="901"/>
    <x v="14"/>
    <x v="2"/>
    <s v="002"/>
    <s v="Z7C7008340"/>
    <s v="0038-0038"/>
    <s v="FC"/>
    <s v="00004812-00004880"/>
    <s v=""/>
    <s v=""/>
    <s v=""/>
    <s v=""/>
    <n v="0"/>
    <s v=""/>
    <s v="VENTAS NO CONTRIBUYENTES"/>
    <s v=""/>
    <n v="1492.1758499999992"/>
    <n v="0"/>
    <n v="1134.0296499999993"/>
    <n v="0"/>
    <s v="-"/>
    <n v="0"/>
    <n v="308.74679999999989"/>
    <s v="-"/>
    <n v="49.3994"/>
    <n v="0"/>
    <s v="-"/>
    <n v="0"/>
    <n v="0"/>
    <s v="-"/>
    <n v="0"/>
  </r>
  <r>
    <s v="902"/>
    <x v="14"/>
    <x v="2"/>
    <s v="002"/>
    <s v="Z7C7008340"/>
    <s v="0038"/>
    <s v="FC"/>
    <s v="00004881"/>
    <s v=""/>
    <s v=""/>
    <s v=""/>
    <s v=""/>
    <n v="0"/>
    <s v=""/>
    <s v="ANDERSON TORRES"/>
    <s v="V293588600"/>
    <n v="14.31"/>
    <n v="0"/>
    <n v="14.31"/>
    <n v="0"/>
    <s v="-"/>
    <n v="0"/>
    <n v="0"/>
    <s v="-"/>
    <n v="0"/>
    <n v="0"/>
    <s v="-"/>
    <n v="0"/>
    <n v="0"/>
    <s v="-"/>
    <n v="0"/>
  </r>
  <r>
    <s v="903"/>
    <x v="14"/>
    <x v="2"/>
    <s v="002"/>
    <s v="Z7C7008340"/>
    <s v="0038-0038"/>
    <s v="FC"/>
    <s v="00004882-00004943"/>
    <s v=""/>
    <s v=""/>
    <s v=""/>
    <s v=""/>
    <n v="0"/>
    <s v=""/>
    <s v="VENTAS NO CONTRIBUYENTES"/>
    <s v=""/>
    <n v="1244.9300499999999"/>
    <n v="0"/>
    <n v="1031.2724500000002"/>
    <n v="0"/>
    <s v="-"/>
    <n v="0"/>
    <n v="184.18759999999997"/>
    <s v="-"/>
    <n v="29.470000000000002"/>
    <n v="0"/>
    <s v="-"/>
    <n v="0"/>
    <n v="0"/>
    <s v="-"/>
    <n v="0"/>
  </r>
  <r>
    <s v="904"/>
    <x v="14"/>
    <x v="0"/>
    <s v="002"/>
    <s v="Z1F0008858"/>
    <s v="1057-1057"/>
    <s v="FC"/>
    <s v="00140965-00141035"/>
    <s v=""/>
    <s v=""/>
    <s v=""/>
    <s v=""/>
    <n v="0"/>
    <s v=""/>
    <s v="VENTAS NO CONTRIBUYENTES"/>
    <s v=""/>
    <n v="811.52294999999981"/>
    <n v="0"/>
    <n v="760.49454999999978"/>
    <n v="0"/>
    <s v="-"/>
    <n v="0"/>
    <n v="43.99"/>
    <s v="-"/>
    <n v="7.0383999999999993"/>
    <n v="0"/>
    <s v="-"/>
    <n v="0"/>
    <n v="0"/>
    <s v="-"/>
    <n v="0"/>
  </r>
  <r>
    <s v="905"/>
    <x v="14"/>
    <x v="0"/>
    <s v="002"/>
    <s v="Z1F0008858"/>
    <s v="1057"/>
    <s v="FC"/>
    <s v="00141036"/>
    <s v=""/>
    <s v=""/>
    <s v=""/>
    <s v=""/>
    <n v="0"/>
    <s v=""/>
    <s v="INVERSIONES FUWEN C-A"/>
    <s v="J-29380871-5 "/>
    <n v="32.28"/>
    <n v="0"/>
    <n v="32.28"/>
    <n v="0"/>
    <s v="-"/>
    <n v="0"/>
    <n v="0"/>
    <s v="-"/>
    <n v="0"/>
    <n v="0"/>
    <s v="-"/>
    <n v="0"/>
    <n v="0"/>
    <s v="-"/>
    <n v="0"/>
  </r>
  <r>
    <s v="906"/>
    <x v="14"/>
    <x v="0"/>
    <s v="002"/>
    <s v="Z1F0008858"/>
    <s v="1057-1057"/>
    <s v="FC"/>
    <s v="00141037-00141137"/>
    <s v=""/>
    <s v=""/>
    <s v=""/>
    <s v=""/>
    <n v="0"/>
    <s v=""/>
    <s v="VENTAS NO CONTRIBUYENTES"/>
    <s v=""/>
    <n v="1109.0987"/>
    <n v="0"/>
    <n v="983.43590000000029"/>
    <n v="0"/>
    <s v="-"/>
    <n v="0"/>
    <n v="108.33"/>
    <s v="16"/>
    <n v="17.332799999999999"/>
    <n v="0"/>
    <s v="-"/>
    <n v="0"/>
    <n v="0"/>
    <s v="-"/>
    <n v="0"/>
  </r>
  <r>
    <s v="907"/>
    <x v="14"/>
    <x v="1"/>
    <s v="002"/>
    <s v="Z1F0017966"/>
    <s v="0601-0601"/>
    <s v="FC"/>
    <s v="00022965-00022976"/>
    <s v=""/>
    <s v=""/>
    <s v=""/>
    <s v=""/>
    <n v="0"/>
    <s v=""/>
    <s v="VENTAS NO CONTRIBUYENTES"/>
    <s v=""/>
    <n v="240.75800000000001"/>
    <n v="0"/>
    <n v="224.99359999999999"/>
    <n v="0"/>
    <s v="-"/>
    <n v="0"/>
    <n v="13.59"/>
    <s v="-"/>
    <n v="2.1743999999999999"/>
    <n v="0"/>
    <s v="-"/>
    <n v="0"/>
    <n v="0"/>
    <s v="-"/>
    <n v="0"/>
  </r>
  <r>
    <s v="908"/>
    <x v="14"/>
    <x v="1"/>
    <s v="002"/>
    <s v="Z1F0017966"/>
    <s v="0601"/>
    <s v="FC"/>
    <s v="00022977"/>
    <s v=""/>
    <s v=""/>
    <s v=""/>
    <s v=""/>
    <n v="0"/>
    <s v=""/>
    <s v="PABLOS STUDIOS DE BELLEZA INTEGRAL C.A"/>
    <s v="J296740011"/>
    <n v="5.0669000000000004"/>
    <n v="0"/>
    <n v="0"/>
    <n v="4.3680000000000003"/>
    <s v="16"/>
    <n v="0.69889999999999997"/>
    <n v="0"/>
    <s v="-"/>
    <n v="0"/>
    <n v="0"/>
    <s v="-"/>
    <n v="0"/>
    <n v="0"/>
    <s v="-"/>
    <n v="0"/>
  </r>
  <r>
    <s v="909"/>
    <x v="14"/>
    <x v="1"/>
    <s v="002"/>
    <s v="Z1F0017966"/>
    <s v="0601-0601"/>
    <s v="FC"/>
    <s v="00022978-00022992"/>
    <s v=""/>
    <s v=""/>
    <s v=""/>
    <s v=""/>
    <n v="0"/>
    <s v=""/>
    <s v="VENTAS NO CONTRIBUYENTES"/>
    <s v=""/>
    <n v="175.41939999999997"/>
    <n v="0"/>
    <n v="152.57899999999998"/>
    <n v="0"/>
    <s v="-"/>
    <n v="0"/>
    <n v="19.689999999999998"/>
    <s v="16"/>
    <n v="3.1503999999999999"/>
    <n v="0"/>
    <s v="-"/>
    <n v="0"/>
    <n v="0"/>
    <s v="-"/>
    <n v="0"/>
  </r>
  <r>
    <s v="910"/>
    <x v="14"/>
    <x v="1"/>
    <s v="002"/>
    <s v="Z1F0017966"/>
    <s v="0601"/>
    <s v="FC"/>
    <s v="00022993"/>
    <s v=""/>
    <s v=""/>
    <s v=""/>
    <s v=""/>
    <n v="0"/>
    <s v=""/>
    <s v="TONO WELLS"/>
    <s v="J411397326"/>
    <n v="14.673999999999999"/>
    <n v="0"/>
    <n v="0"/>
    <n v="12.65"/>
    <s v="16"/>
    <n v="2.024"/>
    <n v="0"/>
    <s v="-"/>
    <n v="0"/>
    <n v="0"/>
    <s v="-"/>
    <n v="0"/>
    <n v="0"/>
    <s v="-"/>
    <n v="0"/>
  </r>
  <r>
    <s v="911"/>
    <x v="14"/>
    <x v="1"/>
    <s v="002"/>
    <s v="Z1F0017966"/>
    <s v="0601-0601"/>
    <s v="FC"/>
    <s v="00022994-00023089"/>
    <s v=""/>
    <s v=""/>
    <s v=""/>
    <s v=""/>
    <n v="0"/>
    <s v=""/>
    <s v="VENTAS NO CONTRIBUYENTES"/>
    <s v=""/>
    <n v="3236.8533620000003"/>
    <n v="0"/>
    <n v="2095.8182999999999"/>
    <n v="0"/>
    <s v="-"/>
    <n v="0"/>
    <n v="983.65094999999985"/>
    <s v="16"/>
    <n v="157.38411200000002"/>
    <n v="0"/>
    <s v="-"/>
    <n v="0"/>
    <n v="0"/>
    <s v="-"/>
    <n v="0"/>
  </r>
  <r>
    <s v="912"/>
    <x v="14"/>
    <x v="1"/>
    <s v="002"/>
    <s v="Z1F0017966"/>
    <s v="0601"/>
    <s v="NC"/>
    <s v=""/>
    <s v="00000134"/>
    <s v=""/>
    <s v="00026686"/>
    <s v="14-10-2021"/>
    <n v="33.700000000000003"/>
    <s v="VEN"/>
    <s v="YARALY VASQUES"/>
    <s v="V17720372"/>
    <n v="-21.279199999999999"/>
    <n v="0"/>
    <n v="-21.279199999999999"/>
    <n v="0"/>
    <s v="-"/>
    <n v="0"/>
    <n v="0"/>
    <s v="-"/>
    <n v="0"/>
    <n v="0"/>
    <s v="-"/>
    <n v="0"/>
    <n v="0"/>
    <s v="-"/>
    <n v="0"/>
  </r>
  <r>
    <s v="913"/>
    <x v="14"/>
    <x v="3"/>
    <s v="002"/>
    <s v="Z1B8050002"/>
    <s v="0033"/>
    <s v="FC"/>
    <s v="00002616-00002684"/>
    <s v=""/>
    <s v=""/>
    <s v=""/>
    <s v=""/>
    <n v="0"/>
    <s v=""/>
    <s v="VENTAS NO CONTRIBUYENTES"/>
    <s v=""/>
    <n v="3487.3695699999994"/>
    <n v="0"/>
    <n v="2830.9441500000003"/>
    <n v="0"/>
    <s v="-"/>
    <n v="0"/>
    <n v="565.8839999999999"/>
    <s v="16"/>
    <n v="90.541419999999988"/>
    <n v="0"/>
    <s v="-"/>
    <n v="0"/>
    <n v="0"/>
    <s v="-"/>
    <n v="0"/>
  </r>
  <r>
    <s v="914"/>
    <x v="14"/>
    <x v="3"/>
    <s v="002"/>
    <s v="Z1B8050002"/>
    <s v="0033"/>
    <s v="FC"/>
    <s v="00002685"/>
    <s v=""/>
    <s v=""/>
    <s v=""/>
    <s v=""/>
    <n v="0"/>
    <s v=""/>
    <s v="CARLOS"/>
    <s v="V332867047"/>
    <n v="4.08"/>
    <n v="0"/>
    <n v="4.08"/>
    <n v="0"/>
    <s v="-"/>
    <n v="0"/>
    <n v="0"/>
    <s v="-"/>
    <n v="0"/>
    <n v="0"/>
    <s v="-"/>
    <n v="0"/>
    <n v="0"/>
    <s v="-"/>
    <n v="0"/>
  </r>
  <r>
    <s v="915"/>
    <x v="14"/>
    <x v="3"/>
    <s v="002"/>
    <s v="Z1B8050002"/>
    <s v="0033"/>
    <s v="FC"/>
    <s v="00002686-00002696"/>
    <s v=""/>
    <s v=""/>
    <s v=""/>
    <s v=""/>
    <n v="0"/>
    <s v=""/>
    <s v="VENTAS NO CONTRIBUYENTES"/>
    <s v=""/>
    <n v="410.47695200000004"/>
    <n v="0"/>
    <n v="319.38599999999997"/>
    <n v="0"/>
    <s v="-"/>
    <n v="0"/>
    <n v="78.526700000000005"/>
    <s v="16"/>
    <n v="12.564252"/>
    <n v="0"/>
    <s v="-"/>
    <n v="0"/>
    <n v="0"/>
    <s v="-"/>
    <n v="0"/>
  </r>
  <r>
    <s v="916"/>
    <x v="14"/>
    <x v="3"/>
    <s v="002"/>
    <s v="Z1B8050149"/>
    <s v="1955"/>
    <s v="FC"/>
    <s v="00112411-00223505"/>
    <m/>
    <m/>
    <m/>
    <m/>
    <n v="0"/>
    <m/>
    <s v="VENTAS NO CONTRIBUYENTES"/>
    <m/>
    <n v="1341.12"/>
    <n v="0"/>
    <n v="1341.12"/>
    <n v="0"/>
    <s v="-"/>
    <n v="0"/>
    <n v="0"/>
    <s v="16"/>
    <n v="0"/>
    <n v="0"/>
    <s v="-"/>
    <n v="0"/>
    <n v="0"/>
    <s v="-"/>
    <n v="0"/>
  </r>
  <r>
    <s v="917"/>
    <x v="14"/>
    <x v="3"/>
    <s v="002"/>
    <s v="Z1B8050365"/>
    <s v="1445"/>
    <s v="FC "/>
    <s v="00091036"/>
    <m/>
    <m/>
    <m/>
    <m/>
    <n v="0"/>
    <m/>
    <s v="VENTAS NO CONTRIBUYENTES"/>
    <m/>
    <n v="1713.69"/>
    <n v="0"/>
    <n v="1713.69"/>
    <n v="0"/>
    <s v="-"/>
    <n v="0"/>
    <n v="0"/>
    <s v="-"/>
    <n v="0"/>
    <n v="0"/>
    <s v="-"/>
    <n v="0"/>
    <n v="0"/>
    <s v="-"/>
    <n v="0"/>
  </r>
  <r>
    <s v="918"/>
    <x v="14"/>
    <x v="2"/>
    <s v="003"/>
    <s v="Z7C7008438"/>
    <s v="0038-0038"/>
    <s v="FC"/>
    <s v="00004227-00004373"/>
    <s v=""/>
    <s v=""/>
    <s v=""/>
    <s v=""/>
    <n v="0"/>
    <s v=""/>
    <s v="VENTAS NO CONTRIBUYENTES"/>
    <s v=""/>
    <n v="3292.5870000000009"/>
    <n v="0"/>
    <n v="2707.6318499999993"/>
    <n v="0"/>
    <s v="-"/>
    <n v="0"/>
    <n v="504.27165000000008"/>
    <s v="-"/>
    <n v="80.683499999999995"/>
    <n v="0"/>
    <s v="-"/>
    <n v="0"/>
    <n v="0"/>
    <s v="-"/>
    <n v="0"/>
  </r>
  <r>
    <s v="919"/>
    <x v="14"/>
    <x v="0"/>
    <s v="003"/>
    <s v="Z1F0008965"/>
    <s v="1042-1042"/>
    <s v="FC"/>
    <s v="00135264-00135401"/>
    <s v=""/>
    <s v=""/>
    <s v=""/>
    <s v=""/>
    <n v="0"/>
    <s v=""/>
    <s v="VENTAS NO CONTRIBUYENTES"/>
    <s v=""/>
    <n v="1608.2547499999996"/>
    <n v="0"/>
    <n v="1383.7181499999999"/>
    <n v="0"/>
    <s v="-"/>
    <n v="0"/>
    <n v="193.566"/>
    <s v="-"/>
    <n v="30.970600000000005"/>
    <n v="0"/>
    <s v="-"/>
    <n v="0"/>
    <n v="0"/>
    <s v="-"/>
    <n v="0"/>
  </r>
  <r>
    <s v="920"/>
    <x v="14"/>
    <x v="0"/>
    <s v="003"/>
    <s v="Z1F0008965"/>
    <s v="1042"/>
    <s v="FC"/>
    <s v="00135402"/>
    <s v=""/>
    <s v=""/>
    <s v=""/>
    <s v=""/>
    <n v="0"/>
    <s v=""/>
    <s v="MIRIAN SEIJAS"/>
    <s v="V180431200"/>
    <n v="27.9818"/>
    <n v="0"/>
    <n v="27.9818"/>
    <n v="0"/>
    <s v="-"/>
    <n v="0"/>
    <n v="0"/>
    <s v="-"/>
    <n v="0"/>
    <n v="0"/>
    <s v="-"/>
    <n v="0"/>
    <n v="0"/>
    <s v="-"/>
    <n v="0"/>
  </r>
  <r>
    <s v="921"/>
    <x v="14"/>
    <x v="0"/>
    <s v="003"/>
    <s v="Z1F0008965"/>
    <s v="1042-1042"/>
    <s v="FC"/>
    <s v="00135403-00135444"/>
    <s v=""/>
    <s v=""/>
    <s v=""/>
    <s v=""/>
    <n v="0"/>
    <s v=""/>
    <s v="VENTAS NO CONTRIBUYENTES"/>
    <s v=""/>
    <n v="668.49649999999997"/>
    <n v="0"/>
    <n v="647.0249"/>
    <n v="0"/>
    <s v="-"/>
    <n v="0"/>
    <n v="18.509999999999998"/>
    <s v="-"/>
    <n v="2.9615999999999998"/>
    <n v="0"/>
    <s v="-"/>
    <n v="0"/>
    <n v="0"/>
    <s v="-"/>
    <n v="0"/>
  </r>
  <r>
    <s v="922"/>
    <x v="14"/>
    <x v="1"/>
    <s v="003"/>
    <s v="Z1F0017848"/>
    <s v="0593-0593"/>
    <s v="FC"/>
    <s v="00031162-00031167"/>
    <s v=""/>
    <s v=""/>
    <s v=""/>
    <s v=""/>
    <n v="0"/>
    <s v=""/>
    <s v="VENTAS NO CONTRIBUYENTES"/>
    <s v=""/>
    <n v="291.12485000000004"/>
    <n v="0"/>
    <n v="225.55294999999998"/>
    <n v="0"/>
    <s v="-"/>
    <n v="0"/>
    <n v="56.527500000000003"/>
    <s v="16"/>
    <n v="9.0443999999999996"/>
    <n v="0"/>
    <s v="-"/>
    <n v="0"/>
    <n v="0"/>
    <s v="-"/>
    <n v="0"/>
  </r>
  <r>
    <s v="923"/>
    <x v="14"/>
    <x v="3"/>
    <s v="003"/>
    <s v="Z1B8051199"/>
    <s v="0112"/>
    <s v="FC"/>
    <s v="00009898-00009970"/>
    <s v=""/>
    <s v=""/>
    <s v=""/>
    <s v=""/>
    <n v="0"/>
    <s v=""/>
    <s v="VENTAS NO CONTRIBUYENTES"/>
    <s v=""/>
    <n v="3875.0223699999997"/>
    <n v="0"/>
    <n v="2853.7289000000001"/>
    <n v="0"/>
    <s v="-"/>
    <n v="0"/>
    <n v="880.42544999999996"/>
    <s v="-"/>
    <n v="140.86801999999997"/>
    <n v="0"/>
    <s v="-"/>
    <n v="0"/>
    <n v="0"/>
    <s v="-"/>
    <n v="0"/>
  </r>
  <r>
    <s v="924"/>
    <x v="14"/>
    <x v="3"/>
    <s v="003"/>
    <s v="Z1B8051199"/>
    <s v="0112"/>
    <s v="NC"/>
    <s v=""/>
    <s v="00000033"/>
    <s v=""/>
    <s v="00002678"/>
    <s v="15/10/2021"/>
    <n v="16.64"/>
    <s v="VEN"/>
    <s v="ANASTASIA MORA"/>
    <s v="V30051865"/>
    <n v="-16.64"/>
    <n v="0"/>
    <n v="-16.64"/>
    <n v="0"/>
    <s v="-"/>
    <n v="0"/>
    <n v="0"/>
    <s v="-"/>
    <n v="0"/>
    <n v="0"/>
    <s v="-"/>
    <n v="0"/>
    <n v="0"/>
    <s v="-"/>
    <n v="0"/>
  </r>
  <r>
    <s v="925"/>
    <x v="14"/>
    <x v="3"/>
    <s v="003"/>
    <s v="Z1B8051199"/>
    <s v="0112"/>
    <s v="NC"/>
    <s v=""/>
    <s v="00000034"/>
    <s v=""/>
    <s v="00009966"/>
    <s v="15/10/2021"/>
    <n v="16.98"/>
    <s v="VEN"/>
    <s v="ANASTASIA MORA"/>
    <s v="V30051865"/>
    <n v="-16.978400000000001"/>
    <n v="0"/>
    <n v="-11.19"/>
    <n v="0"/>
    <s v="-"/>
    <n v="0"/>
    <n v="-4.99"/>
    <s v="16"/>
    <n v="-0.7984"/>
    <n v="0"/>
    <s v="-"/>
    <n v="0"/>
    <n v="0"/>
    <s v="-"/>
    <n v="0"/>
  </r>
  <r>
    <s v="926"/>
    <x v="14"/>
    <x v="0"/>
    <s v="004"/>
    <s v="Z1B8050578"/>
    <s v="1839-1839"/>
    <s v="FC"/>
    <s v="00163779-00163867"/>
    <s v=""/>
    <s v=""/>
    <s v=""/>
    <s v=""/>
    <n v="0"/>
    <s v=""/>
    <s v="VENTAS NO CONTRIBUYENTES"/>
    <s v=""/>
    <n v="1311.3842499999998"/>
    <n v="0"/>
    <n v="1130.1550999999999"/>
    <n v="0"/>
    <s v="-"/>
    <n v="0"/>
    <n v="156.23205000000002"/>
    <s v="-"/>
    <n v="24.997099999999996"/>
    <n v="0"/>
    <s v="-"/>
    <n v="0"/>
    <n v="0"/>
    <s v="-"/>
    <n v="0"/>
  </r>
  <r>
    <s v="927"/>
    <x v="14"/>
    <x v="1"/>
    <s v="004"/>
    <s v="Z1F0017963"/>
    <s v="0603-0603"/>
    <s v="FC"/>
    <s v="00022689-00022723"/>
    <s v=""/>
    <s v=""/>
    <s v=""/>
    <s v=""/>
    <n v="0"/>
    <s v=""/>
    <s v="VENTAS NO CONTRIBUYENTES"/>
    <s v=""/>
    <n v="1401.5085040000001"/>
    <n v="0"/>
    <n v="1029.1956"/>
    <n v="0"/>
    <s v="-"/>
    <n v="0"/>
    <n v="320.95939999999996"/>
    <s v="16"/>
    <n v="51.353504000000001"/>
    <n v="0"/>
    <s v="-"/>
    <n v="0"/>
    <n v="0"/>
    <s v="-"/>
    <n v="0"/>
  </r>
  <r>
    <s v="928"/>
    <x v="14"/>
    <x v="1"/>
    <s v="004"/>
    <s v="Z1F0017963"/>
    <s v="0603-0603"/>
    <s v="FC"/>
    <s v="00022726-00022729"/>
    <s v=""/>
    <s v=""/>
    <s v=""/>
    <s v=""/>
    <n v="0"/>
    <s v=""/>
    <s v="VENTAS NO CONTRIBUYENTES"/>
    <s v=""/>
    <n v="153.55520000000001"/>
    <n v="0"/>
    <n v="135.6448"/>
    <n v="0"/>
    <s v="-"/>
    <n v="0"/>
    <n v="15.440000000000001"/>
    <s v="16"/>
    <n v="2.4703999999999997"/>
    <n v="0"/>
    <s v="-"/>
    <n v="0"/>
    <n v="0"/>
    <s v="-"/>
    <n v="0"/>
  </r>
  <r>
    <s v="929"/>
    <x v="14"/>
    <x v="1"/>
    <s v="004"/>
    <s v="Z1F0017963"/>
    <s v="0603-0603"/>
    <s v="FC"/>
    <s v="004022689-004022690"/>
    <s v=""/>
    <s v=""/>
    <s v=""/>
    <s v=""/>
    <n v="0"/>
    <s v=""/>
    <s v="VENTAS NO CONTRIBUYENTES"/>
    <s v=""/>
    <n v="50.495450000000005"/>
    <n v="0"/>
    <n v="44.417050000000003"/>
    <n v="0"/>
    <s v="-"/>
    <n v="0"/>
    <n v="5.24"/>
    <s v="-"/>
    <n v="0.83840000000000003"/>
    <n v="0"/>
    <s v="-"/>
    <n v="0"/>
    <n v="0"/>
    <s v="-"/>
    <n v="0"/>
  </r>
  <r>
    <s v="930"/>
    <x v="14"/>
    <x v="3"/>
    <s v="004"/>
    <s v="Z1B8050937"/>
    <s v="1957"/>
    <s v="FC"/>
    <s v="00181955-00182080"/>
    <s v=""/>
    <s v=""/>
    <s v=""/>
    <s v=""/>
    <n v="0"/>
    <s v=""/>
    <s v="VENTAS NO CONTRIBUYENTES"/>
    <s v=""/>
    <n v="6358.8990459999977"/>
    <n v="0"/>
    <n v="5221.2143500000002"/>
    <n v="0"/>
    <s v="-"/>
    <n v="0"/>
    <n v="980.76260000000013"/>
    <s v="-"/>
    <n v="156.92209600000007"/>
    <n v="0"/>
    <s v="-"/>
    <n v="0"/>
    <n v="0"/>
    <s v="-"/>
    <n v="0"/>
  </r>
  <r>
    <s v="931"/>
    <x v="14"/>
    <x v="1"/>
    <s v="005"/>
    <s v="Z1F0017998"/>
    <s v="0594-0594"/>
    <s v="FC"/>
    <s v="00026769-00026843"/>
    <s v=""/>
    <s v=""/>
    <s v=""/>
    <s v=""/>
    <n v="0"/>
    <s v=""/>
    <s v="VENTAS NO CONTRIBUYENTES"/>
    <s v=""/>
    <n v="2792.8209359999992"/>
    <n v="0"/>
    <n v="1886.533699999999"/>
    <n v="0"/>
    <s v="-"/>
    <n v="0"/>
    <n v="781.28210000000036"/>
    <s v="-"/>
    <n v="125.00513600000002"/>
    <n v="0"/>
    <s v="-"/>
    <n v="0"/>
    <n v="0"/>
    <s v="-"/>
    <n v="0"/>
  </r>
  <r>
    <s v="932"/>
    <x v="14"/>
    <x v="3"/>
    <s v="005"/>
    <s v="Z1B8050363"/>
    <s v="0114"/>
    <s v="FC"/>
    <s v="00012488-00012544"/>
    <s v=""/>
    <s v=""/>
    <s v=""/>
    <s v=""/>
    <n v="0"/>
    <s v=""/>
    <s v="VENTAS NO CONTRIBUYENTES"/>
    <s v=""/>
    <n v="1857.8861000000004"/>
    <n v="0"/>
    <n v="1611.42695"/>
    <n v="0"/>
    <s v="-"/>
    <n v="0"/>
    <n v="212.46475000000004"/>
    <s v="16"/>
    <n v="33.994400000000006"/>
    <n v="0"/>
    <s v="-"/>
    <n v="0"/>
    <n v="0"/>
    <s v="-"/>
    <n v="0"/>
  </r>
  <r>
    <s v="933"/>
    <x v="14"/>
    <x v="3"/>
    <s v="005"/>
    <s v="Z1B8050363"/>
    <s v="0114"/>
    <s v="FC"/>
    <s v="00012545"/>
    <s v=""/>
    <s v=""/>
    <s v=""/>
    <s v=""/>
    <n v="0"/>
    <s v=""/>
    <s v="MANTENIMIENTOS ARFERCA"/>
    <s v="J-41073527-9"/>
    <n v="9.9019999999999992"/>
    <n v="0"/>
    <n v="3.87"/>
    <n v="5.2"/>
    <s v="16"/>
    <n v="0.83199999999999996"/>
    <n v="0"/>
    <s v="-"/>
    <n v="0"/>
    <n v="0"/>
    <s v="-"/>
    <n v="0"/>
    <n v="0"/>
    <s v="-"/>
    <n v="0"/>
  </r>
  <r>
    <s v="934"/>
    <x v="14"/>
    <x v="3"/>
    <s v="005"/>
    <s v="Z1B8050363"/>
    <s v="0114"/>
    <s v="FC"/>
    <s v="00012546-00012613"/>
    <s v=""/>
    <s v=""/>
    <s v=""/>
    <s v=""/>
    <n v="0"/>
    <s v=""/>
    <s v="VENTAS NO CONTRIBUYENTES"/>
    <s v=""/>
    <n v="3069.7153399999997"/>
    <n v="0"/>
    <n v="2252.6425499999996"/>
    <n v="0"/>
    <s v="-"/>
    <n v="0"/>
    <n v="704.3731499999999"/>
    <s v="16"/>
    <n v="112.69963999999999"/>
    <n v="0"/>
    <s v="-"/>
    <n v="0"/>
    <n v="0"/>
    <s v="-"/>
    <n v="0"/>
  </r>
  <r>
    <s v="935"/>
    <x v="14"/>
    <x v="3"/>
    <s v="005"/>
    <s v="Z1B8050363"/>
    <s v="0114"/>
    <s v="NC"/>
    <s v=""/>
    <s v="00000040"/>
    <s v=""/>
    <s v="00012584"/>
    <s v="15/10/2021"/>
    <n v="24.37"/>
    <s v="VEN"/>
    <s v="JULIO CARRILLO"/>
    <s v="V5454082 "/>
    <n v="-24.3687"/>
    <n v="0"/>
    <n v="-24.3687"/>
    <n v="0"/>
    <s v="-"/>
    <n v="0"/>
    <n v="0"/>
    <s v="-"/>
    <n v="0"/>
    <n v="0"/>
    <s v="-"/>
    <n v="0"/>
    <n v="0"/>
    <s v="-"/>
    <n v="0"/>
  </r>
  <r>
    <s v="936"/>
    <x v="14"/>
    <x v="1"/>
    <s v="006"/>
    <s v="Z1F0017787"/>
    <s v="0568-0568"/>
    <s v="FC"/>
    <s v="00013803-00013841"/>
    <s v=""/>
    <s v=""/>
    <s v=""/>
    <s v=""/>
    <n v="0"/>
    <s v=""/>
    <s v="VENTAS NO CONTRIBUYENTES"/>
    <s v=""/>
    <n v="1703.8476399999997"/>
    <n v="0"/>
    <n v="1187.4936499999994"/>
    <n v="0"/>
    <s v="-"/>
    <n v="0"/>
    <n v="445.13274999999987"/>
    <s v="-"/>
    <n v="71.221239999999995"/>
    <n v="0"/>
    <s v="-"/>
    <n v="0"/>
    <n v="0"/>
    <s v="-"/>
    <n v="0"/>
  </r>
  <r>
    <s v="937"/>
    <x v="14"/>
    <x v="3"/>
    <s v="006"/>
    <s v="Z1B8044815"/>
    <s v="0008"/>
    <s v="FC"/>
    <s v="00000442-00000445"/>
    <s v=""/>
    <s v=""/>
    <s v=""/>
    <s v=""/>
    <n v="0"/>
    <s v=""/>
    <s v="VENTAS NO CONTRIBUYENTES"/>
    <s v=""/>
    <n v="89.472414000000015"/>
    <n v="0"/>
    <n v="68.522950000000009"/>
    <n v="0"/>
    <s v="-"/>
    <n v="0"/>
    <n v="18.059899999999999"/>
    <s v="-"/>
    <n v="2.889564"/>
    <n v="0"/>
    <s v="-"/>
    <n v="0"/>
    <n v="0"/>
    <s v="-"/>
    <n v="0"/>
  </r>
  <r>
    <s v="938"/>
    <x v="14"/>
    <x v="3"/>
    <s v="006"/>
    <s v="Z1B8044815"/>
    <s v="0008"/>
    <s v="FC"/>
    <s v="00000446"/>
    <s v=""/>
    <s v=""/>
    <s v=""/>
    <s v=""/>
    <n v="0"/>
    <s v=""/>
    <s v="ALIMENTOS COMARCA"/>
    <s v="J40706967-5 "/>
    <n v="1419.2559000000001"/>
    <n v="0"/>
    <n v="1065.8154500000001"/>
    <n v="304.69004999999999"/>
    <s v="16"/>
    <n v="48.750399999999999"/>
    <n v="0"/>
    <s v="-"/>
    <n v="0"/>
    <n v="0"/>
    <s v="-"/>
    <n v="0"/>
    <n v="0"/>
    <s v="-"/>
    <n v="0"/>
  </r>
  <r>
    <s v="939"/>
    <x v="14"/>
    <x v="3"/>
    <s v="006"/>
    <s v="Z1B8044815"/>
    <s v="0008"/>
    <s v="FC"/>
    <s v="00000447-00000489"/>
    <s v=""/>
    <s v=""/>
    <s v=""/>
    <s v=""/>
    <n v="0"/>
    <s v=""/>
    <s v="VENTAS NO CONTRIBUYENTES"/>
    <s v=""/>
    <n v="2549.8362160000001"/>
    <n v="0"/>
    <n v="1932.4319499999995"/>
    <n v="0"/>
    <s v="-"/>
    <n v="0"/>
    <n v="532.24495000000002"/>
    <s v="16"/>
    <n v="85.159316000000018"/>
    <n v="0"/>
    <s v="-"/>
    <n v="0"/>
    <n v="0"/>
    <s v="-"/>
    <n v="0"/>
  </r>
  <r>
    <s v="940"/>
    <x v="14"/>
    <x v="3"/>
    <s v="006"/>
    <s v="Z1B8044815"/>
    <s v="0008"/>
    <s v="FC"/>
    <s v="00000490"/>
    <s v=""/>
    <s v=""/>
    <s v=""/>
    <s v=""/>
    <n v="0"/>
    <s v=""/>
    <s v="ASOCIACION CIVIL ALTAMAR"/>
    <s v="J309267868"/>
    <n v="73.311999999999998"/>
    <n v="0"/>
    <n v="0"/>
    <n v="63.2"/>
    <s v="16"/>
    <n v="10.112"/>
    <n v="0"/>
    <s v="-"/>
    <n v="0"/>
    <n v="0"/>
    <s v="-"/>
    <n v="0"/>
    <n v="0"/>
    <s v="-"/>
    <n v="0"/>
  </r>
  <r>
    <s v="941"/>
    <x v="14"/>
    <x v="3"/>
    <s v="006"/>
    <s v="Z1B8044815"/>
    <s v="0008"/>
    <s v="FC"/>
    <s v="00000491-00000519"/>
    <s v=""/>
    <s v=""/>
    <s v=""/>
    <s v=""/>
    <n v="0"/>
    <s v=""/>
    <s v="VENTAS NO CONTRIBUYENTES"/>
    <s v=""/>
    <n v="1523.692812"/>
    <n v="0"/>
    <n v="1071.7778500000004"/>
    <n v="0"/>
    <s v="-"/>
    <n v="0"/>
    <n v="389.58184999999997"/>
    <s v="16"/>
    <n v="62.333112000000007"/>
    <n v="0"/>
    <s v="-"/>
    <n v="0"/>
    <n v="0"/>
    <s v="-"/>
    <n v="0"/>
  </r>
  <r>
    <s v="942"/>
    <x v="14"/>
    <x v="3"/>
    <s v="007"/>
    <s v="Z1B8050013"/>
    <s v="0038"/>
    <s v="FC"/>
    <s v="00002580-00002681"/>
    <s v=""/>
    <s v=""/>
    <s v=""/>
    <s v=""/>
    <n v="0"/>
    <s v=""/>
    <s v="VENTAS NO CONTRIBUYENTES"/>
    <s v=""/>
    <n v="5678.2476099999985"/>
    <n v="0"/>
    <n v="4314.5926999999983"/>
    <n v="0"/>
    <s v="-"/>
    <n v="0"/>
    <n v="1175.5645500000001"/>
    <s v="16"/>
    <n v="188.09036"/>
    <n v="0"/>
    <s v="-"/>
    <n v="0"/>
    <n v="0"/>
    <s v="-"/>
    <n v="0"/>
  </r>
  <r>
    <s v="943"/>
    <x v="14"/>
    <x v="1"/>
    <s v="008"/>
    <s v="Z1F0017970"/>
    <s v="0226-0226"/>
    <s v="FC"/>
    <s v="00003140-00003161"/>
    <s v=""/>
    <s v=""/>
    <s v=""/>
    <s v=""/>
    <n v="0"/>
    <s v=""/>
    <s v="VENTAS NO CONTRIBUYENTES"/>
    <s v=""/>
    <n v="242.38680000000002"/>
    <n v="0"/>
    <n v="34.47999999999999"/>
    <n v="0"/>
    <s v="-"/>
    <n v="0"/>
    <n v="179.22999999999996"/>
    <s v="16"/>
    <n v="28.676800000000004"/>
    <n v="0"/>
    <s v="-"/>
    <n v="0"/>
    <n v="0"/>
    <s v="-"/>
    <n v="0"/>
  </r>
  <r>
    <s v="944"/>
    <x v="14"/>
    <x v="3"/>
    <s v="008"/>
    <s v="Z1B8050003"/>
    <s v="1972"/>
    <s v="FC"/>
    <s v="00192616-00192715"/>
    <s v=""/>
    <s v=""/>
    <s v=""/>
    <s v=""/>
    <n v="0"/>
    <s v=""/>
    <s v="VENTAS NO CONTRIBUYENTES"/>
    <s v=""/>
    <n v="5032.5007999999998"/>
    <n v="0"/>
    <n v="3564.66"/>
    <n v="0"/>
    <s v="-"/>
    <n v="0"/>
    <n v="1265.3800000000001"/>
    <s v="16"/>
    <n v="202.46080000000003"/>
    <n v="0"/>
    <s v="-"/>
    <n v="0"/>
    <n v="0"/>
    <s v="-"/>
    <n v="0"/>
  </r>
  <r>
    <s v="945"/>
    <x v="14"/>
    <x v="3"/>
    <s v="009"/>
    <s v="Z1B8014458"/>
    <s v="0007"/>
    <s v="FC"/>
    <s v="00000295-00000379"/>
    <s v=""/>
    <s v=""/>
    <s v=""/>
    <s v=""/>
    <n v="0"/>
    <s v=""/>
    <s v="VENTAS NO CONTRIBUYENTES"/>
    <s v=""/>
    <n v="4481.8067679999995"/>
    <n v="0"/>
    <n v="3479.4324499999971"/>
    <n v="0"/>
    <s v="-"/>
    <n v="0"/>
    <n v="864.11604999999997"/>
    <s v="16"/>
    <n v="138.25826799999999"/>
    <n v="0"/>
    <s v="-"/>
    <n v="0"/>
    <n v="0"/>
    <s v="-"/>
    <n v="0"/>
  </r>
  <r>
    <s v="946"/>
    <x v="14"/>
    <x v="3"/>
    <s v="010"/>
    <s v="Z1F0000341"/>
    <s v="1491"/>
    <s v="FC"/>
    <s v="85531000-85613000"/>
    <s v=""/>
    <s v=""/>
    <s v=""/>
    <s v=""/>
    <n v="0"/>
    <s v=""/>
    <s v="VENTAS NO CONTRIBUYENTES"/>
    <s v=""/>
    <n v="4097.5445719999998"/>
    <n v="0"/>
    <n v="3283.2888999999996"/>
    <n v="0"/>
    <s v="-"/>
    <n v="0"/>
    <n v="701.94450000000006"/>
    <s v="16"/>
    <n v="112.311172"/>
    <n v="0"/>
    <s v="-"/>
    <n v="0"/>
    <n v="0"/>
    <s v="-"/>
    <n v="0"/>
  </r>
  <r>
    <s v="947"/>
    <x v="14"/>
    <x v="3"/>
    <s v="012"/>
    <s v="Z1B8038506"/>
    <s v="1879"/>
    <s v="FC"/>
    <s v="00077356-00077406"/>
    <s v=""/>
    <s v=""/>
    <s v=""/>
    <s v=""/>
    <n v="0"/>
    <s v=""/>
    <s v="VENTAS NO CONTRIBUYENTES"/>
    <s v=""/>
    <n v="1180.1020000000001"/>
    <n v="0"/>
    <n v="685.5498"/>
    <n v="0"/>
    <s v="-"/>
    <n v="0"/>
    <n v="426.33809999999994"/>
    <s v="-"/>
    <n v="68.214100000000016"/>
    <n v="0"/>
    <s v="-"/>
    <n v="0"/>
    <n v="0"/>
    <s v="-"/>
    <n v="0"/>
  </r>
  <r>
    <s v="948"/>
    <x v="14"/>
    <x v="3"/>
    <s v="014"/>
    <s v="Z1F0000338"/>
    <s v="1683-1683"/>
    <s v="FC"/>
    <s v="00072038-00072110"/>
    <s v=""/>
    <s v=""/>
    <s v=""/>
    <s v=""/>
    <n v="0"/>
    <s v=""/>
    <s v="VENTAS NO CONTRIBUYENTES"/>
    <s v=""/>
    <n v="1451.4220999999995"/>
    <n v="0"/>
    <n v="1160.4968500000002"/>
    <n v="0"/>
    <s v="-"/>
    <n v="0"/>
    <n v="250.79765000000006"/>
    <s v="-"/>
    <n v="40.127599999999994"/>
    <n v="0"/>
    <s v="-"/>
    <n v="0"/>
    <n v="0"/>
    <s v="-"/>
    <n v="0"/>
  </r>
  <r>
    <s v="949"/>
    <x v="14"/>
    <x v="3"/>
    <s v="016"/>
    <s v="Z1F0000490"/>
    <s v="0396"/>
    <s v="FC"/>
    <s v="00014153-00014276"/>
    <s v=""/>
    <s v=""/>
    <s v=""/>
    <s v=""/>
    <n v="0"/>
    <s v=""/>
    <s v="VENTAS NO CONTRIBUYENTES"/>
    <s v=""/>
    <n v="1247.1502"/>
    <n v="0"/>
    <n v="963.48"/>
    <n v="0"/>
    <s v="-"/>
    <n v="0"/>
    <n v="244.54349999999999"/>
    <s v="-"/>
    <n v="39.1267"/>
    <n v="0"/>
    <s v="-"/>
    <n v="0"/>
    <n v="0"/>
    <s v="-"/>
    <n v="0"/>
  </r>
  <r>
    <s v="1"/>
    <x v="15"/>
    <x v="3"/>
    <s v="001"/>
    <s v="Z1F0000700"/>
    <s v="1694"/>
    <s v="NC"/>
    <s v=""/>
    <s v="00000287"/>
    <s v=""/>
    <s v="38314000"/>
    <s v="15/10/2021"/>
    <n v="414.42"/>
    <s v="VEN"/>
    <s v="VICTOR QUIÑONES"/>
    <s v="V12159078"/>
    <n v="-40.774000000000001"/>
    <n v="0"/>
    <n v="0"/>
    <n v="0"/>
    <s v="-"/>
    <n v="0"/>
    <n v="-35.15"/>
    <s v="16"/>
    <n v="-5.6239999999999997"/>
    <n v="0"/>
    <s v="-"/>
    <n v="0"/>
    <n v="0"/>
    <s v="-"/>
    <n v="0"/>
  </r>
  <r>
    <s v="2"/>
    <x v="15"/>
    <x v="3"/>
    <s v="001"/>
    <s v="Z1F0000700"/>
    <s v="1694"/>
    <s v="FC"/>
    <s v="00038392-00038475"/>
    <s v=""/>
    <s v=""/>
    <s v=""/>
    <s v=""/>
    <n v="0"/>
    <s v=""/>
    <s v="VENTAS NO CONTRIBUYENTES"/>
    <s v=""/>
    <n v="4597.0573559999993"/>
    <n v="0"/>
    <n v="2928.1361499999975"/>
    <n v="0"/>
    <s v="-"/>
    <n v="0"/>
    <n v="1438.72515"/>
    <s v="16"/>
    <n v="230.19605600000003"/>
    <n v="0"/>
    <s v="-"/>
    <n v="0"/>
    <n v="0"/>
    <s v="-"/>
    <n v="0"/>
  </r>
  <r>
    <s v="3"/>
    <x v="15"/>
    <x v="1"/>
    <s v="001"/>
    <s v="Z1F0017854"/>
    <s v="0609"/>
    <s v="FC"/>
    <s v="00036815-00036952"/>
    <s v=""/>
    <s v=""/>
    <s v=""/>
    <s v=""/>
    <n v="0"/>
    <s v=""/>
    <s v="VENTAS NO CONTRIBUYENTES"/>
    <m/>
    <n v="3349.8187999999996"/>
    <n v="0"/>
    <n v="2347.9499999999998"/>
    <n v="0"/>
    <s v="-"/>
    <n v="0"/>
    <n v="863.68"/>
    <s v="-"/>
    <n v="138.18879999999999"/>
    <n v="0"/>
    <s v="-"/>
    <n v="0"/>
    <n v="0"/>
    <s v="-"/>
    <n v="0"/>
  </r>
  <r>
    <s v="4"/>
    <x v="15"/>
    <x v="2"/>
    <s v="001"/>
    <s v="Z7C7008321"/>
    <s v="0039-0040"/>
    <s v="FC"/>
    <s v="00004291-00004424"/>
    <s v=""/>
    <s v=""/>
    <s v=""/>
    <s v=""/>
    <n v="0"/>
    <s v=""/>
    <s v="VENTAS NO CONTRIBUYENTES"/>
    <s v=""/>
    <n v="2982.5069500000004"/>
    <n v="0"/>
    <n v="2402.1842999999999"/>
    <n v="0"/>
    <s v="-"/>
    <n v="0"/>
    <n v="500.27814999999998"/>
    <s v="16"/>
    <n v="80.044499999999999"/>
    <n v="0"/>
    <s v="-"/>
    <n v="0"/>
    <n v="0"/>
    <s v="-"/>
    <n v="0"/>
  </r>
  <r>
    <s v="5"/>
    <x v="15"/>
    <x v="2"/>
    <s v="001"/>
    <s v="Z7C7008321"/>
    <s v="0040"/>
    <s v="FC"/>
    <s v="00004425"/>
    <s v=""/>
    <s v=""/>
    <s v=""/>
    <s v=""/>
    <n v="0"/>
    <s v=""/>
    <s v="GABRIEL"/>
    <s v="V500139411"/>
    <n v="33.094000000000001"/>
    <n v="0"/>
    <n v="22.189999999999998"/>
    <n v="9.4"/>
    <s v="16"/>
    <n v="1.504"/>
    <n v="0"/>
    <s v="-"/>
    <n v="0"/>
    <n v="0"/>
    <s v="-"/>
    <n v="0"/>
    <n v="0"/>
    <s v="-"/>
    <n v="0"/>
  </r>
  <r>
    <s v="6"/>
    <x v="15"/>
    <x v="2"/>
    <s v="001"/>
    <s v="Z7C7008321"/>
    <s v="0040-0040"/>
    <s v="FC"/>
    <s v="00004426-00004468"/>
    <s v=""/>
    <s v=""/>
    <s v=""/>
    <s v=""/>
    <n v="0"/>
    <s v=""/>
    <s v="VENTAS NO CONTRIBUYENTES"/>
    <s v=""/>
    <n v="762.01269999999988"/>
    <n v="0"/>
    <n v="617.79254999999989"/>
    <n v="0"/>
    <s v="-"/>
    <n v="0"/>
    <n v="124.32775000000002"/>
    <s v="-"/>
    <n v="19.892399999999999"/>
    <n v="0"/>
    <s v="-"/>
    <n v="0"/>
    <n v="0"/>
    <s v="-"/>
    <n v="0"/>
  </r>
  <r>
    <s v="7"/>
    <x v="15"/>
    <x v="3"/>
    <s v="002"/>
    <s v="Z1B8050002"/>
    <s v="0034"/>
    <s v="FC"/>
    <s v="00002714"/>
    <s v=""/>
    <s v=""/>
    <s v=""/>
    <s v=""/>
    <n v="0"/>
    <s v=""/>
    <s v="HARRYS PACHECO"/>
    <s v="V15758471-1"/>
    <n v="144.12947"/>
    <n v="0"/>
    <n v="75.555250000000001"/>
    <n v="59.115699999999997"/>
    <s v="16"/>
    <n v="9.45852"/>
    <n v="0"/>
    <s v="-"/>
    <n v="0"/>
    <n v="0"/>
    <s v="-"/>
    <n v="0"/>
    <n v="0"/>
    <s v="-"/>
    <n v="0"/>
  </r>
  <r>
    <s v="8"/>
    <x v="15"/>
    <x v="2"/>
    <s v="002"/>
    <s v="Z7C7008340"/>
    <s v="0039-0039"/>
    <s v="FC"/>
    <s v="00004944-00005117"/>
    <s v=""/>
    <s v=""/>
    <s v=""/>
    <s v=""/>
    <n v="0"/>
    <s v=""/>
    <s v="VENTAS NO CONTRIBUYENTES"/>
    <s v=""/>
    <n v="4735.1546500000022"/>
    <n v="0"/>
    <n v="3675.3102999999996"/>
    <n v="0"/>
    <s v="-"/>
    <n v="0"/>
    <n v="913.65885000000014"/>
    <s v="-"/>
    <n v="146.18549999999999"/>
    <n v="0"/>
    <s v="-"/>
    <n v="0"/>
    <n v="0"/>
    <s v="-"/>
    <n v="0"/>
  </r>
  <r>
    <s v="9"/>
    <x v="15"/>
    <x v="3"/>
    <s v="002"/>
    <s v="Z1B8050002"/>
    <s v="0034"/>
    <s v="FC"/>
    <s v="00002697-00002713"/>
    <s v=""/>
    <s v=""/>
    <s v=""/>
    <s v=""/>
    <n v="0"/>
    <s v=""/>
    <s v="VENTAS NO CONTRIBUYENTES"/>
    <s v=""/>
    <n v="793.7648999999999"/>
    <n v="0"/>
    <n v="666.3291999999999"/>
    <n v="0"/>
    <s v="-"/>
    <n v="0"/>
    <n v="109.85839999999999"/>
    <s v="16"/>
    <n v="17.577300000000001"/>
    <n v="0"/>
    <s v="-"/>
    <n v="0"/>
    <n v="0"/>
    <s v="-"/>
    <n v="0"/>
  </r>
  <r>
    <s v="10"/>
    <x v="15"/>
    <x v="3"/>
    <s v="002"/>
    <s v="Z1B8050002"/>
    <s v="0034"/>
    <s v="FC"/>
    <s v="00002715-00002806"/>
    <s v=""/>
    <s v=""/>
    <s v=""/>
    <s v=""/>
    <n v="0"/>
    <s v=""/>
    <s v="VENTAS NO CONTRIBUYENTES"/>
    <s v=""/>
    <n v="6918.1517640000002"/>
    <n v="0"/>
    <n v="5121.4384500000006"/>
    <n v="0"/>
    <s v="-"/>
    <n v="0"/>
    <n v="1548.8907500000007"/>
    <s v="-"/>
    <n v="247.82256400000009"/>
    <n v="0"/>
    <s v="-"/>
    <n v="0"/>
    <n v="0"/>
    <s v="-"/>
    <n v="0"/>
  </r>
  <r>
    <s v="11"/>
    <x v="15"/>
    <x v="0"/>
    <s v="002"/>
    <s v="Z1F0008858"/>
    <s v="1058-1058"/>
    <s v="FC"/>
    <s v="00141138-00141329"/>
    <s v=""/>
    <s v=""/>
    <s v=""/>
    <s v=""/>
    <n v="0"/>
    <s v=""/>
    <s v="VENTAS NO CONTRIBUYENTES"/>
    <s v=""/>
    <n v="2967.3156499999986"/>
    <n v="0"/>
    <n v="2731.7066999999984"/>
    <n v="0"/>
    <s v="-"/>
    <n v="0"/>
    <n v="203.11115000000004"/>
    <s v="-"/>
    <n v="32.497799999999998"/>
    <n v="0"/>
    <s v="-"/>
    <n v="0"/>
    <n v="0"/>
    <s v="-"/>
    <n v="0"/>
  </r>
  <r>
    <s v="12"/>
    <x v="15"/>
    <x v="1"/>
    <s v="002"/>
    <s v="Z1F0017966"/>
    <s v="0602-0602"/>
    <s v="FC"/>
    <s v="00023090-00023183"/>
    <s v=""/>
    <s v=""/>
    <s v=""/>
    <s v=""/>
    <n v="0"/>
    <s v=""/>
    <s v="VENTAS NO CONTRIBUYENTES"/>
    <s v=""/>
    <n v="5904.5152700000008"/>
    <n v="0"/>
    <n v="4663.5023999999985"/>
    <n v="0"/>
    <s v="-"/>
    <n v="0"/>
    <n v="1069.8386499999999"/>
    <s v="-"/>
    <n v="171.17422000000002"/>
    <n v="0"/>
    <s v="-"/>
    <n v="0"/>
    <n v="0"/>
    <s v="-"/>
    <n v="0"/>
  </r>
  <r>
    <s v="13"/>
    <x v="15"/>
    <x v="3"/>
    <s v="002"/>
    <s v="Z1B8050149"/>
    <s v="1956"/>
    <s v="FC"/>
    <s v="00223506-00223631"/>
    <m/>
    <m/>
    <m/>
    <m/>
    <n v="0"/>
    <m/>
    <s v="VENTAS NO CONTRIBUYENTES"/>
    <m/>
    <n v="2575.7212000000004"/>
    <n v="0"/>
    <n v="2562.3000000000002"/>
    <n v="0"/>
    <s v="-"/>
    <n v="0"/>
    <n v="11.57"/>
    <s v="16"/>
    <n v="1.8512000000000002"/>
    <n v="0"/>
    <s v="-"/>
    <n v="0"/>
    <n v="0"/>
    <s v="-"/>
    <n v="0"/>
  </r>
  <r>
    <s v="14"/>
    <x v="15"/>
    <x v="3"/>
    <s v="002"/>
    <s v="Z1B8050149"/>
    <s v="1956"/>
    <s v="NC"/>
    <m/>
    <s v="00001353"/>
    <m/>
    <m/>
    <m/>
    <n v="0"/>
    <m/>
    <s v="VENTAS NO CONTRIBUYENTES"/>
    <m/>
    <n v="-29.26"/>
    <n v="0"/>
    <n v="-29.26"/>
    <n v="0"/>
    <s v="-"/>
    <n v="0"/>
    <n v="0"/>
    <s v="16"/>
    <n v="0"/>
    <n v="0"/>
    <s v="-"/>
    <n v="0"/>
    <n v="0"/>
    <s v="-"/>
    <n v="0"/>
  </r>
  <r>
    <s v="15"/>
    <x v="15"/>
    <x v="3"/>
    <s v="002"/>
    <s v="Z1B8050365"/>
    <s v="1446"/>
    <s v="FC "/>
    <s v="00091037-00091249"/>
    <m/>
    <m/>
    <m/>
    <m/>
    <n v="0"/>
    <m/>
    <s v="VENTAS NO CONTRIBUYENTES"/>
    <m/>
    <n v="2268.9612000000002"/>
    <n v="0"/>
    <n v="2255.54"/>
    <n v="0"/>
    <s v="-"/>
    <n v="0"/>
    <n v="11.57"/>
    <s v="-"/>
    <n v="1.8512000000000002"/>
    <n v="0"/>
    <s v="-"/>
    <n v="0"/>
    <n v="0"/>
    <s v="-"/>
    <n v="0"/>
  </r>
  <r>
    <s v="16"/>
    <x v="15"/>
    <x v="3"/>
    <s v="002"/>
    <s v="Z1B8050365"/>
    <s v="1446"/>
    <s v="NC"/>
    <m/>
    <s v="00001436"/>
    <m/>
    <m/>
    <m/>
    <n v="0"/>
    <m/>
    <s v="VENTAS NO CONTRIBUYENTES"/>
    <m/>
    <n v="-21"/>
    <n v="0"/>
    <n v="-21"/>
    <n v="0"/>
    <s v="-"/>
    <n v="0"/>
    <n v="0"/>
    <s v="-"/>
    <n v="0"/>
    <n v="0"/>
    <s v="-"/>
    <n v="0"/>
    <n v="0"/>
    <s v="-"/>
    <n v="0"/>
  </r>
  <r>
    <s v="17"/>
    <x v="15"/>
    <x v="2"/>
    <s v="003"/>
    <s v="Z7C7008438"/>
    <s v="0039-0039"/>
    <s v="FC"/>
    <s v="00004374-00004533"/>
    <s v=""/>
    <s v=""/>
    <s v=""/>
    <s v=""/>
    <n v="0"/>
    <s v=""/>
    <s v="VENTAS NO CONTRIBUYENTES"/>
    <s v=""/>
    <n v="3805.1409000000003"/>
    <n v="0"/>
    <n v="3000.3551499999999"/>
    <n v="0"/>
    <s v="-"/>
    <n v="0"/>
    <n v="693.7808500000001"/>
    <s v="16"/>
    <n v="111.00489999999998"/>
    <n v="0"/>
    <s v="-"/>
    <n v="0"/>
    <n v="0"/>
    <s v="-"/>
    <n v="0"/>
  </r>
  <r>
    <s v="18"/>
    <x v="15"/>
    <x v="3"/>
    <s v="003"/>
    <s v="Z1B8051199"/>
    <s v="0113"/>
    <s v="FC"/>
    <s v="00010040"/>
    <s v=""/>
    <s v=""/>
    <s v=""/>
    <s v=""/>
    <n v="0"/>
    <s v=""/>
    <s v="SERVICIOS UNE CA"/>
    <s v="J410491280"/>
    <n v="146.20634999999999"/>
    <n v="0"/>
    <n v="132.08420000000001"/>
    <n v="12.174250000000001"/>
    <s v="16"/>
    <n v="1.9479"/>
    <n v="0"/>
    <s v="-"/>
    <n v="0"/>
    <n v="0"/>
    <s v="-"/>
    <n v="0"/>
    <n v="0"/>
    <s v="-"/>
    <n v="0"/>
  </r>
  <r>
    <s v="19"/>
    <x v="15"/>
    <x v="3"/>
    <s v="003"/>
    <s v="Z1B8051199"/>
    <s v="0113"/>
    <s v="FC"/>
    <s v="00009971-00010039"/>
    <s v=""/>
    <s v=""/>
    <s v=""/>
    <s v=""/>
    <n v="0"/>
    <s v=""/>
    <s v="VENTAS NO CONTRIBUYENTES"/>
    <s v=""/>
    <n v="5393.1159339999977"/>
    <n v="0"/>
    <n v="3978.8623499999985"/>
    <n v="0"/>
    <s v="-"/>
    <n v="0"/>
    <n v="1219.1840999999995"/>
    <s v="16"/>
    <n v="195.06948399999996"/>
    <n v="0"/>
    <s v="-"/>
    <n v="0"/>
    <n v="0"/>
    <s v="-"/>
    <n v="0"/>
  </r>
  <r>
    <s v="20"/>
    <x v="15"/>
    <x v="3"/>
    <s v="003"/>
    <s v="Z1B8051199"/>
    <s v="0113"/>
    <s v="FC"/>
    <s v="00010041-00010058"/>
    <s v=""/>
    <s v=""/>
    <s v=""/>
    <s v=""/>
    <n v="0"/>
    <s v=""/>
    <s v="VENTAS NO CONTRIBUYENTES"/>
    <s v=""/>
    <n v="999.46214999999995"/>
    <n v="0"/>
    <n v="740.76125000000002"/>
    <n v="0"/>
    <s v="-"/>
    <n v="0"/>
    <n v="223.018"/>
    <s v="16"/>
    <n v="35.682900000000004"/>
    <n v="0"/>
    <s v="-"/>
    <n v="0"/>
    <n v="0"/>
    <s v="-"/>
    <n v="0"/>
  </r>
  <r>
    <s v="21"/>
    <x v="15"/>
    <x v="0"/>
    <s v="003"/>
    <s v="Z1F0008965"/>
    <s v="1043"/>
    <s v="FC"/>
    <s v="00135474"/>
    <s v=""/>
    <s v=""/>
    <s v=""/>
    <s v=""/>
    <n v="0"/>
    <s v=""/>
    <s v="MAIRA JOTTA"/>
    <s v="V088678513"/>
    <n v="11.018800000000001"/>
    <n v="0"/>
    <n v="11.018800000000001"/>
    <n v="0"/>
    <s v="-"/>
    <n v="0"/>
    <n v="0"/>
    <s v="-"/>
    <n v="0"/>
    <n v="0"/>
    <s v="-"/>
    <n v="0"/>
    <n v="0"/>
    <s v="-"/>
    <n v="0"/>
  </r>
  <r>
    <s v="22"/>
    <x v="15"/>
    <x v="0"/>
    <s v="003"/>
    <s v="Z1F0008965"/>
    <s v="1043-1043"/>
    <s v="FC"/>
    <s v="00135445-00135473"/>
    <s v=""/>
    <s v=""/>
    <s v=""/>
    <s v=""/>
    <n v="0"/>
    <s v=""/>
    <s v="VENTAS NO CONTRIBUYENTES"/>
    <s v=""/>
    <n v="449.32009999999997"/>
    <n v="0"/>
    <n v="445.7473"/>
    <n v="0"/>
    <s v="-"/>
    <n v="0"/>
    <n v="3.08"/>
    <s v="-"/>
    <n v="0.49280000000000002"/>
    <n v="0"/>
    <s v="-"/>
    <n v="0"/>
    <n v="0"/>
    <s v="-"/>
    <n v="0"/>
  </r>
  <r>
    <s v="23"/>
    <x v="15"/>
    <x v="0"/>
    <s v="003"/>
    <s v="Z1F0008965"/>
    <s v="1043-1043"/>
    <s v="FC"/>
    <s v="00135475-00135633"/>
    <s v=""/>
    <s v=""/>
    <s v=""/>
    <s v=""/>
    <n v="0"/>
    <s v=""/>
    <s v="VENTAS NO CONTRIBUYENTES"/>
    <s v=""/>
    <n v="2545.9403000000002"/>
    <n v="0"/>
    <n v="2292.7658000000001"/>
    <n v="0"/>
    <s v="-"/>
    <n v="0"/>
    <n v="218.25389999999993"/>
    <s v="-"/>
    <n v="34.9206"/>
    <n v="0"/>
    <s v="-"/>
    <n v="0"/>
    <n v="0"/>
    <s v="-"/>
    <n v="0"/>
  </r>
  <r>
    <s v="24"/>
    <x v="15"/>
    <x v="1"/>
    <s v="003"/>
    <s v="Z1F0017848"/>
    <s v="0594"/>
    <s v="FC"/>
    <s v="00031187"/>
    <s v=""/>
    <s v=""/>
    <s v=""/>
    <s v=""/>
    <n v="0"/>
    <s v=""/>
    <s v="IVIC"/>
    <s v="G200042060"/>
    <n v="126.1228"/>
    <n v="0"/>
    <n v="122.59639999999999"/>
    <n v="3.04"/>
    <s v="16"/>
    <n v="0.4864"/>
    <n v="0"/>
    <s v="-"/>
    <n v="0"/>
    <n v="0"/>
    <s v="-"/>
    <n v="0"/>
    <n v="0"/>
    <s v="-"/>
    <n v="0"/>
  </r>
  <r>
    <s v="25"/>
    <x v="15"/>
    <x v="1"/>
    <s v="003"/>
    <s v="Z1F0017848"/>
    <s v="0594"/>
    <s v="FC"/>
    <s v="00031220"/>
    <s v=""/>
    <s v=""/>
    <s v=""/>
    <s v=""/>
    <n v="0"/>
    <s v=""/>
    <s v="FUNDAVIGEA"/>
    <s v="J298180811"/>
    <n v="17.184049999999999"/>
    <n v="0"/>
    <n v="10.20665"/>
    <n v="6.0149999999999997"/>
    <s v="16"/>
    <n v="0.96240000000000003"/>
    <n v="0"/>
    <s v="-"/>
    <n v="0"/>
    <n v="0"/>
    <s v="-"/>
    <n v="0"/>
    <n v="0"/>
    <s v="-"/>
    <n v="0"/>
  </r>
  <r>
    <s v="26"/>
    <x v="15"/>
    <x v="1"/>
    <s v="003"/>
    <s v="Z1F0017848"/>
    <s v="0594-0594"/>
    <s v="FC"/>
    <s v="00031172-00031186"/>
    <s v=""/>
    <s v=""/>
    <s v=""/>
    <s v=""/>
    <n v="0"/>
    <s v=""/>
    <s v="VENTAS NO CONTRIBUYENTES"/>
    <s v=""/>
    <n v="572.27498799999989"/>
    <n v="0"/>
    <n v="408.27210000000014"/>
    <n v="0"/>
    <s v="-"/>
    <n v="0"/>
    <n v="141.3818"/>
    <s v="16"/>
    <n v="22.621088"/>
    <n v="0"/>
    <s v="-"/>
    <n v="0"/>
    <n v="0"/>
    <s v="-"/>
    <n v="0"/>
  </r>
  <r>
    <s v="27"/>
    <x v="15"/>
    <x v="1"/>
    <s v="003"/>
    <s v="Z1F0017848"/>
    <s v="0594-0594"/>
    <s v="FC"/>
    <s v="00031188-00031219"/>
    <s v=""/>
    <s v=""/>
    <s v=""/>
    <s v=""/>
    <n v="0"/>
    <s v=""/>
    <s v="VENTAS NO CONTRIBUYENTES"/>
    <s v=""/>
    <n v="2215.3752060000002"/>
    <n v="0"/>
    <n v="1586.2690999999998"/>
    <n v="0"/>
    <s v="-"/>
    <n v="0"/>
    <n v="542.33285000000001"/>
    <s v="-"/>
    <n v="86.773256000000003"/>
    <n v="0"/>
    <s v="-"/>
    <n v="0"/>
    <n v="0"/>
    <s v="-"/>
    <n v="0"/>
  </r>
  <r>
    <s v="28"/>
    <x v="15"/>
    <x v="1"/>
    <s v="003"/>
    <s v="Z1F0017848"/>
    <s v="0594-0594"/>
    <s v="FC"/>
    <s v="00031221-00031261"/>
    <s v=""/>
    <s v=""/>
    <s v=""/>
    <s v=""/>
    <n v="0"/>
    <s v=""/>
    <s v="VENTAS NO CONTRIBUYENTES"/>
    <s v=""/>
    <n v="1762.73099"/>
    <n v="0"/>
    <n v="1115.2129"/>
    <n v="0"/>
    <s v="-"/>
    <n v="0"/>
    <n v="558.20524999999998"/>
    <s v="16"/>
    <n v="89.312839999999994"/>
    <n v="0"/>
    <s v="-"/>
    <n v="0"/>
    <n v="0"/>
    <s v="-"/>
    <n v="0"/>
  </r>
  <r>
    <s v="29"/>
    <x v="15"/>
    <x v="3"/>
    <s v="004"/>
    <s v="Z1B8050937"/>
    <s v="1958"/>
    <s v="FC"/>
    <s v="00182081-00182158"/>
    <s v=""/>
    <s v=""/>
    <s v=""/>
    <s v=""/>
    <n v="0"/>
    <s v=""/>
    <s v="VENTAS NO CONTRIBUYENTES"/>
    <s v=""/>
    <n v="4199.768759999999"/>
    <n v="0"/>
    <n v="3266.6659499999992"/>
    <n v="0"/>
    <s v="-"/>
    <n v="0"/>
    <n v="804.39895000000024"/>
    <s v="16"/>
    <n v="128.70385999999999"/>
    <n v="0"/>
    <s v="-"/>
    <n v="0"/>
    <n v="0"/>
    <s v="-"/>
    <n v="0"/>
  </r>
  <r>
    <s v="30"/>
    <x v="15"/>
    <x v="1"/>
    <s v="004"/>
    <s v="Z1F0017963"/>
    <s v="0604-0604"/>
    <s v="FC"/>
    <s v="00022743-00022770"/>
    <s v=""/>
    <s v=""/>
    <s v=""/>
    <s v=""/>
    <n v="0"/>
    <s v=""/>
    <s v="VENTAS NO CONTRIBUYENTES"/>
    <s v=""/>
    <n v="1648.9979999999998"/>
    <n v="0"/>
    <n v="1274.8399999999999"/>
    <n v="0"/>
    <s v="-"/>
    <n v="0"/>
    <n v="322.55"/>
    <s v="16"/>
    <n v="51.608000000000004"/>
    <n v="0"/>
    <s v="-"/>
    <n v="0"/>
    <n v="0"/>
    <s v="-"/>
    <n v="0"/>
  </r>
  <r>
    <s v="31"/>
    <x v="15"/>
    <x v="3"/>
    <s v="005"/>
    <s v="Z1B8050363"/>
    <s v="0115"/>
    <s v="FC"/>
    <s v="00012614-00012738"/>
    <s v=""/>
    <s v=""/>
    <s v=""/>
    <s v=""/>
    <n v="0"/>
    <s v=""/>
    <s v="VENTAS NO CONTRIBUYENTES"/>
    <s v=""/>
    <n v="6070.0700880000013"/>
    <n v="0"/>
    <n v="4790.015550000001"/>
    <n v="0"/>
    <s v="-"/>
    <n v="0"/>
    <n v="1103.4953500000001"/>
    <s v="16"/>
    <n v="176.55918800000009"/>
    <n v="0"/>
    <s v="-"/>
    <n v="0"/>
    <n v="0"/>
    <s v="-"/>
    <n v="0"/>
  </r>
  <r>
    <s v="32"/>
    <x v="15"/>
    <x v="1"/>
    <s v="005"/>
    <s v="Z1F0017998"/>
    <s v="0595"/>
    <s v="FC"/>
    <s v="00026891"/>
    <s v=""/>
    <s v=""/>
    <s v=""/>
    <s v=""/>
    <n v="0"/>
    <s v=""/>
    <s v="DAVID MUÑOZ"/>
    <s v="V125905448"/>
    <n v="33.278199999999998"/>
    <n v="0"/>
    <n v="29.902600000000003"/>
    <n v="2.91"/>
    <s v="16"/>
    <n v="0.46560000000000001"/>
    <n v="0"/>
    <s v="-"/>
    <n v="0"/>
    <n v="0"/>
    <s v="-"/>
    <n v="0"/>
    <n v="0"/>
    <s v="-"/>
    <n v="0"/>
  </r>
  <r>
    <s v="33"/>
    <x v="15"/>
    <x v="1"/>
    <s v="005"/>
    <s v="Z1F0017998"/>
    <s v="0595"/>
    <s v="FC"/>
    <s v="00026903"/>
    <s v=""/>
    <s v=""/>
    <s v=""/>
    <s v=""/>
    <n v="0"/>
    <s v=""/>
    <s v="GALERIADECOMOBILIA.C.A"/>
    <s v="J312806745"/>
    <n v="13.05"/>
    <n v="0"/>
    <n v="0"/>
    <n v="11.25"/>
    <s v="16"/>
    <n v="1.8"/>
    <n v="0"/>
    <s v="-"/>
    <n v="0"/>
    <n v="0"/>
    <s v="-"/>
    <n v="0"/>
    <n v="0"/>
    <s v="-"/>
    <n v="0"/>
  </r>
  <r>
    <s v="34"/>
    <x v="15"/>
    <x v="1"/>
    <s v="005"/>
    <s v="Z1F0017998"/>
    <s v="0595"/>
    <s v="FC"/>
    <s v="00026936"/>
    <s v=""/>
    <s v=""/>
    <s v=""/>
    <s v=""/>
    <n v="0"/>
    <s v=""/>
    <s v="AUTOSERVICIOS CRISS"/>
    <s v="J294282792"/>
    <n v="8.65"/>
    <n v="0"/>
    <n v="8.65"/>
    <n v="0"/>
    <s v="-"/>
    <n v="0"/>
    <n v="0"/>
    <s v="-"/>
    <n v="0"/>
    <n v="0"/>
    <s v="-"/>
    <n v="0"/>
    <n v="0"/>
    <s v="-"/>
    <n v="0"/>
  </r>
  <r>
    <s v="35"/>
    <x v="15"/>
    <x v="1"/>
    <s v="005"/>
    <s v="Z1F0017998"/>
    <s v="0595"/>
    <s v="FC"/>
    <s v="00026937"/>
    <s v=""/>
    <s v=""/>
    <s v=""/>
    <s v=""/>
    <n v="0"/>
    <s v=""/>
    <s v="HOGARES DE LA ESPERANZA"/>
    <s v="J294934471"/>
    <n v="400.09971999999999"/>
    <n v="0"/>
    <n v="277.65215000000001"/>
    <n v="105.55825"/>
    <s v="16"/>
    <n v="16.889320000000001"/>
    <n v="0"/>
    <s v="-"/>
    <n v="0"/>
    <n v="0"/>
    <s v="-"/>
    <n v="0"/>
    <n v="0"/>
    <s v="-"/>
    <n v="0"/>
  </r>
  <r>
    <s v="36"/>
    <x v="15"/>
    <x v="1"/>
    <s v="005"/>
    <s v="Z1F0017998"/>
    <s v="0595-0595"/>
    <s v="FC"/>
    <s v="00026844-00026877"/>
    <s v=""/>
    <s v=""/>
    <s v=""/>
    <s v=""/>
    <n v="0"/>
    <s v=""/>
    <s v="VENTAS NO CONTRIBUYENTES"/>
    <s v=""/>
    <n v="910.80501399999957"/>
    <n v="0"/>
    <n v="696.16104999999982"/>
    <n v="0"/>
    <s v="-"/>
    <n v="0"/>
    <n v="185.03790000000001"/>
    <s v="-"/>
    <n v="29.606064"/>
    <n v="0"/>
    <s v="-"/>
    <n v="0"/>
    <n v="0"/>
    <s v="-"/>
    <n v="0"/>
  </r>
  <r>
    <s v="37"/>
    <x v="15"/>
    <x v="1"/>
    <s v="005"/>
    <s v="Z1F0017998"/>
    <s v="0595-0595"/>
    <s v="FC"/>
    <s v="00026878-00026890"/>
    <s v=""/>
    <s v=""/>
    <s v=""/>
    <s v=""/>
    <n v="0"/>
    <s v=""/>
    <s v="VENTAS NO CONTRIBUYENTES"/>
    <s v=""/>
    <n v="1024.5932499999999"/>
    <n v="0"/>
    <n v="833.90084999999999"/>
    <n v="0"/>
    <s v="-"/>
    <n v="0"/>
    <n v="164.39000000000001"/>
    <s v="16"/>
    <n v="26.302399999999999"/>
    <n v="0"/>
    <s v="-"/>
    <n v="0"/>
    <n v="0"/>
    <s v="-"/>
    <n v="0"/>
  </r>
  <r>
    <s v="38"/>
    <x v="15"/>
    <x v="1"/>
    <s v="005"/>
    <s v="Z1F0017998"/>
    <s v="0595-0595"/>
    <s v="FC"/>
    <s v="00026892-00026902"/>
    <s v=""/>
    <s v=""/>
    <s v=""/>
    <s v=""/>
    <n v="0"/>
    <s v=""/>
    <s v="VENTAS NO CONTRIBUYENTES"/>
    <s v=""/>
    <n v="226.84405000000001"/>
    <n v="0"/>
    <n v="171.69765000000001"/>
    <n v="0"/>
    <s v="-"/>
    <n v="0"/>
    <n v="47.540000000000006"/>
    <s v="16"/>
    <n v="7.6064000000000007"/>
    <n v="0"/>
    <s v="-"/>
    <n v="0"/>
    <n v="0"/>
    <s v="-"/>
    <n v="0"/>
  </r>
  <r>
    <s v="39"/>
    <x v="15"/>
    <x v="1"/>
    <s v="005"/>
    <s v="Z1F0017998"/>
    <s v="0595-0595"/>
    <s v="FC"/>
    <s v="00026904-00026935"/>
    <s v=""/>
    <s v=""/>
    <s v=""/>
    <s v=""/>
    <n v="0"/>
    <s v=""/>
    <s v="VENTAS NO CONTRIBUYENTES"/>
    <s v=""/>
    <n v="1977.6550940000002"/>
    <n v="0"/>
    <n v="1226.55115"/>
    <n v="0"/>
    <s v="-"/>
    <n v="0"/>
    <n v="647.50340000000006"/>
    <s v="16"/>
    <n v="103.60054400000001"/>
    <n v="0"/>
    <s v="-"/>
    <n v="0"/>
    <n v="0"/>
    <s v="-"/>
    <n v="0"/>
  </r>
  <r>
    <s v="40"/>
    <x v="15"/>
    <x v="1"/>
    <s v="005"/>
    <s v="Z1F0017998"/>
    <s v="0595-0595"/>
    <s v="FC"/>
    <s v="00026938-00026939"/>
    <s v=""/>
    <s v=""/>
    <s v=""/>
    <s v=""/>
    <n v="0"/>
    <s v=""/>
    <s v="VENTAS NO CONTRIBUYENTES"/>
    <s v=""/>
    <n v="55.792200000000001"/>
    <n v="0"/>
    <n v="37.220599999999997"/>
    <n v="0"/>
    <s v="-"/>
    <n v="0"/>
    <n v="16.009999999999998"/>
    <s v="16"/>
    <n v="2.5615999999999999"/>
    <n v="0"/>
    <s v="-"/>
    <n v="0"/>
    <n v="0"/>
    <s v="-"/>
    <n v="0"/>
  </r>
  <r>
    <s v="41"/>
    <x v="15"/>
    <x v="3"/>
    <s v="006"/>
    <s v="Z1B8044815"/>
    <s v="0009"/>
    <s v="FC"/>
    <s v="00000533"/>
    <s v=""/>
    <s v=""/>
    <s v=""/>
    <s v=""/>
    <n v="0"/>
    <s v=""/>
    <s v="INVERSIONES MINIMARKETREY C.A"/>
    <s v="J-50029458-1 "/>
    <n v="320.74"/>
    <n v="0"/>
    <n v="320.74"/>
    <n v="0"/>
    <s v="-"/>
    <n v="0"/>
    <n v="0"/>
    <s v="-"/>
    <n v="0"/>
    <n v="0"/>
    <s v="-"/>
    <n v="0"/>
    <n v="0"/>
    <s v="-"/>
    <n v="0"/>
  </r>
  <r>
    <s v="42"/>
    <x v="15"/>
    <x v="3"/>
    <s v="006"/>
    <s v="Z1B8044815"/>
    <s v="0009"/>
    <s v="FC"/>
    <s v="00000585"/>
    <s v=""/>
    <s v=""/>
    <s v=""/>
    <s v=""/>
    <n v="0"/>
    <s v=""/>
    <s v="INVERSIONES COLINA FRESCA CA"/>
    <s v="J-40067775-0"/>
    <n v="42.987749999999998"/>
    <n v="0"/>
    <n v="42.987749999999998"/>
    <n v="0"/>
    <s v="-"/>
    <n v="0"/>
    <n v="0"/>
    <s v="-"/>
    <n v="0"/>
    <n v="0"/>
    <s v="-"/>
    <n v="0"/>
    <n v="0"/>
    <s v="-"/>
    <n v="0"/>
  </r>
  <r>
    <s v="43"/>
    <x v="15"/>
    <x v="3"/>
    <s v="006"/>
    <s v="Z1B8044815"/>
    <s v="0009"/>
    <s v="FC"/>
    <s v="00000520-00000532"/>
    <s v=""/>
    <s v=""/>
    <s v=""/>
    <s v=""/>
    <n v="0"/>
    <s v=""/>
    <s v="VENTAS NO CONTRIBUYENTES"/>
    <s v=""/>
    <n v="1256.1439379999999"/>
    <n v="0"/>
    <n v="948.13085000000001"/>
    <n v="0"/>
    <s v="-"/>
    <n v="0"/>
    <n v="265.52870000000001"/>
    <s v="-"/>
    <n v="42.484387999999996"/>
    <n v="0"/>
    <s v="-"/>
    <n v="0"/>
    <n v="0"/>
    <s v="-"/>
    <n v="0"/>
  </r>
  <r>
    <s v="44"/>
    <x v="15"/>
    <x v="3"/>
    <s v="006"/>
    <s v="Z1B8044815"/>
    <s v="0009"/>
    <s v="FC"/>
    <s v="00000534-00000584"/>
    <s v=""/>
    <s v=""/>
    <s v=""/>
    <s v=""/>
    <n v="0"/>
    <s v=""/>
    <s v="VENTAS NO CONTRIBUYENTES"/>
    <s v=""/>
    <n v="4555.5624480000006"/>
    <n v="0"/>
    <n v="3449.0802999999992"/>
    <n v="0"/>
    <s v="-"/>
    <n v="0"/>
    <n v="953.86389999999994"/>
    <s v="-"/>
    <n v="152.61824799999997"/>
    <n v="0"/>
    <s v="-"/>
    <n v="0"/>
    <n v="0"/>
    <s v="-"/>
    <n v="0"/>
  </r>
  <r>
    <s v="45"/>
    <x v="15"/>
    <x v="3"/>
    <s v="006"/>
    <s v="Z1B8044815"/>
    <s v="0009"/>
    <s v="FC"/>
    <s v="00000586-00000650"/>
    <s v=""/>
    <s v=""/>
    <s v=""/>
    <s v=""/>
    <n v="0"/>
    <s v=""/>
    <s v="VENTAS NO CONTRIBUYENTES"/>
    <s v=""/>
    <n v="4099.4299160000019"/>
    <n v="0"/>
    <n v="3028.6212499999992"/>
    <n v="0"/>
    <s v="-"/>
    <n v="0"/>
    <n v="923.11095000000012"/>
    <s v="16"/>
    <n v="147.69771599999999"/>
    <n v="0"/>
    <s v="-"/>
    <n v="0"/>
    <n v="0"/>
    <s v="-"/>
    <n v="0"/>
  </r>
  <r>
    <s v="46"/>
    <x v="15"/>
    <x v="1"/>
    <s v="006"/>
    <s v="Z1F0017787"/>
    <s v="0569-0569"/>
    <s v="FC"/>
    <s v="00013842-00013893"/>
    <s v=""/>
    <s v=""/>
    <s v=""/>
    <s v=""/>
    <n v="0"/>
    <s v=""/>
    <s v="VENTAS NO CONTRIBUYENTES"/>
    <s v=""/>
    <n v="2478.2594180000001"/>
    <n v="0"/>
    <n v="1791.6629"/>
    <n v="0"/>
    <s v="-"/>
    <n v="0"/>
    <n v="591.89355"/>
    <s v="16"/>
    <n v="94.702968000000027"/>
    <n v="0"/>
    <s v="-"/>
    <n v="0"/>
    <n v="0"/>
    <s v="-"/>
    <n v="0"/>
  </r>
  <r>
    <s v="47"/>
    <x v="15"/>
    <x v="3"/>
    <s v="007"/>
    <s v="Z1B8050013"/>
    <s v="0039"/>
    <s v="FC"/>
    <s v="00002689"/>
    <s v=""/>
    <s v=""/>
    <s v=""/>
    <s v=""/>
    <n v="0"/>
    <s v=""/>
    <s v="INVERSIONES8266"/>
    <s v="J406866148 "/>
    <n v="88.756799999999998"/>
    <n v="0"/>
    <n v="18.600000000000001"/>
    <n v="60.48"/>
    <s v="16"/>
    <n v="9.6768000000000001"/>
    <n v="0"/>
    <s v="-"/>
    <n v="0"/>
    <n v="0"/>
    <s v="-"/>
    <n v="0"/>
    <n v="0"/>
    <s v="-"/>
    <n v="0"/>
  </r>
  <r>
    <s v="48"/>
    <x v="15"/>
    <x v="3"/>
    <s v="007"/>
    <s v="Z1B8050013"/>
    <s v="0039"/>
    <s v="FC"/>
    <s v="00002682-00002688"/>
    <s v=""/>
    <s v=""/>
    <s v=""/>
    <s v=""/>
    <n v="0"/>
    <s v=""/>
    <s v="VENTAS NO CONTRIBUYENTES"/>
    <s v=""/>
    <n v="852.07252199999994"/>
    <n v="0"/>
    <n v="540.16419999999994"/>
    <n v="0"/>
    <s v="-"/>
    <n v="0"/>
    <n v="268.88655"/>
    <s v="16"/>
    <n v="43.021771999999999"/>
    <n v="0"/>
    <s v="-"/>
    <n v="0"/>
    <n v="0"/>
    <s v="-"/>
    <n v="0"/>
  </r>
  <r>
    <s v="49"/>
    <x v="15"/>
    <x v="3"/>
    <s v="007"/>
    <s v="Z1B8050013"/>
    <s v="0039"/>
    <s v="FC"/>
    <s v="00002690-00002801"/>
    <s v=""/>
    <s v=""/>
    <s v=""/>
    <s v=""/>
    <n v="0"/>
    <s v=""/>
    <s v="VENTAS NO CONTRIBUYENTES"/>
    <s v=""/>
    <n v="6568.6711899999991"/>
    <n v="0"/>
    <n v="4778.0545999999977"/>
    <n v="0"/>
    <s v="-"/>
    <n v="0"/>
    <n v="1543.6349499999997"/>
    <s v="-"/>
    <n v="246.98163999999997"/>
    <n v="0"/>
    <s v="-"/>
    <n v="0"/>
    <n v="0"/>
    <s v="-"/>
    <n v="0"/>
  </r>
  <r>
    <s v="50"/>
    <x v="15"/>
    <x v="3"/>
    <s v="008"/>
    <s v="Z1B8050003"/>
    <s v="1973"/>
    <s v="FC"/>
    <s v="00192716-00192841"/>
    <s v=""/>
    <s v=""/>
    <s v=""/>
    <s v=""/>
    <n v="0"/>
    <s v=""/>
    <s v="VENTAS NO CONTRIBUYENTES"/>
    <s v=""/>
    <n v="7007.9691999999995"/>
    <n v="0"/>
    <n v="5088.32"/>
    <n v="0"/>
    <s v="-"/>
    <n v="0"/>
    <n v="1654.87"/>
    <s v="-"/>
    <n v="264.7792"/>
    <n v="0"/>
    <s v="-"/>
    <n v="0"/>
    <n v="0"/>
    <s v="-"/>
    <n v="0"/>
  </r>
  <r>
    <s v="51"/>
    <x v="15"/>
    <x v="1"/>
    <s v="008"/>
    <s v="Z1F0017970"/>
    <s v="0227-0227"/>
    <s v="FC"/>
    <s v="00003162-00003177"/>
    <s v=""/>
    <s v=""/>
    <s v=""/>
    <s v=""/>
    <n v="0"/>
    <s v=""/>
    <s v="VENTAS NO CONTRIBUYENTES"/>
    <s v=""/>
    <n v="113.55760000000001"/>
    <n v="0"/>
    <n v="8.7400000000000091"/>
    <n v="0"/>
    <s v="-"/>
    <n v="0"/>
    <n v="90.359999999999985"/>
    <s v="16"/>
    <n v="14.457599999999999"/>
    <n v="0"/>
    <s v="-"/>
    <n v="0"/>
    <n v="0"/>
    <s v="-"/>
    <n v="0"/>
  </r>
  <r>
    <s v="52"/>
    <x v="15"/>
    <x v="3"/>
    <s v="009"/>
    <s v="Z1B8014458"/>
    <s v="0008"/>
    <s v="FC"/>
    <s v="00000380-00000452"/>
    <s v=""/>
    <s v=""/>
    <s v=""/>
    <s v=""/>
    <n v="0"/>
    <s v=""/>
    <s v="VENTAS NO CONTRIBUYENTES"/>
    <s v=""/>
    <n v="5872.1880680000004"/>
    <n v="0"/>
    <n v="4583.1613500000012"/>
    <n v="0"/>
    <s v="-"/>
    <n v="0"/>
    <n v="1111.2298499999997"/>
    <s v="-"/>
    <n v="177.79686799999996"/>
    <n v="0"/>
    <s v="-"/>
    <n v="0"/>
    <n v="0"/>
    <s v="-"/>
    <n v="0"/>
  </r>
  <r>
    <s v="53"/>
    <x v="15"/>
    <x v="3"/>
    <s v="010"/>
    <s v="Z1F0000341"/>
    <s v="1492"/>
    <s v="NC"/>
    <s v=""/>
    <s v="00000186"/>
    <s v=""/>
    <s v="85628000"/>
    <s v="16/10/2021"/>
    <n v="73.34"/>
    <s v="VEN"/>
    <s v="GUILLERO ANTONIO"/>
    <s v="V3719046"/>
    <n v="-73.344350000000006"/>
    <n v="0"/>
    <n v="-62.823150000000005"/>
    <n v="0"/>
    <s v="-"/>
    <n v="0"/>
    <n v="-9.07"/>
    <s v="16"/>
    <n v="-1.4512"/>
    <n v="0"/>
    <s v="-"/>
    <n v="0"/>
    <n v="0"/>
    <s v="-"/>
    <n v="0"/>
  </r>
  <r>
    <s v="54"/>
    <x v="15"/>
    <x v="3"/>
    <s v="010"/>
    <s v="Z1F0000341"/>
    <s v="1492"/>
    <s v="FC"/>
    <s v="00085614-00085706"/>
    <s v=""/>
    <s v=""/>
    <s v=""/>
    <s v=""/>
    <n v="0"/>
    <s v=""/>
    <s v="VENTAS NO CONTRIBUYENTES"/>
    <s v=""/>
    <n v="4894.8368599999994"/>
    <n v="0"/>
    <n v="3912.9191499999993"/>
    <n v="0"/>
    <s v="-"/>
    <n v="0"/>
    <n v="846.48085000000026"/>
    <s v="16"/>
    <n v="135.43685999999997"/>
    <n v="0"/>
    <s v="-"/>
    <n v="0"/>
    <n v="0"/>
    <s v="-"/>
    <n v="0"/>
  </r>
  <r>
    <s v="55"/>
    <x v="15"/>
    <x v="3"/>
    <s v="011"/>
    <s v="Z1F0004616"/>
    <s v="0931"/>
    <s v="FC"/>
    <s v="00125952"/>
    <s v=""/>
    <s v=""/>
    <s v=""/>
    <s v=""/>
    <n v="0"/>
    <s v=""/>
    <s v="COMUNIDAD CUADRAN GULAR EL CAMINO"/>
    <s v="J313877107 "/>
    <n v="12.590199999999999"/>
    <n v="0"/>
    <n v="12.590199999999999"/>
    <n v="0"/>
    <s v="-"/>
    <n v="0"/>
    <n v="0"/>
    <s v="-"/>
    <n v="0"/>
    <n v="0"/>
    <s v="-"/>
    <n v="0"/>
    <n v="0"/>
    <s v="-"/>
    <n v="0"/>
  </r>
  <r>
    <s v="56"/>
    <x v="15"/>
    <x v="3"/>
    <s v="011"/>
    <s v="Z1F0004616"/>
    <s v="0931"/>
    <s v="FC"/>
    <s v="00126013"/>
    <s v=""/>
    <s v=""/>
    <s v=""/>
    <s v=""/>
    <n v="0"/>
    <s v=""/>
    <s v="JEAN"/>
    <s v="V115519603 "/>
    <n v="1.04"/>
    <n v="0"/>
    <n v="1.04"/>
    <n v="0"/>
    <s v="-"/>
    <n v="0"/>
    <n v="0"/>
    <s v="-"/>
    <n v="0"/>
    <n v="0"/>
    <s v="-"/>
    <n v="0"/>
    <n v="0"/>
    <s v="-"/>
    <n v="0"/>
  </r>
  <r>
    <s v="57"/>
    <x v="15"/>
    <x v="3"/>
    <s v="011"/>
    <s v="Z1F0004616"/>
    <s v="0931-0931"/>
    <s v="FC"/>
    <s v="00125931-00125951"/>
    <s v=""/>
    <s v=""/>
    <s v=""/>
    <s v=""/>
    <n v="0"/>
    <s v=""/>
    <s v="VENTAS NO CONTRIBUYENTES"/>
    <s v=""/>
    <n v="381.06695000000002"/>
    <n v="0"/>
    <n v="377.64495000000005"/>
    <n v="0"/>
    <s v="-"/>
    <n v="0"/>
    <n v="2.95"/>
    <s v="-"/>
    <n v="0.47199999999999998"/>
    <n v="0"/>
    <s v="-"/>
    <n v="0"/>
    <n v="0"/>
    <s v="-"/>
    <n v="0"/>
  </r>
  <r>
    <s v="58"/>
    <x v="15"/>
    <x v="3"/>
    <s v="011"/>
    <s v="Z1F0004616"/>
    <s v="0931-0931"/>
    <s v="FC"/>
    <s v="00125953-00126012"/>
    <s v=""/>
    <s v=""/>
    <s v=""/>
    <s v=""/>
    <n v="0"/>
    <s v=""/>
    <s v="VENTAS NO CONTRIBUYENTES"/>
    <s v=""/>
    <n v="1211.3709999999996"/>
    <n v="0"/>
    <n v="1120.8678"/>
    <n v="0"/>
    <s v="-"/>
    <n v="0"/>
    <n v="78.019999999999982"/>
    <s v="-"/>
    <n v="12.4832"/>
    <n v="0"/>
    <s v="-"/>
    <n v="0"/>
    <n v="0"/>
    <s v="-"/>
    <n v="0"/>
  </r>
  <r>
    <s v="59"/>
    <x v="15"/>
    <x v="3"/>
    <s v="011"/>
    <s v="Z1F0004616"/>
    <s v="0931-0931"/>
    <s v="FC"/>
    <s v="00126014-00126081"/>
    <s v=""/>
    <s v=""/>
    <s v=""/>
    <s v=""/>
    <n v="0"/>
    <s v=""/>
    <s v="VENTAS NO CONTRIBUYENTES"/>
    <s v=""/>
    <n v="973.69149999999968"/>
    <n v="0"/>
    <n v="863.39904999999999"/>
    <n v="0"/>
    <s v="-"/>
    <n v="0"/>
    <n v="95.079750000000004"/>
    <s v="-"/>
    <n v="15.212699999999998"/>
    <n v="0"/>
    <s v="-"/>
    <n v="0"/>
    <n v="0"/>
    <s v="-"/>
    <n v="0"/>
  </r>
  <r>
    <s v="60"/>
    <x v="15"/>
    <x v="3"/>
    <s v="012"/>
    <s v="Z1B8038506"/>
    <s v="1880"/>
    <s v="NC"/>
    <s v=""/>
    <s v="00000104"/>
    <s v=""/>
    <s v="00077419"/>
    <s v="16/10/2021"/>
    <n v="28.07"/>
    <s v="VEN"/>
    <s v="LOPEZ FERNANDO"/>
    <s v="V4882697"/>
    <n v="-11.32"/>
    <n v="0"/>
    <n v="-11.32"/>
    <n v="0"/>
    <s v="-"/>
    <n v="0"/>
    <n v="0"/>
    <s v="-"/>
    <n v="0"/>
    <n v="0"/>
    <s v="-"/>
    <n v="0"/>
    <n v="0"/>
    <s v="-"/>
    <n v="0"/>
  </r>
  <r>
    <s v="61"/>
    <x v="15"/>
    <x v="3"/>
    <s v="012"/>
    <s v="Z1B8038506"/>
    <s v="1880"/>
    <s v="FC"/>
    <s v="00077407-00077451"/>
    <s v=""/>
    <s v=""/>
    <s v=""/>
    <s v=""/>
    <n v="0"/>
    <s v=""/>
    <s v="VENTAS NO CONTRIBUYENTES"/>
    <s v=""/>
    <n v="862.67145000000039"/>
    <n v="0"/>
    <n v="383.48655000000002"/>
    <n v="0"/>
    <s v="-"/>
    <n v="0"/>
    <n v="413.09039999999999"/>
    <s v="16"/>
    <n v="66.094499999999996"/>
    <n v="0"/>
    <s v="-"/>
    <n v="0"/>
    <n v="0"/>
    <s v="-"/>
    <n v="0"/>
  </r>
  <r>
    <s v="62"/>
    <x v="15"/>
    <x v="3"/>
    <s v="013"/>
    <s v="Z1B8050578"/>
    <s v="1840"/>
    <s v="NC"/>
    <s v=""/>
    <s v="00000075"/>
    <s v=""/>
    <s v="00163906"/>
    <s v="16/10/2021"/>
    <n v="29.88"/>
    <s v="VEN"/>
    <s v="KAREN"/>
    <s v="V22350979 "/>
    <n v="-3.1320000000000001"/>
    <n v="0"/>
    <n v="0"/>
    <n v="0"/>
    <s v="-"/>
    <n v="0"/>
    <n v="-2.7"/>
    <s v="16"/>
    <n v="-0.432"/>
    <n v="0"/>
    <s v="-"/>
    <n v="0"/>
    <n v="0"/>
    <s v="-"/>
    <n v="0"/>
  </r>
  <r>
    <s v="63"/>
    <x v="15"/>
    <x v="3"/>
    <s v="013"/>
    <s v="Z1B8050578"/>
    <s v="1840-1841"/>
    <s v="FC"/>
    <s v="00163868-00163974"/>
    <s v=""/>
    <s v=""/>
    <s v=""/>
    <s v=""/>
    <n v="0"/>
    <s v=""/>
    <s v="VENTAS NO CONTRIBUYENTES"/>
    <s v=""/>
    <n v="1998.1387499999998"/>
    <n v="0"/>
    <n v="1767.85"/>
    <n v="0"/>
    <s v="-"/>
    <n v="0"/>
    <n v="198.52474999999998"/>
    <s v="16"/>
    <n v="31.763999999999999"/>
    <n v="0"/>
    <s v="-"/>
    <n v="0"/>
    <n v="0"/>
    <s v="-"/>
    <n v="0"/>
  </r>
  <r>
    <s v="64"/>
    <x v="15"/>
    <x v="3"/>
    <s v="014"/>
    <s v="Z1F0000338"/>
    <s v="1685-1685"/>
    <s v="FC"/>
    <s v="00072112-00072160"/>
    <s v=""/>
    <s v=""/>
    <s v=""/>
    <s v=""/>
    <n v="0"/>
    <s v=""/>
    <s v="VENTAS NO CONTRIBUYENTES"/>
    <s v=""/>
    <n v="1523.7104500000003"/>
    <n v="0"/>
    <n v="1153.0755999999997"/>
    <n v="0"/>
    <s v="-"/>
    <n v="0"/>
    <n v="319.51275000000004"/>
    <s v="16"/>
    <n v="51.122099999999996"/>
    <n v="0"/>
    <s v="-"/>
    <n v="0"/>
    <n v="0"/>
    <s v="-"/>
    <n v="0"/>
  </r>
  <r>
    <s v="65"/>
    <x v="15"/>
    <x v="3"/>
    <s v="015"/>
    <s v="Z1B8050356"/>
    <s v="1858"/>
    <s v="FC"/>
    <s v="00095718"/>
    <s v=""/>
    <s v=""/>
    <s v=""/>
    <s v=""/>
    <n v="0"/>
    <s v=""/>
    <s v="GRUPO CORPORATIVO MANUBER C.A"/>
    <s v="J409821315"/>
    <n v="34.922499999999999"/>
    <n v="0"/>
    <n v="34.922499999999999"/>
    <n v="0"/>
    <s v="-"/>
    <n v="0"/>
    <n v="0"/>
    <s v="-"/>
    <n v="0"/>
    <n v="0"/>
    <s v="-"/>
    <n v="0"/>
    <n v="0"/>
    <s v="-"/>
    <n v="0"/>
  </r>
  <r>
    <s v="66"/>
    <x v="15"/>
    <x v="3"/>
    <s v="015"/>
    <s v="Z1B8050356"/>
    <s v="1858"/>
    <s v="FC"/>
    <s v="00095662-00095717"/>
    <s v=""/>
    <s v=""/>
    <s v=""/>
    <s v=""/>
    <n v="0"/>
    <s v=""/>
    <s v="VENTAS NO CONTRIBUYENTES"/>
    <s v=""/>
    <n v="2388.7920000000013"/>
    <n v="0"/>
    <n v="1769.0286999999994"/>
    <n v="0"/>
    <s v="-"/>
    <n v="0"/>
    <n v="534.27879999999993"/>
    <s v="16"/>
    <n v="85.484499999999997"/>
    <n v="0"/>
    <s v="-"/>
    <n v="0"/>
    <n v="0"/>
    <s v="-"/>
    <n v="0"/>
  </r>
  <r>
    <s v="67"/>
    <x v="15"/>
    <x v="3"/>
    <s v="015"/>
    <s v="Z1B8050356"/>
    <s v="1858"/>
    <s v="FC"/>
    <s v="00095719-00095722"/>
    <s v=""/>
    <s v=""/>
    <s v=""/>
    <s v=""/>
    <n v="0"/>
    <s v=""/>
    <s v="VENTAS NO CONTRIBUYENTES"/>
    <s v=""/>
    <n v="137.34094999999999"/>
    <n v="0"/>
    <n v="118.09134999999999"/>
    <n v="0"/>
    <s v="-"/>
    <n v="0"/>
    <n v="16.5945"/>
    <s v="-"/>
    <n v="2.6551"/>
    <n v="0"/>
    <s v="-"/>
    <n v="0"/>
    <n v="0"/>
    <s v="-"/>
    <n v="0"/>
  </r>
  <r>
    <s v="68"/>
    <x v="15"/>
    <x v="3"/>
    <s v="016"/>
    <s v="Z1F0000490"/>
    <s v="0397"/>
    <s v="FC"/>
    <s v="00014307"/>
    <s v=""/>
    <s v=""/>
    <s v=""/>
    <s v=""/>
    <n v="0"/>
    <s v=""/>
    <s v="INVERSIONES8266"/>
    <s v="J406866148"/>
    <n v="41.511000000000003"/>
    <n v="0"/>
    <n v="4.066200000000002"/>
    <n v="32.28"/>
    <s v="16"/>
    <n v="5.1647999999999996"/>
    <n v="0"/>
    <s v="-"/>
    <n v="0"/>
    <n v="0"/>
    <s v="-"/>
    <n v="0"/>
    <n v="0"/>
    <s v="-"/>
    <n v="0"/>
  </r>
  <r>
    <s v="69"/>
    <x v="15"/>
    <x v="3"/>
    <s v="016"/>
    <s v="Z1F0000490"/>
    <s v="0397"/>
    <s v="FC"/>
    <s v="00014277-00014306"/>
    <s v=""/>
    <s v=""/>
    <s v=""/>
    <s v=""/>
    <n v="0"/>
    <s v=""/>
    <s v="VENTAS NO CONTRIBUYENTES"/>
    <s v=""/>
    <n v="613.56920000000014"/>
    <n v="0"/>
    <n v="421.24310000000014"/>
    <n v="0"/>
    <s v="-"/>
    <n v="0"/>
    <n v="165.79839999999999"/>
    <s v="-"/>
    <n v="26.527699999999999"/>
    <n v="0"/>
    <s v="-"/>
    <n v="0"/>
    <n v="0"/>
    <s v="-"/>
    <n v="0"/>
  </r>
  <r>
    <s v="70"/>
    <x v="15"/>
    <x v="3"/>
    <s v="016"/>
    <s v="Z1F0000490"/>
    <s v="0397"/>
    <s v="FC"/>
    <s v="00014308-00014389"/>
    <s v=""/>
    <s v=""/>
    <s v=""/>
    <s v=""/>
    <n v="0"/>
    <s v=""/>
    <s v="VENTAS NO CONTRIBUYENTES"/>
    <s v=""/>
    <n v="908.43010000000049"/>
    <n v="0"/>
    <n v="730.0224000000004"/>
    <n v="0"/>
    <s v="-"/>
    <n v="0"/>
    <n v="153.7998"/>
    <s v="-"/>
    <n v="24.607900000000004"/>
    <n v="0"/>
    <s v="-"/>
    <n v="0"/>
    <n v="0"/>
    <s v="-"/>
    <n v="0"/>
  </r>
  <r>
    <s v="71"/>
    <x v="15"/>
    <x v="3"/>
    <s v="017"/>
    <s v="Z7C0004030"/>
    <s v="0308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72"/>
    <x v="15"/>
    <x v="3"/>
    <s v="017"/>
    <s v="Z7C0004030"/>
    <s v="0309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73"/>
    <x v="16"/>
    <x v="3"/>
    <s v="001"/>
    <s v="Z1F0000700"/>
    <s v="1695"/>
    <s v="NC"/>
    <s v=""/>
    <s v="00000288"/>
    <s v=""/>
    <s v="37969000"/>
    <s v="11/10/2021"/>
    <n v="16.64"/>
    <s v="VEN"/>
    <s v="JOSE LUIS"/>
    <s v="V12927114 "/>
    <n v="-16.64"/>
    <n v="0"/>
    <n v="-16.64"/>
    <n v="0"/>
    <s v="-"/>
    <n v="0"/>
    <n v="0"/>
    <s v="-"/>
    <n v="0"/>
    <n v="0"/>
    <s v="-"/>
    <n v="0"/>
    <n v="0"/>
    <s v="-"/>
    <n v="0"/>
  </r>
  <r>
    <s v="74"/>
    <x v="16"/>
    <x v="3"/>
    <s v="001"/>
    <s v="Z1F0000700"/>
    <s v="1695"/>
    <s v="FC"/>
    <s v="00038476-00038574"/>
    <s v=""/>
    <s v=""/>
    <s v=""/>
    <s v=""/>
    <n v="0"/>
    <s v=""/>
    <s v="VENTAS NO CONTRIBUYENTES"/>
    <s v=""/>
    <n v="3682.1046499999993"/>
    <n v="0"/>
    <n v="2877.6577499999994"/>
    <n v="0"/>
    <s v="-"/>
    <n v="0"/>
    <n v="693.48869999999988"/>
    <s v="16"/>
    <n v="110.95819999999998"/>
    <n v="0"/>
    <s v="-"/>
    <n v="0"/>
    <n v="0"/>
    <s v="-"/>
    <n v="0"/>
  </r>
  <r>
    <s v="75"/>
    <x v="16"/>
    <x v="1"/>
    <s v="001"/>
    <s v="Z1F0017854"/>
    <s v="0610"/>
    <s v="FC"/>
    <s v="00036953-00037046"/>
    <s v=""/>
    <s v=""/>
    <s v=""/>
    <s v=""/>
    <n v="0"/>
    <s v=""/>
    <s v="VENTAS NO CONTRIBUYENTES"/>
    <m/>
    <n v="3483.4692"/>
    <n v="0"/>
    <n v="2303.61"/>
    <n v="0"/>
    <s v="-"/>
    <n v="0"/>
    <n v="1017.12"/>
    <s v="-"/>
    <n v="162.73920000000001"/>
    <n v="0"/>
    <s v="-"/>
    <n v="0"/>
    <n v="0"/>
    <s v="-"/>
    <n v="0"/>
  </r>
  <r>
    <s v="76"/>
    <x v="16"/>
    <x v="2"/>
    <s v="001"/>
    <s v="Z7C7008321"/>
    <s v="0041-0041"/>
    <s v="FC"/>
    <s v="00004469-00004616"/>
    <s v=""/>
    <s v=""/>
    <s v=""/>
    <s v=""/>
    <n v="0"/>
    <s v=""/>
    <s v="VENTAS NO CONTRIBUYENTES"/>
    <s v=""/>
    <n v="3016.0018"/>
    <n v="0"/>
    <n v="2369.1257499999992"/>
    <n v="0"/>
    <s v="-"/>
    <n v="0"/>
    <n v="557.65174999999999"/>
    <s v="16"/>
    <n v="89.224299999999999"/>
    <n v="0"/>
    <s v="-"/>
    <n v="0"/>
    <n v="0"/>
    <s v="-"/>
    <n v="0"/>
  </r>
  <r>
    <s v="77"/>
    <x v="16"/>
    <x v="2"/>
    <s v="002"/>
    <s v="Z7C7008340"/>
    <s v="0040-0040"/>
    <s v="FC"/>
    <s v="00005118-00005201"/>
    <s v=""/>
    <s v=""/>
    <s v=""/>
    <s v=""/>
    <n v="0"/>
    <s v=""/>
    <s v="VENTAS NO CONTRIBUYENTES"/>
    <s v=""/>
    <n v="1510.6874999999998"/>
    <n v="0"/>
    <n v="1189.7851000000003"/>
    <n v="0"/>
    <s v="-"/>
    <n v="0"/>
    <n v="276.64000000000004"/>
    <s v="-"/>
    <n v="44.262400000000007"/>
    <n v="0"/>
    <s v="-"/>
    <n v="0"/>
    <n v="0"/>
    <s v="-"/>
    <n v="0"/>
  </r>
  <r>
    <s v="78"/>
    <x v="16"/>
    <x v="2"/>
    <s v="002"/>
    <s v="Z7C7008340"/>
    <s v="0040"/>
    <s v="FC"/>
    <s v="00005202"/>
    <s v=""/>
    <s v=""/>
    <s v=""/>
    <s v=""/>
    <n v="0"/>
    <s v=""/>
    <s v="JOSE LUIS DIAZ TORRES"/>
    <s v="V118197913"/>
    <n v="15.590400000000001"/>
    <n v="0"/>
    <n v="0"/>
    <n v="13.44"/>
    <s v="16"/>
    <n v="2.1503999999999999"/>
    <n v="0"/>
    <s v="-"/>
    <n v="0"/>
    <n v="0"/>
    <s v="-"/>
    <n v="0"/>
    <n v="0"/>
    <s v="-"/>
    <n v="0"/>
  </r>
  <r>
    <s v="79"/>
    <x v="16"/>
    <x v="2"/>
    <s v="002"/>
    <s v="Z7C7008340"/>
    <s v="0040-0040"/>
    <s v="FC"/>
    <s v="00005203-00005216"/>
    <s v=""/>
    <s v=""/>
    <s v=""/>
    <s v=""/>
    <n v="0"/>
    <s v=""/>
    <s v="VENTAS NO CONTRIBUYENTES"/>
    <s v=""/>
    <n v="304.17034999999998"/>
    <n v="0"/>
    <n v="234.47744999999998"/>
    <n v="0"/>
    <s v="-"/>
    <n v="0"/>
    <n v="60.080100000000002"/>
    <s v="-"/>
    <n v="9.6128"/>
    <n v="0"/>
    <s v="-"/>
    <n v="0"/>
    <n v="0"/>
    <s v="-"/>
    <n v="0"/>
  </r>
  <r>
    <s v="80"/>
    <x v="16"/>
    <x v="2"/>
    <s v="002"/>
    <s v="Z7C7008340"/>
    <s v="0040"/>
    <s v="FC"/>
    <s v="00005217"/>
    <s v=""/>
    <s v=""/>
    <s v=""/>
    <s v=""/>
    <n v="0"/>
    <s v=""/>
    <s v="COMERCIALIZADORA Y AGRP FLOR MARIA C.A"/>
    <s v="J407737937"/>
    <n v="155.3116"/>
    <n v="0"/>
    <n v="132.21600000000001"/>
    <n v="19.91"/>
    <s v="16"/>
    <n v="3.1856"/>
    <n v="0"/>
    <s v="-"/>
    <n v="0"/>
    <n v="0"/>
    <s v="-"/>
    <n v="0"/>
    <n v="0"/>
    <s v="-"/>
    <n v="0"/>
  </r>
  <r>
    <s v="81"/>
    <x v="16"/>
    <x v="2"/>
    <s v="002"/>
    <s v="Z7C7008340"/>
    <s v="0040-0040"/>
    <s v="FC"/>
    <s v="00005218-00005282"/>
    <s v=""/>
    <s v=""/>
    <s v=""/>
    <s v=""/>
    <n v="0"/>
    <s v=""/>
    <s v="VENTAS NO CONTRIBUYENTES"/>
    <s v=""/>
    <n v="1023.1836499999999"/>
    <n v="0"/>
    <n v="831.24749999999995"/>
    <n v="0"/>
    <s v="-"/>
    <n v="0"/>
    <n v="165.46214999999998"/>
    <s v="-"/>
    <n v="26.474"/>
    <n v="0"/>
    <s v="-"/>
    <n v="0"/>
    <n v="0"/>
    <s v="-"/>
    <n v="0"/>
  </r>
  <r>
    <s v="82"/>
    <x v="16"/>
    <x v="3"/>
    <s v="002"/>
    <s v="Z1B8050002"/>
    <s v="0035"/>
    <s v="FC"/>
    <s v="00002807-00002893"/>
    <s v=""/>
    <s v=""/>
    <s v=""/>
    <s v=""/>
    <n v="0"/>
    <s v=""/>
    <s v="VENTAS NO CONTRIBUYENTES"/>
    <s v=""/>
    <n v="5274.395934000001"/>
    <n v="0"/>
    <n v="3922.1873500000011"/>
    <n v="0"/>
    <s v="-"/>
    <n v="0"/>
    <n v="1165.6971000000005"/>
    <s v="-"/>
    <n v="186.511484"/>
    <n v="0"/>
    <s v="-"/>
    <n v="0"/>
    <n v="0"/>
    <s v="-"/>
    <n v="0"/>
  </r>
  <r>
    <s v="83"/>
    <x v="16"/>
    <x v="0"/>
    <s v="002"/>
    <s v="Z1F0008858"/>
    <s v="1059-1059"/>
    <s v="FC"/>
    <s v="00141330-00141459"/>
    <s v=""/>
    <s v=""/>
    <s v=""/>
    <s v=""/>
    <n v="0"/>
    <s v=""/>
    <s v="VENTAS NO CONTRIBUYENTES"/>
    <s v=""/>
    <n v="1826.6732999999988"/>
    <n v="0"/>
    <n v="1595.4968999999999"/>
    <n v="0"/>
    <s v="-"/>
    <n v="0"/>
    <n v="199.29000000000002"/>
    <s v="-"/>
    <n v="31.886399999999998"/>
    <n v="0"/>
    <s v="-"/>
    <n v="0"/>
    <n v="0"/>
    <s v="-"/>
    <n v="0"/>
  </r>
  <r>
    <s v="84"/>
    <x v="16"/>
    <x v="1"/>
    <s v="002"/>
    <s v="Z1F0017966"/>
    <s v="0603"/>
    <s v="NC"/>
    <s v=""/>
    <s v="00000135"/>
    <s v=""/>
    <s v="00023232"/>
    <s v="17-10-2021"/>
    <n v="26.76"/>
    <s v="VEN"/>
    <s v="ANDREA DE JARAMILLO"/>
    <s v="V20801703"/>
    <n v="-10.68"/>
    <n v="0"/>
    <n v="-10.68"/>
    <n v="0"/>
    <s v="-"/>
    <n v="0"/>
    <n v="0"/>
    <s v="-"/>
    <n v="0"/>
    <n v="0"/>
    <s v="-"/>
    <n v="0"/>
    <n v="0"/>
    <s v="-"/>
    <n v="0"/>
  </r>
  <r>
    <s v="85"/>
    <x v="16"/>
    <x v="1"/>
    <s v="002"/>
    <s v="Z1F0017966"/>
    <s v="0603-0603"/>
    <s v="FC"/>
    <s v="00023184-00023255"/>
    <s v=""/>
    <s v=""/>
    <s v=""/>
    <s v=""/>
    <n v="0"/>
    <s v=""/>
    <s v="VENTAS NO CONTRIBUYENTES"/>
    <s v=""/>
    <n v="3502.328555999999"/>
    <n v="0"/>
    <n v="2453.662949999999"/>
    <n v="0"/>
    <s v="-"/>
    <n v="0"/>
    <n v="904.02205000000004"/>
    <s v="-"/>
    <n v="144.64355599999999"/>
    <n v="0"/>
    <s v="-"/>
    <n v="0"/>
    <n v="0"/>
    <s v="-"/>
    <n v="0"/>
  </r>
  <r>
    <s v="86"/>
    <x v="16"/>
    <x v="3"/>
    <s v="002"/>
    <s v="Z1B8050149"/>
    <s v="1957"/>
    <s v="FC"/>
    <s v="00223632-00223712"/>
    <m/>
    <m/>
    <m/>
    <m/>
    <n v="0"/>
    <m/>
    <s v="VENTAS NO CONTRIBUYENTES"/>
    <m/>
    <n v="1446.7924"/>
    <n v="0"/>
    <n v="1419.95"/>
    <n v="0"/>
    <s v="-"/>
    <n v="0"/>
    <n v="23.14"/>
    <s v="16"/>
    <n v="3.7024000000000004"/>
    <n v="0"/>
    <s v="-"/>
    <n v="0"/>
    <n v="0"/>
    <s v="-"/>
    <n v="0"/>
  </r>
  <r>
    <s v="87"/>
    <x v="16"/>
    <x v="3"/>
    <s v="002"/>
    <s v="Z1B8050365"/>
    <s v="1447"/>
    <s v="FC "/>
    <s v="00091250-00091344"/>
    <m/>
    <m/>
    <m/>
    <m/>
    <n v="0"/>
    <m/>
    <s v="VENTAS NO CONTRIBUYENTES"/>
    <m/>
    <n v="1958.3212000000001"/>
    <n v="0"/>
    <n v="1944.9"/>
    <n v="0"/>
    <s v="-"/>
    <n v="0"/>
    <n v="11.57"/>
    <s v="-"/>
    <n v="1.8512000000000002"/>
    <n v="0"/>
    <s v="-"/>
    <n v="0"/>
    <n v="0"/>
    <s v="-"/>
    <n v="0"/>
  </r>
  <r>
    <s v="88"/>
    <x v="16"/>
    <x v="2"/>
    <s v="003"/>
    <s v="Z7C7008438"/>
    <s v="0040-0040"/>
    <s v="FC"/>
    <s v="00004534-00004648"/>
    <s v=""/>
    <s v=""/>
    <s v=""/>
    <s v=""/>
    <n v="0"/>
    <s v=""/>
    <s v="VENTAS NO CONTRIBUYENTES"/>
    <s v=""/>
    <n v="2212.5933500000001"/>
    <n v="0"/>
    <n v="1767.885849999999"/>
    <n v="0"/>
    <s v="-"/>
    <n v="0"/>
    <n v="383.36859999999996"/>
    <s v="-"/>
    <n v="61.33890000000001"/>
    <n v="0"/>
    <s v="-"/>
    <n v="0"/>
    <n v="0"/>
    <s v="-"/>
    <n v="0"/>
  </r>
  <r>
    <s v="89"/>
    <x v="16"/>
    <x v="2"/>
    <s v="003"/>
    <s v="Z7C7008438"/>
    <s v="0040"/>
    <s v="NC"/>
    <s v=""/>
    <s v="00000009"/>
    <s v=""/>
    <s v="00004564"/>
    <s v="17/10/2021"/>
    <n v="16.12"/>
    <s v="VEN"/>
    <s v="JOSE MORALES"/>
    <s v="V6104897"/>
    <n v="-2.9"/>
    <n v="0"/>
    <n v="0"/>
    <n v="0"/>
    <s v="-"/>
    <n v="0"/>
    <n v="-2.5"/>
    <s v="16"/>
    <n v="-0.4"/>
    <n v="0"/>
    <s v="-"/>
    <n v="0"/>
    <n v="0"/>
    <s v="-"/>
    <n v="0"/>
  </r>
  <r>
    <s v="90"/>
    <x v="16"/>
    <x v="3"/>
    <s v="003"/>
    <s v="Z1B8051199"/>
    <s v="0114"/>
    <s v="FC"/>
    <s v="00010113"/>
    <s v=""/>
    <s v=""/>
    <s v=""/>
    <s v=""/>
    <n v="0"/>
    <s v=""/>
    <s v="GRUPO CORPORATIVO MANUBER C.A"/>
    <s v="J409821315"/>
    <n v="19.441600000000001"/>
    <n v="0"/>
    <n v="0"/>
    <n v="16.760000000000002"/>
    <s v="16"/>
    <n v="2.6816"/>
    <n v="0"/>
    <s v="-"/>
    <n v="0"/>
    <n v="0"/>
    <s v="-"/>
    <n v="0"/>
    <n v="0"/>
    <s v="-"/>
    <n v="0"/>
  </r>
  <r>
    <s v="91"/>
    <x v="16"/>
    <x v="3"/>
    <s v="003"/>
    <s v="Z1B8051199"/>
    <s v="0114"/>
    <s v="FC"/>
    <s v="00010059-00010112"/>
    <s v=""/>
    <s v=""/>
    <s v=""/>
    <s v=""/>
    <n v="0"/>
    <s v=""/>
    <s v="VENTAS NO CONTRIBUYENTES"/>
    <s v=""/>
    <n v="3391.3799300000005"/>
    <n v="0"/>
    <n v="2344.2123000000001"/>
    <n v="0"/>
    <s v="-"/>
    <n v="0"/>
    <n v="902.73064999999997"/>
    <s v="-"/>
    <n v="144.43697999999998"/>
    <n v="0"/>
    <s v="-"/>
    <n v="0"/>
    <n v="0"/>
    <s v="-"/>
    <n v="0"/>
  </r>
  <r>
    <s v="92"/>
    <x v="16"/>
    <x v="3"/>
    <s v="003"/>
    <s v="Z1B8051199"/>
    <s v="0114"/>
    <s v="FC"/>
    <s v="00010114-00010119"/>
    <s v=""/>
    <s v=""/>
    <s v=""/>
    <s v=""/>
    <n v="0"/>
    <s v=""/>
    <s v="VENTAS NO CONTRIBUYENTES"/>
    <s v=""/>
    <n v="373.86525000000006"/>
    <n v="0"/>
    <n v="301.23765000000003"/>
    <n v="0"/>
    <s v="-"/>
    <n v="0"/>
    <n v="62.61"/>
    <s v="-"/>
    <n v="10.0176"/>
    <n v="0"/>
    <s v="-"/>
    <n v="0"/>
    <n v="0"/>
    <s v="-"/>
    <n v="0"/>
  </r>
  <r>
    <s v="93"/>
    <x v="16"/>
    <x v="0"/>
    <s v="003"/>
    <s v="Z1F0008965"/>
    <s v="1044-1044"/>
    <s v="FC"/>
    <s v="00135634-00135800"/>
    <s v=""/>
    <s v=""/>
    <s v=""/>
    <s v=""/>
    <n v="0"/>
    <s v=""/>
    <s v="VENTAS NO CONTRIBUYENTES"/>
    <s v=""/>
    <n v="2491.5680999999995"/>
    <n v="0"/>
    <n v="2148.8351499999994"/>
    <n v="0"/>
    <s v="-"/>
    <n v="0"/>
    <n v="295.45945"/>
    <s v="16"/>
    <n v="47.273500000000013"/>
    <n v="0"/>
    <s v="-"/>
    <n v="0"/>
    <n v="0"/>
    <s v="-"/>
    <n v="0"/>
  </r>
  <r>
    <s v="94"/>
    <x v="16"/>
    <x v="1"/>
    <s v="003"/>
    <s v="Z1F0017848"/>
    <s v="0595"/>
    <s v="NC"/>
    <s v=""/>
    <s v="00000095"/>
    <s v=""/>
    <s v="00031305"/>
    <s v="17-10-2021"/>
    <n v="155.66"/>
    <s v="VEN"/>
    <s v="YOLI MONROY"/>
    <s v="V8679162"/>
    <n v="-11.6348"/>
    <n v="0"/>
    <n v="0"/>
    <n v="0"/>
    <s v="-"/>
    <n v="0"/>
    <n v="-10.029999999999999"/>
    <s v="16"/>
    <n v="-1.6048"/>
    <n v="0"/>
    <s v="-"/>
    <n v="0"/>
    <n v="0"/>
    <s v="-"/>
    <n v="0"/>
  </r>
  <r>
    <s v="95"/>
    <x v="16"/>
    <x v="1"/>
    <s v="003"/>
    <s v="Z1F0017848"/>
    <s v="0595-0595"/>
    <s v="FC"/>
    <s v="00031262-00031333"/>
    <s v=""/>
    <s v=""/>
    <s v=""/>
    <s v=""/>
    <n v="0"/>
    <s v=""/>
    <s v="VENTAS NO CONTRIBUYENTES"/>
    <s v=""/>
    <n v="2865.633538"/>
    <n v="0"/>
    <n v="1914.9055999999996"/>
    <n v="0"/>
    <s v="-"/>
    <n v="0"/>
    <n v="819.5930500000004"/>
    <s v="16"/>
    <n v="131.13488799999999"/>
    <n v="0"/>
    <s v="-"/>
    <n v="0"/>
    <n v="0"/>
    <s v="-"/>
    <n v="0"/>
  </r>
  <r>
    <s v="96"/>
    <x v="16"/>
    <x v="3"/>
    <s v="004"/>
    <s v="Z1B8050937"/>
    <s v="1959"/>
    <s v="FC"/>
    <s v="00182159-00182264"/>
    <s v=""/>
    <s v=""/>
    <s v=""/>
    <s v=""/>
    <n v="0"/>
    <s v=""/>
    <s v="VENTAS NO CONTRIBUYENTES"/>
    <s v=""/>
    <n v="5399.8282679999975"/>
    <n v="0"/>
    <n v="4387.79475"/>
    <n v="0"/>
    <s v="-"/>
    <n v="0"/>
    <n v="872.44274999999948"/>
    <s v="16"/>
    <n v="139.59076799999994"/>
    <n v="0"/>
    <s v="-"/>
    <n v="0"/>
    <n v="0"/>
    <s v="-"/>
    <n v="0"/>
  </r>
  <r>
    <s v="97"/>
    <x v="16"/>
    <x v="1"/>
    <s v="004"/>
    <s v="Z1F0017963"/>
    <s v="0605"/>
    <s v="FC"/>
    <s v="00022801"/>
    <s v=""/>
    <s v=""/>
    <s v=""/>
    <s v=""/>
    <n v="0"/>
    <s v=""/>
    <s v="CORPORACION LENOTRE"/>
    <s v="J317391004"/>
    <n v="118.08825"/>
    <n v="0"/>
    <n v="118.08825"/>
    <n v="0"/>
    <s v="-"/>
    <n v="0"/>
    <n v="0"/>
    <s v="-"/>
    <n v="0"/>
    <n v="0"/>
    <s v="-"/>
    <n v="0"/>
    <n v="0"/>
    <s v="-"/>
    <n v="0"/>
  </r>
  <r>
    <s v="98"/>
    <x v="16"/>
    <x v="1"/>
    <s v="004"/>
    <s v="Z1F0017963"/>
    <s v="0605-0605"/>
    <s v="FC"/>
    <s v="00022771-00022800"/>
    <s v=""/>
    <s v=""/>
    <s v=""/>
    <s v=""/>
    <n v="0"/>
    <s v=""/>
    <s v="VENTAS NO CONTRIBUYENTES"/>
    <s v=""/>
    <n v="1086.7307539999997"/>
    <n v="0"/>
    <n v="584.36154999999997"/>
    <n v="0"/>
    <s v="-"/>
    <n v="0"/>
    <n v="433.07690000000002"/>
    <s v="16"/>
    <n v="69.292303999999973"/>
    <n v="0"/>
    <s v="-"/>
    <n v="0"/>
    <n v="0"/>
    <s v="-"/>
    <n v="0"/>
  </r>
  <r>
    <s v="99"/>
    <x v="16"/>
    <x v="1"/>
    <s v="004"/>
    <s v="Z1F0017963"/>
    <s v="0605-0605"/>
    <s v="FC"/>
    <s v="00022802-00022850"/>
    <s v=""/>
    <s v=""/>
    <s v=""/>
    <s v=""/>
    <n v="0"/>
    <s v=""/>
    <s v="VENTAS NO CONTRIBUYENTES"/>
    <s v=""/>
    <n v="1886.3140959999998"/>
    <n v="0"/>
    <n v="1481.8489499999998"/>
    <n v="0"/>
    <s v="-"/>
    <n v="0"/>
    <n v="348.67685000000006"/>
    <s v="-"/>
    <n v="55.78829600000001"/>
    <n v="0"/>
    <s v="-"/>
    <n v="0"/>
    <n v="0"/>
    <s v="-"/>
    <n v="0"/>
  </r>
  <r>
    <s v="100"/>
    <x v="16"/>
    <x v="3"/>
    <s v="005"/>
    <s v="Z1B8050363"/>
    <s v="0116"/>
    <s v="FC"/>
    <s v="00012783"/>
    <s v=""/>
    <s v=""/>
    <s v=""/>
    <s v=""/>
    <n v="0"/>
    <s v=""/>
    <s v="INVERSIONES SUVINCLA 17 C.A."/>
    <s v="J-40751912-3"/>
    <n v="90.085300000000004"/>
    <n v="0"/>
    <n v="90.085300000000004"/>
    <n v="0"/>
    <s v="-"/>
    <n v="0"/>
    <n v="0"/>
    <s v="-"/>
    <n v="0"/>
    <n v="0"/>
    <s v="-"/>
    <n v="0"/>
    <n v="0"/>
    <s v="-"/>
    <n v="0"/>
  </r>
  <r>
    <s v="101"/>
    <x v="16"/>
    <x v="3"/>
    <s v="005"/>
    <s v="Z1B8050363"/>
    <s v="0116"/>
    <s v="FC"/>
    <s v="00012739-00012782"/>
    <s v=""/>
    <s v=""/>
    <s v=""/>
    <s v=""/>
    <n v="0"/>
    <s v=""/>
    <s v="VENTAS NO CONTRIBUYENTES"/>
    <s v=""/>
    <n v="3368.4703280000003"/>
    <n v="0"/>
    <n v="2264.0669000000003"/>
    <n v="0"/>
    <s v="-"/>
    <n v="0"/>
    <n v="952.07190000000003"/>
    <s v="16"/>
    <n v="152.33152799999996"/>
    <n v="0"/>
    <s v="-"/>
    <n v="0"/>
    <n v="0"/>
    <s v="-"/>
    <n v="0"/>
  </r>
  <r>
    <s v="102"/>
    <x v="16"/>
    <x v="3"/>
    <s v="005"/>
    <s v="Z1B8050363"/>
    <s v="0116"/>
    <s v="FC"/>
    <s v="00012784-00012852"/>
    <s v=""/>
    <s v=""/>
    <s v=""/>
    <s v=""/>
    <n v="0"/>
    <s v=""/>
    <s v="VENTAS NO CONTRIBUYENTES"/>
    <s v=""/>
    <n v="3112.6353479999998"/>
    <n v="0"/>
    <n v="2494.6421000000014"/>
    <n v="0"/>
    <s v="-"/>
    <n v="0"/>
    <n v="532.7527"/>
    <s v="16"/>
    <n v="85.24054799999999"/>
    <n v="0"/>
    <s v="-"/>
    <n v="0"/>
    <n v="0"/>
    <s v="-"/>
    <n v="0"/>
  </r>
  <r>
    <s v="103"/>
    <x v="16"/>
    <x v="1"/>
    <s v="005"/>
    <s v="Z1F0017998"/>
    <s v="0596-0596"/>
    <s v="FC"/>
    <s v="00026940-00026998"/>
    <s v=""/>
    <s v=""/>
    <s v=""/>
    <s v=""/>
    <n v="0"/>
    <s v=""/>
    <s v="VENTAS NO CONTRIBUYENTES"/>
    <s v=""/>
    <n v="2563.2765140000001"/>
    <n v="0"/>
    <n v="1497.22155"/>
    <n v="0"/>
    <s v="-"/>
    <n v="0"/>
    <n v="919.01289999999995"/>
    <s v="16"/>
    <n v="147.04206399999995"/>
    <n v="0"/>
    <s v="-"/>
    <n v="0"/>
    <n v="0"/>
    <s v="-"/>
    <n v="0"/>
  </r>
  <r>
    <s v="104"/>
    <x v="16"/>
    <x v="3"/>
    <s v="006"/>
    <s v="Z1B8044815"/>
    <s v="0010"/>
    <s v="FC"/>
    <s v="00000672"/>
    <s v=""/>
    <s v=""/>
    <s v=""/>
    <s v=""/>
    <n v="0"/>
    <s v=""/>
    <s v="MULTISERVICIOS SOFPAC C.A"/>
    <s v="J-41100734-0"/>
    <n v="129.93015"/>
    <n v="0"/>
    <n v="96.19735"/>
    <n v="29.08"/>
    <s v="16"/>
    <n v="4.6528"/>
    <n v="0"/>
    <s v="-"/>
    <n v="0"/>
    <n v="0"/>
    <s v="-"/>
    <n v="0"/>
    <n v="0"/>
    <s v="-"/>
    <n v="0"/>
  </r>
  <r>
    <s v="105"/>
    <x v="16"/>
    <x v="3"/>
    <s v="006"/>
    <s v="Z1B8044815"/>
    <s v="0010"/>
    <s v="FC"/>
    <s v="00000673"/>
    <s v=""/>
    <s v=""/>
    <s v=""/>
    <s v=""/>
    <n v="0"/>
    <s v=""/>
    <s v="MULTISERVICIOS SOFPAC C.A"/>
    <s v="J-41100734-0"/>
    <n v="54.228749999999998"/>
    <n v="0"/>
    <n v="40.714750000000002"/>
    <n v="11.65"/>
    <s v="16"/>
    <n v="1.8640000000000001"/>
    <n v="0"/>
    <s v="-"/>
    <n v="0"/>
    <n v="0"/>
    <s v="-"/>
    <n v="0"/>
    <n v="0"/>
    <s v="-"/>
    <n v="0"/>
  </r>
  <r>
    <s v="106"/>
    <x v="16"/>
    <x v="3"/>
    <s v="006"/>
    <s v="Z1B8044815"/>
    <s v="0010"/>
    <s v="FC"/>
    <s v="00000674"/>
    <s v=""/>
    <s v=""/>
    <s v=""/>
    <s v=""/>
    <n v="0"/>
    <s v=""/>
    <s v="MULTISERVICIOS SOFPAC C.A"/>
    <s v="J-41100734-0"/>
    <n v="93.204700000000003"/>
    <n v="0"/>
    <n v="86.639099999999999"/>
    <n v="5.66"/>
    <s v="16"/>
    <n v="0.90559999999999996"/>
    <n v="0"/>
    <s v="-"/>
    <n v="0"/>
    <n v="0"/>
    <s v="-"/>
    <n v="0"/>
    <n v="0"/>
    <s v="-"/>
    <n v="0"/>
  </r>
  <r>
    <s v="107"/>
    <x v="16"/>
    <x v="3"/>
    <s v="006"/>
    <s v="Z1B8044815"/>
    <s v="0010"/>
    <s v="FC"/>
    <s v="00000651-00000671"/>
    <s v=""/>
    <s v=""/>
    <s v=""/>
    <s v=""/>
    <n v="0"/>
    <s v=""/>
    <s v="VENTAS NO CONTRIBUYENTES"/>
    <s v=""/>
    <n v="897.27868399999988"/>
    <n v="0"/>
    <n v="772.90200000000004"/>
    <n v="0"/>
    <s v="-"/>
    <n v="0"/>
    <n v="107.22129999999999"/>
    <s v="16"/>
    <n v="17.155384000000002"/>
    <n v="0"/>
    <s v="-"/>
    <n v="0"/>
    <n v="0"/>
    <s v="-"/>
    <n v="0"/>
  </r>
  <r>
    <s v="108"/>
    <x v="16"/>
    <x v="3"/>
    <s v="006"/>
    <s v="Z1B8044815"/>
    <s v="0010"/>
    <s v="FC"/>
    <s v="00000675-00000763"/>
    <s v=""/>
    <s v=""/>
    <s v=""/>
    <s v=""/>
    <n v="0"/>
    <s v=""/>
    <s v="VENTAS NO CONTRIBUYENTES"/>
    <s v=""/>
    <n v="6601.2572819999996"/>
    <n v="0"/>
    <n v="4673.518399999999"/>
    <n v="0"/>
    <s v="-"/>
    <n v="0"/>
    <n v="1661.8438500000007"/>
    <s v="16"/>
    <n v="265.89503200000007"/>
    <n v="0"/>
    <s v="-"/>
    <n v="0"/>
    <n v="0"/>
    <s v="-"/>
    <n v="0"/>
  </r>
  <r>
    <s v="109"/>
    <x v="16"/>
    <x v="1"/>
    <s v="006"/>
    <s v="Z1F0017787"/>
    <s v="0571"/>
    <s v="NC"/>
    <s v=""/>
    <s v="00000070"/>
    <s v=""/>
    <s v="00013904"/>
    <s v="17-10-2021"/>
    <n v="1.28"/>
    <s v="VEN"/>
    <s v="YANETH GARRIDO"/>
    <s v="V14866898"/>
    <n v="-1.28"/>
    <n v="0"/>
    <n v="-1.28"/>
    <n v="0"/>
    <s v="-"/>
    <n v="0"/>
    <n v="0"/>
    <s v="-"/>
    <n v="0"/>
    <n v="0"/>
    <s v="-"/>
    <n v="0"/>
    <n v="0"/>
    <s v="-"/>
    <n v="0"/>
  </r>
  <r>
    <s v="110"/>
    <x v="16"/>
    <x v="1"/>
    <s v="006"/>
    <s v="Z1F0017787"/>
    <s v="0570-0570"/>
    <s v="FC"/>
    <s v="00013894-00013916"/>
    <s v=""/>
    <s v=""/>
    <s v=""/>
    <s v=""/>
    <n v="0"/>
    <s v=""/>
    <s v="VENTAS NO CONTRIBUYENTES"/>
    <s v=""/>
    <n v="1919.0292760000002"/>
    <n v="0"/>
    <n v="1333.4165"/>
    <n v="0"/>
    <s v="-"/>
    <n v="0"/>
    <n v="504.83859999999999"/>
    <s v="16"/>
    <n v="80.774175999999997"/>
    <n v="0"/>
    <s v="-"/>
    <n v="0"/>
    <n v="0"/>
    <s v="-"/>
    <n v="0"/>
  </r>
  <r>
    <s v="111"/>
    <x v="16"/>
    <x v="3"/>
    <s v="007"/>
    <s v="Z1B8050013"/>
    <s v="0040"/>
    <s v="FC"/>
    <s v="00002802-00002911"/>
    <s v=""/>
    <s v=""/>
    <s v=""/>
    <s v=""/>
    <n v="0"/>
    <s v=""/>
    <s v="VENTAS NO CONTRIBUYENTES"/>
    <s v=""/>
    <n v="6496.2662400000008"/>
    <n v="0"/>
    <n v="5054.0501500000009"/>
    <n v="0"/>
    <s v="-"/>
    <n v="0"/>
    <n v="1243.2897500000004"/>
    <s v="16"/>
    <n v="198.92633999999998"/>
    <n v="0"/>
    <s v="-"/>
    <n v="0"/>
    <n v="0"/>
    <s v="-"/>
    <n v="0"/>
  </r>
  <r>
    <s v="112"/>
    <x v="16"/>
    <x v="3"/>
    <s v="008"/>
    <s v="Z1B8050003"/>
    <s v="1974"/>
    <s v="FC"/>
    <s v="00192861"/>
    <s v=""/>
    <s v=""/>
    <s v=""/>
    <s v=""/>
    <n v="0"/>
    <s v=""/>
    <s v="VERONICA CAMBERA"/>
    <s v="V297516189"/>
    <n v="38.202249999999999"/>
    <n v="0"/>
    <n v="38.202249999999999"/>
    <n v="0"/>
    <s v="-"/>
    <n v="0"/>
    <n v="0"/>
    <s v="-"/>
    <n v="0"/>
    <n v="0"/>
    <s v="-"/>
    <n v="0"/>
    <n v="0"/>
    <s v="-"/>
    <n v="0"/>
  </r>
  <r>
    <s v="113"/>
    <x v="16"/>
    <x v="3"/>
    <s v="008"/>
    <s v="Z1B8050003"/>
    <s v="1974"/>
    <s v="FC"/>
    <s v="00192842-00192860"/>
    <s v=""/>
    <s v=""/>
    <s v=""/>
    <s v=""/>
    <n v="0"/>
    <s v=""/>
    <s v="VENTAS NO CONTRIBUYENTES"/>
    <s v=""/>
    <n v="1612.0363460000003"/>
    <n v="0"/>
    <n v="1118.2583500000001"/>
    <n v="0"/>
    <s v="-"/>
    <n v="0"/>
    <n v="425.67070000000001"/>
    <s v="16"/>
    <n v="68.107296000000005"/>
    <n v="0"/>
    <s v="-"/>
    <n v="0"/>
    <n v="0"/>
    <s v="-"/>
    <n v="0"/>
  </r>
  <r>
    <s v="114"/>
    <x v="16"/>
    <x v="3"/>
    <s v="008"/>
    <s v="Z1B8050003"/>
    <s v="1974"/>
    <s v="FC"/>
    <s v="00192862-00192922"/>
    <s v=""/>
    <s v=""/>
    <s v=""/>
    <s v=""/>
    <n v="0"/>
    <s v=""/>
    <s v="VENTAS NO CONTRIBUYENTES"/>
    <s v=""/>
    <n v="3749.5094999999992"/>
    <n v="0"/>
    <n v="2531.8251999999998"/>
    <n v="0"/>
    <s v="-"/>
    <n v="0"/>
    <n v="1049.7278000000001"/>
    <s v="-"/>
    <n v="167.95649999999995"/>
    <n v="0"/>
    <s v="-"/>
    <n v="0"/>
    <n v="0"/>
    <s v="-"/>
    <n v="0"/>
  </r>
  <r>
    <s v="115"/>
    <x v="16"/>
    <x v="1"/>
    <s v="008"/>
    <s v="Z1F0017970"/>
    <s v="0228"/>
    <s v="NC"/>
    <s v=""/>
    <s v="00000007"/>
    <s v=""/>
    <s v="00003157"/>
    <s v="15-10-2021"/>
    <n v="29.09"/>
    <s v="VEN"/>
    <s v="DANIEL CARRILLO"/>
    <s v=" V27988590"/>
    <n v="-16.112400000000001"/>
    <n v="0"/>
    <n v="0"/>
    <n v="0"/>
    <s v="-"/>
    <n v="0"/>
    <n v="-13.89"/>
    <s v="16"/>
    <n v="-2.2223999999999999"/>
    <n v="0"/>
    <s v="-"/>
    <n v="0"/>
    <n v="0"/>
    <s v="-"/>
    <n v="0"/>
  </r>
  <r>
    <s v="116"/>
    <x v="16"/>
    <x v="1"/>
    <s v="008"/>
    <s v="Z1F0017970"/>
    <s v="0228-0228"/>
    <s v="FC"/>
    <s v="00003178-00003198"/>
    <s v=""/>
    <s v=""/>
    <s v=""/>
    <s v=""/>
    <n v="0"/>
    <s v=""/>
    <s v="VENTAS NO CONTRIBUYENTES"/>
    <s v=""/>
    <n v="199.81280000000001"/>
    <n v="0"/>
    <n v="25.139999999999958"/>
    <n v="0"/>
    <s v="-"/>
    <n v="0"/>
    <n v="150.58000000000001"/>
    <s v="16"/>
    <n v="24.092800000000004"/>
    <n v="0"/>
    <s v="-"/>
    <n v="0"/>
    <n v="0"/>
    <s v="-"/>
    <n v="0"/>
  </r>
  <r>
    <s v="117"/>
    <x v="16"/>
    <x v="3"/>
    <s v="009"/>
    <s v="Z1B8014458"/>
    <s v="0009"/>
    <s v="FC"/>
    <s v="00000453-00000543"/>
    <s v=""/>
    <s v=""/>
    <s v=""/>
    <s v=""/>
    <n v="0"/>
    <s v=""/>
    <s v="VENTAS NO CONTRIBUYENTES"/>
    <s v=""/>
    <n v="5231.8696759999993"/>
    <n v="0"/>
    <n v="3577.7815499999983"/>
    <n v="0"/>
    <s v="-"/>
    <n v="0"/>
    <n v="1425.9382499999997"/>
    <s v="16"/>
    <n v="228.14987600000003"/>
    <n v="0"/>
    <s v="-"/>
    <n v="0"/>
    <n v="0"/>
    <s v="-"/>
    <n v="0"/>
  </r>
  <r>
    <s v="118"/>
    <x v="16"/>
    <x v="3"/>
    <s v="010"/>
    <s v="Z1F0000341"/>
    <s v="1493"/>
    <s v="FC"/>
    <s v="00085707-00085782"/>
    <s v=""/>
    <s v=""/>
    <s v=""/>
    <s v=""/>
    <n v="0"/>
    <s v=""/>
    <s v="VENTAS NO CONTRIBUYENTES"/>
    <s v=""/>
    <n v="4509.0028079999993"/>
    <n v="0"/>
    <n v="3339.9623999999999"/>
    <n v="0"/>
    <s v="-"/>
    <n v="0"/>
    <n v="1007.7934"/>
    <s v="16"/>
    <n v="161.24700799999997"/>
    <n v="0"/>
    <s v="-"/>
    <n v="0"/>
    <n v="0"/>
    <s v="-"/>
    <n v="0"/>
  </r>
  <r>
    <s v="119"/>
    <x v="16"/>
    <x v="3"/>
    <s v="011"/>
    <s v="Z1F0004616"/>
    <s v="0932-0932"/>
    <s v="FC"/>
    <s v="00126082-00126200"/>
    <s v=""/>
    <s v=""/>
    <s v=""/>
    <s v=""/>
    <n v="0"/>
    <s v=""/>
    <s v="VENTAS NO CONTRIBUYENTES"/>
    <s v=""/>
    <n v="1818.6657999999995"/>
    <n v="0"/>
    <n v="1553.3577999999998"/>
    <n v="0"/>
    <s v="-"/>
    <n v="0"/>
    <n v="228.71380000000002"/>
    <s v="16"/>
    <n v="36.594200000000001"/>
    <n v="0"/>
    <s v="-"/>
    <n v="0"/>
    <n v="0"/>
    <s v="-"/>
    <n v="0"/>
  </r>
  <r>
    <s v="120"/>
    <x v="16"/>
    <x v="3"/>
    <s v="012"/>
    <s v="Z1B8038506"/>
    <s v="1881"/>
    <s v="FC"/>
    <s v="00077452-00077459"/>
    <s v=""/>
    <s v=""/>
    <s v=""/>
    <s v=""/>
    <n v="0"/>
    <s v=""/>
    <s v="VENTAS NO CONTRIBUYENTES"/>
    <s v=""/>
    <n v="146.71635000000001"/>
    <n v="0"/>
    <n v="109.02795000000002"/>
    <n v="0"/>
    <s v="-"/>
    <n v="0"/>
    <n v="32.489999999999995"/>
    <s v="-"/>
    <n v="5.1984000000000004"/>
    <n v="0"/>
    <s v="-"/>
    <n v="0"/>
    <n v="0"/>
    <s v="-"/>
    <n v="0"/>
  </r>
  <r>
    <s v="121"/>
    <x v="16"/>
    <x v="3"/>
    <s v="013"/>
    <s v="Z1B8050578"/>
    <s v="1842-1842"/>
    <s v="FC"/>
    <s v="00163975-00164023"/>
    <s v=""/>
    <s v=""/>
    <s v=""/>
    <s v=""/>
    <n v="0"/>
    <s v=""/>
    <s v="VENTAS NO CONTRIBUYENTES"/>
    <s v=""/>
    <n v="555.0748000000001"/>
    <n v="0"/>
    <n v="496.17"/>
    <n v="0"/>
    <s v="-"/>
    <n v="0"/>
    <n v="50.779999999999987"/>
    <s v="16"/>
    <n v="8.1248000000000005"/>
    <n v="0"/>
    <s v="-"/>
    <n v="0"/>
    <n v="0"/>
    <s v="-"/>
    <n v="0"/>
  </r>
  <r>
    <s v="122"/>
    <x v="16"/>
    <x v="3"/>
    <s v="014"/>
    <s v="Z1F0000338"/>
    <s v="1686-1686"/>
    <s v="FC"/>
    <s v="00072161-00072175"/>
    <s v=""/>
    <s v=""/>
    <s v=""/>
    <s v=""/>
    <n v="0"/>
    <s v=""/>
    <s v="VENTAS NO CONTRIBUYENTES"/>
    <s v=""/>
    <n v="306.72624999999999"/>
    <n v="0"/>
    <n v="135.06945000000005"/>
    <n v="0"/>
    <s v="-"/>
    <n v="0"/>
    <n v="147.97999999999999"/>
    <s v="16"/>
    <n v="23.6768"/>
    <n v="0"/>
    <s v="-"/>
    <n v="0"/>
    <n v="0"/>
    <s v="-"/>
    <n v="0"/>
  </r>
  <r>
    <s v="123"/>
    <x v="16"/>
    <x v="3"/>
    <s v="014"/>
    <s v="Z1F0000338"/>
    <s v="1686-1686"/>
    <s v="FC"/>
    <s v="00072177-00072239"/>
    <s v=""/>
    <s v=""/>
    <s v=""/>
    <s v=""/>
    <n v="0"/>
    <s v=""/>
    <s v="VENTAS NO CONTRIBUYENTES"/>
    <s v=""/>
    <n v="1400.0844279999999"/>
    <n v="0"/>
    <n v="1201.5494999999999"/>
    <n v="0"/>
    <s v="-"/>
    <n v="0"/>
    <n v="171.1508"/>
    <s v="16"/>
    <n v="27.384128"/>
    <n v="0"/>
    <s v="-"/>
    <n v="0"/>
    <n v="0"/>
    <s v="-"/>
    <n v="0"/>
  </r>
  <r>
    <s v="124"/>
    <x v="16"/>
    <x v="3"/>
    <s v="014"/>
    <s v="Z1F0000338"/>
    <s v="1686"/>
    <s v="NC"/>
    <s v=""/>
    <s v="00000083"/>
    <s v=""/>
    <s v="72162000"/>
    <s v="17/10/2021"/>
    <n v="74.89"/>
    <s v="VEN"/>
    <s v="DUAN RAMIREZ"/>
    <s v="V23637025"/>
    <n v="-10.034000000000001"/>
    <n v="0"/>
    <n v="0"/>
    <n v="0"/>
    <s v="-"/>
    <n v="0"/>
    <n v="-8.65"/>
    <s v="16"/>
    <n v="-1.3839999999999999"/>
    <n v="0"/>
    <s v="-"/>
    <n v="0"/>
    <n v="0"/>
    <s v="-"/>
    <n v="0"/>
  </r>
  <r>
    <s v="125"/>
    <x v="16"/>
    <x v="3"/>
    <s v="014"/>
    <s v="Z1F0000338"/>
    <s v="1687"/>
    <s v="FC"/>
    <s v="000722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26"/>
    <x v="16"/>
    <x v="3"/>
    <s v="015"/>
    <s v="Z1B8050356"/>
    <s v="1859"/>
    <s v="FC"/>
    <s v="00095723-00095768"/>
    <s v=""/>
    <s v=""/>
    <s v=""/>
    <s v=""/>
    <n v="0"/>
    <s v=""/>
    <s v="VENTAS NO CONTRIBUYENTES"/>
    <s v=""/>
    <n v="2046.8175760000001"/>
    <n v="0"/>
    <n v="1522.6428999999998"/>
    <n v="0"/>
    <s v="-"/>
    <n v="0"/>
    <n v="451.87469999999996"/>
    <s v="16"/>
    <n v="72.299976000000001"/>
    <n v="0"/>
    <s v="-"/>
    <n v="0"/>
    <n v="0"/>
    <s v="-"/>
    <n v="0"/>
  </r>
  <r>
    <s v="127"/>
    <x v="16"/>
    <x v="3"/>
    <s v="016"/>
    <s v="Z1F0000490"/>
    <s v="0398"/>
    <s v="FC"/>
    <s v="00014390-00014491"/>
    <s v=""/>
    <s v=""/>
    <s v=""/>
    <s v=""/>
    <n v="0"/>
    <s v=""/>
    <s v="VENTAS NO CONTRIBUYENTES"/>
    <s v=""/>
    <n v="1100.5437000000002"/>
    <n v="0"/>
    <n v="807.03580000000011"/>
    <n v="0"/>
    <s v="-"/>
    <n v="0"/>
    <n v="253.02420000000004"/>
    <s v="-"/>
    <n v="40.483699999999992"/>
    <n v="0"/>
    <s v="-"/>
    <n v="0"/>
    <n v="0"/>
    <s v="-"/>
    <n v="0"/>
  </r>
  <r>
    <s v="128"/>
    <x v="16"/>
    <x v="3"/>
    <s v="017"/>
    <s v="Z7C0004030"/>
    <s v="0310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129"/>
    <x v="17"/>
    <x v="3"/>
    <s v="001"/>
    <s v="Z1F0000700"/>
    <s v="1696"/>
    <s v="FC"/>
    <s v="00038575-00038681"/>
    <s v=""/>
    <s v=""/>
    <s v=""/>
    <s v=""/>
    <n v="0"/>
    <s v=""/>
    <s v="VENTAS NO CONTRIBUYENTES"/>
    <s v=""/>
    <n v="4008.4082000000012"/>
    <n v="0"/>
    <n v="2963.8860500000001"/>
    <n v="0"/>
    <s v="-"/>
    <n v="0"/>
    <n v="900.44995000000006"/>
    <s v="16"/>
    <n v="144.07220000000007"/>
    <n v="0"/>
    <s v="-"/>
    <n v="0"/>
    <n v="0"/>
    <s v="-"/>
    <n v="0"/>
  </r>
  <r>
    <s v="130"/>
    <x v="17"/>
    <x v="2"/>
    <s v="001"/>
    <s v="Z7C7008321"/>
    <s v="0042-0042"/>
    <s v="FC"/>
    <s v="00004617-00004699"/>
    <s v=""/>
    <s v=""/>
    <s v=""/>
    <s v=""/>
    <n v="0"/>
    <s v=""/>
    <s v="VENTAS NO CONTRIBUYENTES"/>
    <s v=""/>
    <n v="1435.6632500000001"/>
    <n v="0"/>
    <n v="1107.8452999999995"/>
    <n v="0"/>
    <s v="-"/>
    <n v="0"/>
    <n v="282.60165000000001"/>
    <s v="-"/>
    <n v="45.216299999999997"/>
    <n v="0"/>
    <s v="-"/>
    <n v="0"/>
    <n v="0"/>
    <s v="-"/>
    <n v="0"/>
  </r>
  <r>
    <s v="131"/>
    <x v="17"/>
    <x v="2"/>
    <s v="001"/>
    <s v="Z7C7008321"/>
    <s v="0042"/>
    <s v="FC"/>
    <s v="00004700"/>
    <s v=""/>
    <s v=""/>
    <s v=""/>
    <s v=""/>
    <n v="0"/>
    <s v=""/>
    <s v="CASA HOGAR PAZ YRENDENCION CA"/>
    <s v="J400057566"/>
    <n v="10.87"/>
    <n v="0"/>
    <n v="10.87"/>
    <n v="0"/>
    <s v="-"/>
    <n v="0"/>
    <n v="0"/>
    <s v="-"/>
    <n v="0"/>
    <n v="0"/>
    <s v="-"/>
    <n v="0"/>
    <n v="0"/>
    <s v="-"/>
    <n v="0"/>
  </r>
  <r>
    <s v="132"/>
    <x v="17"/>
    <x v="2"/>
    <s v="001"/>
    <s v="Z7C7008321"/>
    <s v="0042-0042"/>
    <s v="FC"/>
    <s v="00004701-00004762"/>
    <s v=""/>
    <s v=""/>
    <s v=""/>
    <s v=""/>
    <n v="0"/>
    <s v=""/>
    <s v="VENTAS NO CONTRIBUYENTES"/>
    <s v=""/>
    <n v="1262.9683000000005"/>
    <n v="0"/>
    <n v="944.98544999999967"/>
    <n v="0"/>
    <s v="-"/>
    <n v="0"/>
    <n v="274.12315000000007"/>
    <s v="16"/>
    <n v="43.859700000000011"/>
    <n v="0"/>
    <s v="-"/>
    <n v="0"/>
    <n v="0"/>
    <s v="-"/>
    <n v="0"/>
  </r>
  <r>
    <s v="133"/>
    <x v="17"/>
    <x v="2"/>
    <s v="001"/>
    <s v="Z7C7008321"/>
    <s v="0042"/>
    <s v="FC"/>
    <s v="00004763"/>
    <s v=""/>
    <s v=""/>
    <s v=""/>
    <s v=""/>
    <n v="0"/>
    <s v=""/>
    <s v="INVERSIONES KARIMPORT"/>
    <s v="J404625364"/>
    <n v="63.202449999999999"/>
    <n v="0"/>
    <n v="46.7928"/>
    <n v="14.14625"/>
    <s v="16"/>
    <n v="2.2633999999999999"/>
    <n v="0"/>
    <s v="-"/>
    <n v="0"/>
    <n v="0"/>
    <s v="-"/>
    <n v="0"/>
    <n v="0"/>
    <s v="-"/>
    <n v="0"/>
  </r>
  <r>
    <s v="134"/>
    <x v="17"/>
    <x v="2"/>
    <s v="001"/>
    <s v="Z7C7008321"/>
    <s v="0042-0042"/>
    <s v="FC"/>
    <s v="00004764-00004810"/>
    <s v=""/>
    <s v=""/>
    <s v=""/>
    <s v=""/>
    <n v="0"/>
    <s v=""/>
    <s v="VENTAS NO CONTRIBUYENTES"/>
    <s v=""/>
    <n v="1097.1453220000001"/>
    <n v="0"/>
    <n v="791.99434999999994"/>
    <n v="0"/>
    <s v="-"/>
    <n v="0"/>
    <n v="263.06120000000004"/>
    <s v="16"/>
    <n v="42.089772000000004"/>
    <n v="0"/>
    <s v="-"/>
    <n v="0"/>
    <n v="0"/>
    <s v="-"/>
    <n v="0"/>
  </r>
  <r>
    <s v="135"/>
    <x v="17"/>
    <x v="2"/>
    <s v="001"/>
    <s v="Z7C7008321"/>
    <s v="0042"/>
    <s v="NC"/>
    <s v=""/>
    <s v="00000008"/>
    <s v=""/>
    <s v="00004692"/>
    <s v="18/10/2021"/>
    <n v="12.72"/>
    <s v="VEN"/>
    <s v="ANDRES ROA"/>
    <s v="V31277249"/>
    <n v="-4.3963999999999999"/>
    <n v="0"/>
    <n v="0"/>
    <n v="0"/>
    <s v="-"/>
    <n v="0"/>
    <n v="-3.79"/>
    <s v="16"/>
    <n v="-0.60640000000000005"/>
    <n v="0"/>
    <s v="-"/>
    <n v="0"/>
    <n v="0"/>
    <s v="-"/>
    <n v="0"/>
  </r>
  <r>
    <s v="136"/>
    <x v="17"/>
    <x v="1"/>
    <s v="001"/>
    <s v="Z1F0017854"/>
    <s v="0611"/>
    <s v="FC"/>
    <s v="00037047-00037140"/>
    <s v=""/>
    <s v=""/>
    <s v=""/>
    <s v=""/>
    <n v="0"/>
    <s v=""/>
    <s v="VENTAS NO CONTRIBUYENTES"/>
    <m/>
    <n v="3545.4120000000003"/>
    <n v="0"/>
    <n v="2421.7199999999998"/>
    <n v="0"/>
    <s v="-"/>
    <n v="0"/>
    <n v="968.7"/>
    <s v="-"/>
    <n v="154.99200000000002"/>
    <n v="0"/>
    <s v="-"/>
    <n v="0"/>
    <n v="0"/>
    <s v="-"/>
    <n v="0"/>
  </r>
  <r>
    <s v="137"/>
    <x v="17"/>
    <x v="1"/>
    <s v="001"/>
    <s v="Z1F0017854"/>
    <s v="0611"/>
    <s v="NC"/>
    <m/>
    <n v="37140"/>
    <s v=""/>
    <s v=""/>
    <s v=""/>
    <n v="0"/>
    <s v=""/>
    <s v="VENTAS NO CONTRIBUYENTES"/>
    <m/>
    <n v="-6.9020000000000001"/>
    <n v="0"/>
    <n v="0"/>
    <n v="0"/>
    <s v="-"/>
    <n v="0"/>
    <n v="-5.95"/>
    <s v="-"/>
    <n v="-0.95200000000000007"/>
    <n v="0"/>
    <s v="-"/>
    <n v="0"/>
    <n v="0"/>
    <s v="-"/>
    <n v="0"/>
  </r>
  <r>
    <s v="138"/>
    <x v="17"/>
    <x v="2"/>
    <s v="002"/>
    <s v="Z7C7008340"/>
    <s v="0041-0042"/>
    <s v="FC"/>
    <s v="00005283-00005369"/>
    <s v=""/>
    <s v=""/>
    <s v=""/>
    <s v=""/>
    <n v="0"/>
    <s v=""/>
    <s v="VENTAS NO CONTRIBUYENTES"/>
    <s v=""/>
    <n v="1475.9055999999991"/>
    <n v="0"/>
    <n v="1116.8978999999993"/>
    <n v="0"/>
    <s v="-"/>
    <n v="0"/>
    <n v="309.48939999999999"/>
    <s v="16"/>
    <n v="49.518300000000004"/>
    <n v="0"/>
    <s v="-"/>
    <n v="0"/>
    <n v="0"/>
    <s v="-"/>
    <n v="0"/>
  </r>
  <r>
    <s v="139"/>
    <x v="17"/>
    <x v="3"/>
    <s v="002"/>
    <s v="Z1B8050002"/>
    <s v="0036"/>
    <s v="FC"/>
    <s v="00002894-00002940"/>
    <s v=""/>
    <s v=""/>
    <s v=""/>
    <s v=""/>
    <n v="0"/>
    <s v=""/>
    <s v="VENTAS NO CONTRIBUYENTES"/>
    <s v=""/>
    <n v="2331.8234859999998"/>
    <n v="0"/>
    <n v="1909.2541999999999"/>
    <n v="0"/>
    <s v="-"/>
    <n v="0"/>
    <n v="364.28384999999992"/>
    <s v="16"/>
    <n v="58.285435999999997"/>
    <n v="0"/>
    <s v="-"/>
    <n v="0"/>
    <n v="0"/>
    <s v="-"/>
    <n v="0"/>
  </r>
  <r>
    <s v="140"/>
    <x v="17"/>
    <x v="0"/>
    <s v="002"/>
    <s v="Z1F0008858"/>
    <s v="1061"/>
    <s v="FC"/>
    <s v="00141491"/>
    <s v=""/>
    <s v=""/>
    <s v=""/>
    <s v=""/>
    <n v="0"/>
    <s v=""/>
    <s v="JOSE MIGUEL"/>
    <s v="V110482747"/>
    <n v="5.03"/>
    <n v="0"/>
    <n v="5.03"/>
    <n v="0"/>
    <s v="-"/>
    <n v="0"/>
    <n v="0"/>
    <s v="-"/>
    <n v="0"/>
    <n v="0"/>
    <s v="-"/>
    <n v="0"/>
    <n v="0"/>
    <s v="-"/>
    <n v="0"/>
  </r>
  <r>
    <s v="141"/>
    <x v="17"/>
    <x v="0"/>
    <s v="002"/>
    <s v="Z1F0008858"/>
    <s v="1061-1061"/>
    <s v="FC"/>
    <s v="00141460-00141490"/>
    <s v=""/>
    <s v=""/>
    <s v=""/>
    <s v=""/>
    <n v="0"/>
    <s v=""/>
    <s v="VENTAS NO CONTRIBUYENTES"/>
    <s v=""/>
    <n v="460.86705000000006"/>
    <n v="0"/>
    <n v="437.14420000000007"/>
    <n v="0"/>
    <s v="-"/>
    <n v="0"/>
    <n v="20.450749999999999"/>
    <s v="-"/>
    <n v="3.2721"/>
    <n v="0"/>
    <s v="-"/>
    <n v="0"/>
    <n v="0"/>
    <s v="-"/>
    <n v="0"/>
  </r>
  <r>
    <s v="142"/>
    <x v="17"/>
    <x v="0"/>
    <s v="002"/>
    <s v="Z1F0008858"/>
    <s v="1061-1061"/>
    <s v="FC"/>
    <s v="00141492-00141599"/>
    <s v=""/>
    <s v=""/>
    <s v=""/>
    <s v=""/>
    <n v="0"/>
    <s v=""/>
    <s v="VENTAS NO CONTRIBUYENTES"/>
    <s v=""/>
    <n v="1493.4760000000001"/>
    <n v="0"/>
    <n v="1257.9528999999998"/>
    <n v="0"/>
    <s v="-"/>
    <n v="0"/>
    <n v="203.03719999999998"/>
    <s v="-"/>
    <n v="32.485900000000001"/>
    <n v="0"/>
    <s v="-"/>
    <n v="0"/>
    <n v="0"/>
    <s v="-"/>
    <n v="0"/>
  </r>
  <r>
    <s v="143"/>
    <x v="17"/>
    <x v="1"/>
    <s v="002"/>
    <s v="Z1F0017966"/>
    <s v="0604"/>
    <s v="FC"/>
    <s v="00023272"/>
    <s v=""/>
    <s v=""/>
    <s v=""/>
    <s v=""/>
    <n v="0"/>
    <s v=""/>
    <s v="CORPORACION RANVALY"/>
    <s v="J400796105"/>
    <n v="23.014399999999998"/>
    <n v="0"/>
    <n v="0"/>
    <n v="19.84"/>
    <s v="16"/>
    <n v="3.1743999999999999"/>
    <n v="0"/>
    <s v="-"/>
    <n v="0"/>
    <n v="0"/>
    <s v="-"/>
    <n v="0"/>
    <n v="0"/>
    <s v="-"/>
    <n v="0"/>
  </r>
  <r>
    <s v="144"/>
    <x v="17"/>
    <x v="1"/>
    <s v="002"/>
    <s v="Z1F0017966"/>
    <s v="0604-0604"/>
    <s v="FC"/>
    <s v="00023256-00023271"/>
    <s v=""/>
    <s v=""/>
    <s v=""/>
    <s v=""/>
    <n v="0"/>
    <s v=""/>
    <s v="VENTAS NO CONTRIBUYENTES"/>
    <s v=""/>
    <n v="410.87975"/>
    <n v="0"/>
    <n v="312.6857500000001"/>
    <n v="0"/>
    <s v="-"/>
    <n v="0"/>
    <n v="84.649999999999991"/>
    <s v="-"/>
    <n v="13.544"/>
    <n v="0"/>
    <s v="-"/>
    <n v="0"/>
    <n v="0"/>
    <s v="-"/>
    <n v="0"/>
  </r>
  <r>
    <s v="145"/>
    <x v="17"/>
    <x v="1"/>
    <s v="002"/>
    <s v="Z1F0017966"/>
    <s v="0604-0604"/>
    <s v="FC"/>
    <s v="00023273-00023308"/>
    <s v=""/>
    <s v=""/>
    <s v=""/>
    <s v=""/>
    <n v="0"/>
    <s v=""/>
    <s v="VENTAS NO CONTRIBUYENTES"/>
    <s v=""/>
    <n v="1110.1056340000002"/>
    <n v="0"/>
    <n v="777.05030000000011"/>
    <n v="0"/>
    <s v="-"/>
    <n v="0"/>
    <n v="287.11664999999999"/>
    <s v="16"/>
    <n v="45.938684000000009"/>
    <n v="0"/>
    <s v="-"/>
    <n v="0"/>
    <n v="0"/>
    <s v="-"/>
    <n v="0"/>
  </r>
  <r>
    <s v="146"/>
    <x v="17"/>
    <x v="3"/>
    <s v="002"/>
    <s v="Z1B8050149"/>
    <s v="1958"/>
    <s v="FC"/>
    <s v="00223713-00223781"/>
    <m/>
    <m/>
    <m/>
    <m/>
    <n v="0"/>
    <m/>
    <s v="VENTAS NO CONTRIBUYENTES"/>
    <m/>
    <n v="1023.2136"/>
    <n v="0"/>
    <n v="982.95"/>
    <n v="0"/>
    <s v="-"/>
    <n v="0"/>
    <n v="34.71"/>
    <s v="16"/>
    <n v="5.5536000000000003"/>
    <n v="0"/>
    <s v="-"/>
    <n v="0"/>
    <n v="0"/>
    <s v="-"/>
    <n v="0"/>
  </r>
  <r>
    <s v="147"/>
    <x v="17"/>
    <x v="3"/>
    <s v="002"/>
    <s v="Z1B8050365"/>
    <s v="1448"/>
    <s v="FC "/>
    <s v="00091344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148"/>
    <x v="17"/>
    <x v="2"/>
    <s v="003"/>
    <s v="Z7C7008438"/>
    <s v="0041-0041"/>
    <s v="FC"/>
    <s v="00004649-00004724"/>
    <s v=""/>
    <s v=""/>
    <s v=""/>
    <s v=""/>
    <n v="0"/>
    <s v=""/>
    <s v="VENTAS NO CONTRIBUYENTES"/>
    <s v=""/>
    <n v="1454.8964980000005"/>
    <n v="0"/>
    <n v="1152.0465000000008"/>
    <n v="0"/>
    <s v="-"/>
    <n v="0"/>
    <n v="261.07754999999997"/>
    <s v="-"/>
    <n v="41.772447999999997"/>
    <n v="0"/>
    <s v="-"/>
    <n v="0"/>
    <n v="0"/>
    <s v="-"/>
    <n v="0"/>
  </r>
  <r>
    <s v="149"/>
    <x v="17"/>
    <x v="3"/>
    <s v="003"/>
    <s v="Z1B8051199"/>
    <s v="0115"/>
    <s v="FC"/>
    <s v="00010169"/>
    <s v=""/>
    <s v=""/>
    <s v=""/>
    <s v=""/>
    <n v="0"/>
    <s v=""/>
    <s v="INVERSIONES 8266 C.A"/>
    <s v="J-40686614-8"/>
    <n v="189.10585"/>
    <n v="0"/>
    <n v="69.319600000000008"/>
    <n v="103.26405"/>
    <s v="16"/>
    <n v="16.522200000000002"/>
    <n v="0"/>
    <s v="-"/>
    <n v="0"/>
    <n v="0"/>
    <s v="-"/>
    <n v="0"/>
    <n v="0"/>
    <s v="-"/>
    <n v="0"/>
  </r>
  <r>
    <s v="150"/>
    <x v="17"/>
    <x v="3"/>
    <s v="003"/>
    <s v="Z1B8051199"/>
    <s v="0115"/>
    <s v="FC"/>
    <s v="00010197"/>
    <s v=""/>
    <s v=""/>
    <s v=""/>
    <s v=""/>
    <n v="0"/>
    <s v=""/>
    <s v="INVERSIONES MINIMARKETREY C.A"/>
    <s v="J-50029458-1"/>
    <n v="176.51"/>
    <n v="0"/>
    <n v="176.51"/>
    <n v="0"/>
    <s v="-"/>
    <n v="0"/>
    <n v="0"/>
    <s v="-"/>
    <n v="0"/>
    <n v="0"/>
    <s v="-"/>
    <n v="0"/>
    <n v="0"/>
    <s v="-"/>
    <n v="0"/>
  </r>
  <r>
    <s v="151"/>
    <x v="17"/>
    <x v="3"/>
    <s v="003"/>
    <s v="Z1B8051199"/>
    <s v="0115"/>
    <s v="FC"/>
    <s v="00010120-00010168"/>
    <s v=""/>
    <s v=""/>
    <s v=""/>
    <s v=""/>
    <n v="0"/>
    <s v=""/>
    <s v="VENTAS NO CONTRIBUYENTES"/>
    <s v=""/>
    <n v="2700.9280279999994"/>
    <n v="0"/>
    <n v="1910.9675000000002"/>
    <n v="0"/>
    <s v="-"/>
    <n v="0"/>
    <n v="681.00040000000001"/>
    <s v="16"/>
    <n v="108.96012799999998"/>
    <n v="0"/>
    <s v="-"/>
    <n v="0"/>
    <n v="0"/>
    <s v="-"/>
    <n v="0"/>
  </r>
  <r>
    <s v="152"/>
    <x v="17"/>
    <x v="3"/>
    <s v="003"/>
    <s v="Z1B8051199"/>
    <s v="0115"/>
    <s v="FC"/>
    <s v="00010170-00010196"/>
    <s v=""/>
    <s v=""/>
    <s v=""/>
    <s v=""/>
    <n v="0"/>
    <s v=""/>
    <s v="VENTAS NO CONTRIBUYENTES"/>
    <s v=""/>
    <n v="1414.6876159999997"/>
    <n v="0"/>
    <n v="1108.5436500000003"/>
    <n v="0"/>
    <s v="-"/>
    <n v="0"/>
    <n v="263.91725000000002"/>
    <s v="16"/>
    <n v="42.226716000000003"/>
    <n v="0"/>
    <s v="-"/>
    <n v="0"/>
    <n v="0"/>
    <s v="-"/>
    <n v="0"/>
  </r>
  <r>
    <s v="153"/>
    <x v="17"/>
    <x v="3"/>
    <s v="003"/>
    <s v="Z1B8051199"/>
    <s v="0115"/>
    <s v="FC"/>
    <s v="00010198-00010210"/>
    <s v=""/>
    <s v=""/>
    <s v=""/>
    <s v=""/>
    <n v="0"/>
    <s v=""/>
    <s v="VENTAS NO CONTRIBUYENTES"/>
    <s v=""/>
    <n v="295.83794799999998"/>
    <n v="0"/>
    <n v="202.45179999999996"/>
    <n v="0"/>
    <s v="-"/>
    <n v="0"/>
    <n v="80.505300000000005"/>
    <s v="16"/>
    <n v="12.880848"/>
    <n v="0"/>
    <s v="-"/>
    <n v="0"/>
    <n v="0"/>
    <s v="-"/>
    <n v="0"/>
  </r>
  <r>
    <s v="154"/>
    <x v="17"/>
    <x v="0"/>
    <s v="003"/>
    <s v="Z1F0008965"/>
    <s v="1045"/>
    <s v="NC"/>
    <s v=""/>
    <s v="00000135"/>
    <s v=""/>
    <s v="00135836"/>
    <s v="18/10/2021"/>
    <n v="17.59"/>
    <s v="VEN"/>
    <s v="INESC BELASCO"/>
    <s v="V3309899 "/>
    <n v="-8.65"/>
    <n v="0"/>
    <n v="-8.65"/>
    <n v="0"/>
    <s v="-"/>
    <n v="0"/>
    <n v="0"/>
    <s v="-"/>
    <n v="0"/>
    <n v="0"/>
    <s v="-"/>
    <n v="0"/>
    <n v="0"/>
    <s v="-"/>
    <n v="0"/>
  </r>
  <r>
    <s v="155"/>
    <x v="17"/>
    <x v="0"/>
    <s v="003"/>
    <s v="Z1F0008965"/>
    <s v="1045-1045"/>
    <s v="FC"/>
    <s v="00135801-00135905"/>
    <s v=""/>
    <s v=""/>
    <s v=""/>
    <s v=""/>
    <n v="0"/>
    <s v=""/>
    <s v="VENTAS NO CONTRIBUYENTES"/>
    <s v=""/>
    <n v="1271.9744999999998"/>
    <n v="0"/>
    <n v="1186.7144999999998"/>
    <n v="0"/>
    <s v="-"/>
    <n v="0"/>
    <n v="73.500000000000014"/>
    <s v="-"/>
    <n v="11.759999999999998"/>
    <n v="0"/>
    <s v="-"/>
    <n v="0"/>
    <n v="0"/>
    <s v="-"/>
    <n v="0"/>
  </r>
  <r>
    <s v="156"/>
    <x v="17"/>
    <x v="1"/>
    <s v="003"/>
    <s v="Z1F0017848"/>
    <s v="0596"/>
    <s v="FC"/>
    <s v="00031343"/>
    <s v=""/>
    <s v=""/>
    <s v=""/>
    <s v=""/>
    <n v="0"/>
    <s v=""/>
    <s v="TONO WELLS"/>
    <s v="J411397326"/>
    <n v="36.946399999999997"/>
    <n v="0"/>
    <n v="6.1600000000000037"/>
    <n v="26.54"/>
    <s v="16"/>
    <n v="4.2464000000000004"/>
    <n v="0"/>
    <s v="-"/>
    <n v="0"/>
    <n v="0"/>
    <s v="-"/>
    <n v="0"/>
    <n v="0"/>
    <s v="-"/>
    <n v="0"/>
  </r>
  <r>
    <s v="157"/>
    <x v="17"/>
    <x v="1"/>
    <s v="003"/>
    <s v="Z1F0017848"/>
    <s v="0596"/>
    <s v="FC"/>
    <s v="00031369"/>
    <s v=""/>
    <s v=""/>
    <s v=""/>
    <s v=""/>
    <n v="0"/>
    <s v=""/>
    <s v="ROYAL PRESTIGE VZLA C.A"/>
    <s v="J316485129"/>
    <n v="69.353700000000003"/>
    <n v="0"/>
    <n v="69.353700000000003"/>
    <n v="0"/>
    <s v="-"/>
    <n v="0"/>
    <n v="0"/>
    <s v="-"/>
    <n v="0"/>
    <n v="0"/>
    <s v="-"/>
    <n v="0"/>
    <n v="0"/>
    <s v="-"/>
    <n v="0"/>
  </r>
  <r>
    <s v="158"/>
    <x v="17"/>
    <x v="1"/>
    <s v="003"/>
    <s v="Z1F0017848"/>
    <s v="0596-0596"/>
    <s v="FC"/>
    <s v="00031334-00031342"/>
    <s v=""/>
    <s v=""/>
    <s v=""/>
    <s v=""/>
    <n v="0"/>
    <s v=""/>
    <s v="VENTAS NO CONTRIBUYENTES"/>
    <s v=""/>
    <n v="278.38310000000007"/>
    <n v="0"/>
    <n v="218.48070000000001"/>
    <n v="0"/>
    <s v="-"/>
    <n v="0"/>
    <n v="51.639999999999993"/>
    <s v="16"/>
    <n v="8.2623999999999995"/>
    <n v="0"/>
    <s v="-"/>
    <n v="0"/>
    <n v="0"/>
    <s v="-"/>
    <n v="0"/>
  </r>
  <r>
    <s v="159"/>
    <x v="17"/>
    <x v="1"/>
    <s v="003"/>
    <s v="Z1F0017848"/>
    <s v="0596-0596"/>
    <s v="FC"/>
    <s v="00031344-00031368"/>
    <s v=""/>
    <s v=""/>
    <s v=""/>
    <s v=""/>
    <n v="0"/>
    <s v=""/>
    <s v="VENTAS NO CONTRIBUYENTES"/>
    <s v=""/>
    <n v="524.95555400000001"/>
    <n v="0"/>
    <n v="423.86079999999998"/>
    <n v="0"/>
    <s v="-"/>
    <n v="0"/>
    <n v="87.150649999999999"/>
    <s v="-"/>
    <n v="13.944104000000001"/>
    <n v="0"/>
    <s v="-"/>
    <n v="0"/>
    <n v="0"/>
    <s v="-"/>
    <n v="0"/>
  </r>
  <r>
    <s v="160"/>
    <x v="17"/>
    <x v="1"/>
    <s v="003"/>
    <s v="Z1F0017848"/>
    <s v="0596-0596"/>
    <s v="FC"/>
    <s v="00031370-00031404"/>
    <s v=""/>
    <s v=""/>
    <s v=""/>
    <s v=""/>
    <n v="0"/>
    <s v=""/>
    <s v="VENTAS NO CONTRIBUYENTES"/>
    <s v=""/>
    <n v="1999.4632280000001"/>
    <n v="0"/>
    <n v="1162.1617999999994"/>
    <n v="0"/>
    <s v="-"/>
    <n v="0"/>
    <n v="721.81160000000011"/>
    <s v="16"/>
    <n v="115.489828"/>
    <n v="0"/>
    <s v="-"/>
    <n v="0"/>
    <n v="0"/>
    <s v="-"/>
    <n v="0"/>
  </r>
  <r>
    <s v="161"/>
    <x v="17"/>
    <x v="3"/>
    <s v="004"/>
    <s v="Z1B8050937"/>
    <s v="1960"/>
    <s v="FC"/>
    <s v="00182265-00182347"/>
    <s v=""/>
    <s v=""/>
    <s v=""/>
    <s v=""/>
    <n v="0"/>
    <s v=""/>
    <s v="VENTAS NO CONTRIBUYENTES"/>
    <s v=""/>
    <n v="3613.5613479999997"/>
    <n v="0"/>
    <n v="2868.2491499999996"/>
    <n v="0"/>
    <s v="-"/>
    <n v="0"/>
    <n v="642.51055000000031"/>
    <s v="16"/>
    <n v="102.80164800000001"/>
    <n v="0"/>
    <s v="-"/>
    <n v="0"/>
    <n v="0"/>
    <s v="-"/>
    <n v="0"/>
  </r>
  <r>
    <s v="162"/>
    <x v="17"/>
    <x v="1"/>
    <s v="004"/>
    <s v="Z1F0017963"/>
    <s v="0606"/>
    <s v="FC"/>
    <s v="00022853"/>
    <s v=""/>
    <s v=""/>
    <s v=""/>
    <s v=""/>
    <n v="0"/>
    <s v=""/>
    <s v="FRANCISCO BRAVO"/>
    <s v="V154562962"/>
    <n v="18.91"/>
    <n v="0"/>
    <n v="18.91"/>
    <n v="0"/>
    <s v="-"/>
    <n v="0"/>
    <n v="0"/>
    <s v="-"/>
    <n v="0"/>
    <n v="0"/>
    <s v="-"/>
    <n v="0"/>
    <n v="0"/>
    <s v="-"/>
    <n v="0"/>
  </r>
  <r>
    <s v="163"/>
    <x v="17"/>
    <x v="1"/>
    <s v="004"/>
    <s v="Z1F0017963"/>
    <s v="0606-0606"/>
    <s v="FC"/>
    <s v="00022851-00022852"/>
    <s v=""/>
    <s v=""/>
    <s v=""/>
    <s v=""/>
    <n v="0"/>
    <s v=""/>
    <s v="VENTAS NO CONTRIBUYENTES"/>
    <s v=""/>
    <n v="50.721981999999997"/>
    <n v="0"/>
    <n v="37.552850000000007"/>
    <n v="0"/>
    <s v="-"/>
    <n v="0"/>
    <n v="11.3527"/>
    <s v="16"/>
    <n v="1.816432"/>
    <n v="0"/>
    <s v="-"/>
    <n v="0"/>
    <n v="0"/>
    <s v="-"/>
    <n v="0"/>
  </r>
  <r>
    <s v="164"/>
    <x v="17"/>
    <x v="1"/>
    <s v="004"/>
    <s v="Z1F0017963"/>
    <s v="0606-0606"/>
    <s v="FC"/>
    <s v="00022854-00022885"/>
    <s v=""/>
    <s v=""/>
    <s v=""/>
    <s v=""/>
    <n v="0"/>
    <s v=""/>
    <s v="VENTAS NO CONTRIBUYENTES"/>
    <s v=""/>
    <n v="900.78532600000017"/>
    <n v="0"/>
    <n v="673.57920000000001"/>
    <n v="0"/>
    <s v="-"/>
    <n v="0"/>
    <n v="195.86735000000002"/>
    <s v="-"/>
    <n v="31.338776000000003"/>
    <n v="0"/>
    <s v="-"/>
    <n v="0"/>
    <n v="0"/>
    <s v="-"/>
    <n v="0"/>
  </r>
  <r>
    <s v="165"/>
    <x v="17"/>
    <x v="3"/>
    <s v="005"/>
    <s v="Z1B8050363"/>
    <s v="0117"/>
    <s v="FC"/>
    <s v="00012853-00012921"/>
    <s v=""/>
    <s v=""/>
    <s v=""/>
    <s v=""/>
    <n v="0"/>
    <s v=""/>
    <s v="VENTAS NO CONTRIBUYENTES"/>
    <s v=""/>
    <n v="3426.1124500000005"/>
    <n v="0"/>
    <n v="2616.262200000001"/>
    <n v="0"/>
    <s v="-"/>
    <n v="0"/>
    <n v="698.14685000000009"/>
    <s v="16"/>
    <n v="111.70339999999997"/>
    <n v="0"/>
    <s v="-"/>
    <n v="0"/>
    <n v="0"/>
    <s v="-"/>
    <n v="0"/>
  </r>
  <r>
    <s v="166"/>
    <x v="17"/>
    <x v="1"/>
    <s v="005"/>
    <s v="Z1F0017998"/>
    <s v="0597-0597"/>
    <s v="FC"/>
    <s v="00026999-00027066"/>
    <s v=""/>
    <s v=""/>
    <s v=""/>
    <s v=""/>
    <n v="0"/>
    <s v=""/>
    <s v="VENTAS NO CONTRIBUYENTES"/>
    <s v=""/>
    <n v="2692.5674580000004"/>
    <n v="0"/>
    <n v="1719.5465999999999"/>
    <n v="0"/>
    <s v="-"/>
    <n v="0"/>
    <n v="838.81105000000002"/>
    <s v="16"/>
    <n v="134.20980800000001"/>
    <n v="0"/>
    <s v="-"/>
    <n v="0"/>
    <n v="0"/>
    <s v="-"/>
    <n v="0"/>
  </r>
  <r>
    <s v="167"/>
    <x v="17"/>
    <x v="3"/>
    <s v="006"/>
    <s v="Z1B8044815"/>
    <s v="-"/>
    <s v="FC"/>
    <s v="00000764-00000837"/>
    <s v=""/>
    <s v=""/>
    <s v=""/>
    <s v=""/>
    <n v="0"/>
    <s v=""/>
    <s v="VENTAS NO CONTRIBUYENTES"/>
    <s v=""/>
    <n v="3838.2366559999996"/>
    <n v="0"/>
    <n v="2485.7905000000019"/>
    <n v="0"/>
    <s v="-"/>
    <n v="0"/>
    <n v="1165.9019000000001"/>
    <s v="16"/>
    <n v="186.54425599999996"/>
    <n v="0"/>
    <s v="-"/>
    <n v="0"/>
    <n v="0"/>
    <s v="-"/>
    <n v="0"/>
  </r>
  <r>
    <s v="168"/>
    <x v="17"/>
    <x v="1"/>
    <s v="006"/>
    <s v="Z1F0017787"/>
    <s v="0571"/>
    <s v="FC"/>
    <s v="00013916"/>
    <s v=""/>
    <s v=""/>
    <s v=""/>
    <s v=""/>
    <n v="0"/>
    <s v=""/>
    <s v="VENTAS NO CONTRIBUYENTES"/>
    <m/>
    <n v="-1.28"/>
    <n v="0"/>
    <n v="-1.28"/>
    <n v="0"/>
    <s v="-"/>
    <n v="0"/>
    <n v="0"/>
    <s v="-"/>
    <n v="0"/>
    <n v="0"/>
    <s v="-"/>
    <n v="0"/>
    <n v="0"/>
    <s v="-"/>
    <n v="0"/>
  </r>
  <r>
    <s v="169"/>
    <x v="17"/>
    <x v="3"/>
    <s v="007"/>
    <s v="Z1B8050013"/>
    <s v="0041"/>
    <s v="FC"/>
    <s v="00002912-00002986"/>
    <s v=""/>
    <s v=""/>
    <s v=""/>
    <s v=""/>
    <n v="0"/>
    <s v=""/>
    <s v="VENTAS NO CONTRIBUYENTES"/>
    <s v=""/>
    <n v="3809.7027500000013"/>
    <n v="0"/>
    <n v="2778.7000000000003"/>
    <n v="0"/>
    <s v="-"/>
    <n v="0"/>
    <n v="888.79565000000014"/>
    <s v="-"/>
    <n v="142.2071"/>
    <n v="0"/>
    <s v="-"/>
    <n v="0"/>
    <n v="0"/>
    <s v="-"/>
    <n v="0"/>
  </r>
  <r>
    <s v="170"/>
    <x v="17"/>
    <x v="3"/>
    <s v="008"/>
    <s v="Z1B8050003"/>
    <s v="1975"/>
    <s v="FC"/>
    <s v="00192931"/>
    <s v=""/>
    <s v=""/>
    <s v=""/>
    <s v=""/>
    <n v="0"/>
    <s v=""/>
    <s v="LUIS RIERA"/>
    <s v="V196432561"/>
    <n v="8.65"/>
    <n v="0"/>
    <n v="8.65"/>
    <n v="0"/>
    <s v="-"/>
    <n v="0"/>
    <n v="0"/>
    <s v="-"/>
    <n v="0"/>
    <n v="0"/>
    <s v="-"/>
    <n v="0"/>
    <n v="0"/>
    <s v="-"/>
    <n v="0"/>
  </r>
  <r>
    <s v="171"/>
    <x v="17"/>
    <x v="3"/>
    <s v="008"/>
    <s v="Z1B8050003"/>
    <s v="1975"/>
    <s v="NC"/>
    <s v=""/>
    <s v="00000212"/>
    <s v=""/>
    <s v="00192986"/>
    <s v="18/10/2021"/>
    <n v="174.82"/>
    <s v="VEN"/>
    <s v="RORELVI NEGRIN"/>
    <s v="V18235489"/>
    <n v="-85.700999999999993"/>
    <n v="0"/>
    <n v="-85.700999999999993"/>
    <n v="0"/>
    <s v="-"/>
    <n v="0"/>
    <n v="0"/>
    <s v="-"/>
    <n v="0"/>
    <n v="0"/>
    <s v="-"/>
    <n v="0"/>
    <n v="0"/>
    <s v="-"/>
    <n v="0"/>
  </r>
  <r>
    <s v="172"/>
    <x v="17"/>
    <x v="3"/>
    <s v="008"/>
    <s v="Z1B8050003"/>
    <s v="1975"/>
    <s v="FC"/>
    <s v="00192923-00192930"/>
    <s v=""/>
    <s v=""/>
    <s v=""/>
    <s v=""/>
    <n v="0"/>
    <s v=""/>
    <s v="VENTAS NO CONTRIBUYENTES"/>
    <s v=""/>
    <n v="538.30857200000003"/>
    <n v="0"/>
    <n v="293.12030000000004"/>
    <n v="0"/>
    <s v="-"/>
    <n v="0"/>
    <n v="211.36920000000001"/>
    <s v="16"/>
    <n v="33.819071999999998"/>
    <n v="0"/>
    <s v="-"/>
    <n v="0"/>
    <n v="0"/>
    <s v="-"/>
    <n v="0"/>
  </r>
  <r>
    <s v="173"/>
    <x v="17"/>
    <x v="3"/>
    <s v="008"/>
    <s v="Z1B8050003"/>
    <s v="1975"/>
    <s v="FC"/>
    <s v="00192932-00193027"/>
    <s v=""/>
    <s v=""/>
    <s v=""/>
    <s v=""/>
    <n v="0"/>
    <s v=""/>
    <s v="VENTAS NO CONTRIBUYENTES"/>
    <s v=""/>
    <n v="5557.1169700000009"/>
    <n v="0"/>
    <n v="3710.1618500000018"/>
    <n v="0"/>
    <s v="-"/>
    <n v="0"/>
    <n v="1592.2027000000003"/>
    <s v="16"/>
    <n v="254.75241999999992"/>
    <n v="0"/>
    <s v="-"/>
    <n v="0"/>
    <n v="0"/>
    <s v="-"/>
    <n v="0"/>
  </r>
  <r>
    <s v="174"/>
    <x v="17"/>
    <x v="1"/>
    <s v="008"/>
    <s v="Z1F0017970"/>
    <s v="0229-0229"/>
    <s v="FC"/>
    <s v="00003199-00003207"/>
    <s v=""/>
    <s v=""/>
    <s v=""/>
    <s v=""/>
    <n v="0"/>
    <s v=""/>
    <s v="VENTAS NO CONTRIBUYENTES"/>
    <s v=""/>
    <n v="177.52919999999997"/>
    <n v="0"/>
    <n v="5.7099999999999795"/>
    <n v="0"/>
    <s v="-"/>
    <n v="0"/>
    <n v="148.12"/>
    <s v="16"/>
    <n v="23.699199999999998"/>
    <n v="0"/>
    <s v="-"/>
    <n v="0"/>
    <n v="0"/>
    <s v="-"/>
    <n v="0"/>
  </r>
  <r>
    <s v="175"/>
    <x v="17"/>
    <x v="3"/>
    <s v="009"/>
    <s v="Z1B8014458"/>
    <s v="0010"/>
    <s v="FC"/>
    <s v="00000544-00000547"/>
    <s v=""/>
    <s v=""/>
    <s v=""/>
    <s v=""/>
    <n v="0"/>
    <s v=""/>
    <s v="VENTAS NO CONTRIBUYENTES"/>
    <s v=""/>
    <n v="279.53539999999998"/>
    <n v="0"/>
    <n v="235.68540000000002"/>
    <n v="0"/>
    <s v="-"/>
    <n v="0"/>
    <n v="37.801699999999997"/>
    <s v="16"/>
    <n v="6.0482999999999993"/>
    <n v="0"/>
    <s v="-"/>
    <n v="0"/>
    <n v="0"/>
    <s v="-"/>
    <n v="0"/>
  </r>
  <r>
    <s v="176"/>
    <x v="17"/>
    <x v="3"/>
    <s v="010"/>
    <s v="Z1F0000341"/>
    <s v="1494"/>
    <s v="FC"/>
    <s v="00085783-00085841"/>
    <s v=""/>
    <s v=""/>
    <s v=""/>
    <s v=""/>
    <n v="0"/>
    <s v=""/>
    <s v="VENTAS NO CONTRIBUYENTES"/>
    <s v=""/>
    <n v="2728.3422140000007"/>
    <n v="0"/>
    <n v="1853.6829499999994"/>
    <n v="0"/>
    <s v="-"/>
    <n v="0"/>
    <n v="754.01670000000001"/>
    <s v="16"/>
    <n v="120.64256399999999"/>
    <n v="0"/>
    <s v="-"/>
    <n v="0"/>
    <n v="0"/>
    <s v="-"/>
    <n v="0"/>
  </r>
  <r>
    <s v="177"/>
    <x v="17"/>
    <x v="3"/>
    <s v="011"/>
    <s v="Z1F0004616"/>
    <s v="0933"/>
    <s v="FC"/>
    <s v="00126223"/>
    <s v=""/>
    <s v=""/>
    <s v=""/>
    <s v=""/>
    <n v="0"/>
    <s v=""/>
    <s v="LUNCHERIA TEQUEMPANADAS"/>
    <s v="J-29420832-0"/>
    <n v="4.24"/>
    <n v="0"/>
    <n v="4.24"/>
    <n v="0"/>
    <s v="-"/>
    <n v="0"/>
    <n v="0"/>
    <s v="-"/>
    <n v="0"/>
    <n v="0"/>
    <s v="-"/>
    <n v="0"/>
    <n v="0"/>
    <s v="-"/>
    <n v="0"/>
  </r>
  <r>
    <s v="178"/>
    <x v="17"/>
    <x v="3"/>
    <s v="011"/>
    <s v="Z1F0004616"/>
    <s v="0933"/>
    <s v="FC"/>
    <s v="00126243"/>
    <s v=""/>
    <s v=""/>
    <s v=""/>
    <s v=""/>
    <n v="0"/>
    <s v=""/>
    <s v="GEORGE RAMIREZ"/>
    <s v="V128790302 "/>
    <n v="8.65"/>
    <n v="0"/>
    <n v="8.65"/>
    <n v="0"/>
    <s v="-"/>
    <n v="0"/>
    <n v="0"/>
    <s v="-"/>
    <n v="0"/>
    <n v="0"/>
    <s v="-"/>
    <n v="0"/>
    <n v="0"/>
    <s v="-"/>
    <n v="0"/>
  </r>
  <r>
    <s v="179"/>
    <x v="17"/>
    <x v="3"/>
    <s v="011"/>
    <s v="Z1F0004616"/>
    <s v="0933-0933"/>
    <s v="FC"/>
    <s v="00126201-00126222"/>
    <s v=""/>
    <s v=""/>
    <s v=""/>
    <s v=""/>
    <n v="0"/>
    <s v=""/>
    <s v="VENTAS NO CONTRIBUYENTES"/>
    <s v=""/>
    <n v="282.85049999999995"/>
    <n v="0"/>
    <n v="279.42849999999993"/>
    <n v="0"/>
    <s v="-"/>
    <n v="0"/>
    <n v="2.95"/>
    <s v="-"/>
    <n v="0.47199999999999998"/>
    <n v="0"/>
    <s v="-"/>
    <n v="0"/>
    <n v="0"/>
    <s v="-"/>
    <n v="0"/>
  </r>
  <r>
    <s v="180"/>
    <x v="17"/>
    <x v="3"/>
    <s v="011"/>
    <s v="Z1F0004616"/>
    <s v="0933-0933"/>
    <s v="FC"/>
    <s v="00126224-00126242"/>
    <s v=""/>
    <s v=""/>
    <s v=""/>
    <s v=""/>
    <n v="0"/>
    <s v=""/>
    <s v="VENTAS NO CONTRIBUYENTES"/>
    <s v=""/>
    <n v="182.79800000000003"/>
    <n v="0"/>
    <n v="178.44800000000001"/>
    <n v="0"/>
    <s v="-"/>
    <n v="0"/>
    <n v="3.75"/>
    <s v="-"/>
    <n v="0.6"/>
    <n v="0"/>
    <s v="-"/>
    <n v="0"/>
    <n v="0"/>
    <s v="-"/>
    <n v="0"/>
  </r>
  <r>
    <s v="181"/>
    <x v="17"/>
    <x v="3"/>
    <s v="011"/>
    <s v="Z1F0004616"/>
    <s v="0933-0933"/>
    <s v="FC"/>
    <s v="00126244-00126299"/>
    <s v=""/>
    <s v=""/>
    <s v=""/>
    <s v=""/>
    <n v="0"/>
    <s v=""/>
    <s v="VENTAS NO CONTRIBUYENTES"/>
    <s v=""/>
    <n v="609.11000000000013"/>
    <n v="0"/>
    <n v="546.45979999999997"/>
    <n v="0"/>
    <s v="-"/>
    <n v="0"/>
    <n v="54.008800000000001"/>
    <s v="-"/>
    <n v="8.6414000000000009"/>
    <n v="0"/>
    <s v="-"/>
    <n v="0"/>
    <n v="0"/>
    <s v="-"/>
    <n v="0"/>
  </r>
  <r>
    <s v="182"/>
    <x v="17"/>
    <x v="3"/>
    <s v="013"/>
    <s v="Z1B8050578"/>
    <s v="1843-1843"/>
    <s v="FC"/>
    <s v="00164024-00164046"/>
    <s v=""/>
    <s v=""/>
    <s v=""/>
    <s v=""/>
    <n v="0"/>
    <s v=""/>
    <s v="VENTAS NO CONTRIBUYENTES"/>
    <s v=""/>
    <n v="280.03795000000002"/>
    <n v="0"/>
    <n v="266.54714999999999"/>
    <n v="0"/>
    <s v="-"/>
    <n v="0"/>
    <n v="11.63"/>
    <s v="16"/>
    <n v="1.8608"/>
    <n v="0"/>
    <s v="-"/>
    <n v="0"/>
    <n v="0"/>
    <s v="-"/>
    <n v="0"/>
  </r>
  <r>
    <s v="183"/>
    <x v="17"/>
    <x v="3"/>
    <s v="014"/>
    <s v="Z1F0000338"/>
    <s v="1688-1688"/>
    <s v="FC"/>
    <s v="72240000-72319000"/>
    <s v=""/>
    <s v=""/>
    <s v=""/>
    <s v=""/>
    <n v="0"/>
    <s v=""/>
    <s v="VENTAS NO CONTRIBUYENTES"/>
    <s v=""/>
    <n v="1359.9653579999999"/>
    <n v="0"/>
    <n v="936.4"/>
    <n v="0"/>
    <s v="-"/>
    <n v="0"/>
    <n v="365.14254999999997"/>
    <s v="16"/>
    <n v="58.422808000000011"/>
    <n v="0"/>
    <s v="-"/>
    <n v="0"/>
    <n v="0"/>
    <s v="-"/>
    <n v="0"/>
  </r>
  <r>
    <s v="184"/>
    <x v="17"/>
    <x v="3"/>
    <s v="015"/>
    <s v="Z1B8050356"/>
    <s v="1860"/>
    <s v="FC"/>
    <s v="00095769-00095776"/>
    <s v=""/>
    <s v=""/>
    <s v=""/>
    <s v=""/>
    <n v="0"/>
    <s v=""/>
    <s v="VENTAS NO CONTRIBUYENTES"/>
    <s v=""/>
    <n v="424.87635"/>
    <n v="0"/>
    <n v="286.83604999999994"/>
    <n v="0"/>
    <s v="-"/>
    <n v="0"/>
    <n v="119.00020000000001"/>
    <s v="16"/>
    <n v="19.040099999999999"/>
    <n v="0"/>
    <s v="-"/>
    <n v="0"/>
    <n v="0"/>
    <s v="-"/>
    <n v="0"/>
  </r>
  <r>
    <s v="185"/>
    <x v="17"/>
    <x v="3"/>
    <s v="016"/>
    <s v="Z1F0000490"/>
    <s v="0399"/>
    <s v="FC"/>
    <s v="00014504"/>
    <s v=""/>
    <s v=""/>
    <s v=""/>
    <s v=""/>
    <n v="0"/>
    <s v=""/>
    <s v="PABLO ANTONIO DA SILVA PATUDA"/>
    <s v="V6877384"/>
    <n v="5.8239999999999998"/>
    <n v="0"/>
    <n v="5.8239999999999998"/>
    <n v="0"/>
    <s v="-"/>
    <n v="0"/>
    <n v="0"/>
    <s v="-"/>
    <n v="0"/>
    <n v="0"/>
    <s v="-"/>
    <n v="0"/>
    <n v="0"/>
    <s v="-"/>
    <n v="0"/>
  </r>
  <r>
    <s v="186"/>
    <x v="17"/>
    <x v="3"/>
    <s v="016"/>
    <s v="Z1F0000490"/>
    <s v="0399"/>
    <s v="FC"/>
    <s v="00014492-00014503"/>
    <s v=""/>
    <s v=""/>
    <s v=""/>
    <s v=""/>
    <n v="0"/>
    <s v=""/>
    <s v="VENTAS NO CONTRIBUYENTES"/>
    <s v=""/>
    <n v="78.24260000000001"/>
    <n v="0"/>
    <n v="63.858600000000003"/>
    <n v="0"/>
    <s v="-"/>
    <n v="0"/>
    <n v="12.399999999999999"/>
    <s v="-"/>
    <n v="1.984"/>
    <n v="0"/>
    <s v="-"/>
    <n v="0"/>
    <n v="0"/>
    <s v="-"/>
    <n v="0"/>
  </r>
  <r>
    <s v="187"/>
    <x v="17"/>
    <x v="3"/>
    <s v="016"/>
    <s v="Z1F0000490"/>
    <s v="0399"/>
    <s v="FC"/>
    <s v="00014505-00014573"/>
    <s v=""/>
    <s v=""/>
    <s v=""/>
    <s v=""/>
    <n v="0"/>
    <s v=""/>
    <s v="VENTAS NO CONTRIBUYENTES"/>
    <s v=""/>
    <n v="743.0068"/>
    <n v="0"/>
    <n v="508.76100000000019"/>
    <n v="0"/>
    <s v="-"/>
    <n v="0"/>
    <n v="201.93610000000001"/>
    <s v="-"/>
    <n v="32.309699999999999"/>
    <n v="0"/>
    <s v="-"/>
    <n v="0"/>
    <n v="0"/>
    <s v="-"/>
    <n v="0"/>
  </r>
  <r>
    <s v="188"/>
    <x v="17"/>
    <x v="3"/>
    <s v="017"/>
    <s v="Z7C0004030"/>
    <s v="0311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189"/>
    <x v="18"/>
    <x v="3"/>
    <s v="001"/>
    <s v="Z1F0000700"/>
    <s v="1697"/>
    <s v="FC"/>
    <s v="38717000"/>
    <s v=""/>
    <s v=""/>
    <s v=""/>
    <s v=""/>
    <n v="0"/>
    <s v=""/>
    <s v="INVERSIONES MINIMARKETREY C.A"/>
    <s v="J-50029458-1 "/>
    <n v="319.95999999999998"/>
    <n v="0"/>
    <n v="319.95999999999998"/>
    <n v="0"/>
    <s v="-"/>
    <n v="0"/>
    <n v="0"/>
    <s v="-"/>
    <n v="0"/>
    <n v="0"/>
    <s v="-"/>
    <n v="0"/>
    <n v="0"/>
    <s v="-"/>
    <n v="0"/>
  </r>
  <r>
    <s v="190"/>
    <x v="18"/>
    <x v="3"/>
    <s v="001"/>
    <s v="Z1F0000700"/>
    <s v="1697"/>
    <s v="NC"/>
    <s v=""/>
    <s v="00000289"/>
    <s v=""/>
    <s v="38606000"/>
    <s v="18/10/2021"/>
    <n v="83.23"/>
    <s v="VEN"/>
    <s v="ADRIANA MONTAPERTO"/>
    <s v="V10279378"/>
    <n v="-8.3520000000000003"/>
    <n v="0"/>
    <n v="0"/>
    <n v="0"/>
    <s v="-"/>
    <n v="0"/>
    <n v="-7.2"/>
    <s v="16"/>
    <n v="-1.1519999999999999"/>
    <n v="0"/>
    <s v="-"/>
    <n v="0"/>
    <n v="0"/>
    <s v="-"/>
    <n v="0"/>
  </r>
  <r>
    <s v="191"/>
    <x v="18"/>
    <x v="3"/>
    <s v="001"/>
    <s v="Z1F0000700"/>
    <s v="1697"/>
    <s v="FC"/>
    <s v="00038682-00038716"/>
    <s v=""/>
    <s v=""/>
    <s v=""/>
    <s v=""/>
    <n v="0"/>
    <s v=""/>
    <s v="VENTAS NO CONTRIBUYENTES"/>
    <s v=""/>
    <n v="1686.7926500000003"/>
    <n v="0"/>
    <n v="1366.7701"/>
    <n v="0"/>
    <s v="-"/>
    <n v="0"/>
    <n v="275.88155"/>
    <s v="16"/>
    <n v="44.140999999999998"/>
    <n v="0"/>
    <s v="-"/>
    <n v="0"/>
    <n v="0"/>
    <s v="-"/>
    <n v="0"/>
  </r>
  <r>
    <s v="192"/>
    <x v="18"/>
    <x v="3"/>
    <s v="001"/>
    <s v="Z1F0000700"/>
    <s v="1697"/>
    <s v="FC"/>
    <s v="00038718-00038776"/>
    <s v=""/>
    <s v=""/>
    <s v=""/>
    <s v=""/>
    <n v="0"/>
    <s v=""/>
    <s v="VENTAS NO CONTRIBUYENTES"/>
    <s v=""/>
    <n v="1766.6451999999995"/>
    <n v="0"/>
    <n v="1315.1931499999994"/>
    <n v="0"/>
    <s v="-"/>
    <n v="0"/>
    <n v="389.18274999999994"/>
    <s v="16"/>
    <n v="62.269300000000001"/>
    <n v="0"/>
    <s v="-"/>
    <n v="0"/>
    <n v="0"/>
    <s v="-"/>
    <n v="0"/>
  </r>
  <r>
    <s v="193"/>
    <x v="18"/>
    <x v="2"/>
    <s v="001"/>
    <s v="Z7C7008321"/>
    <s v="0043-0043"/>
    <s v="FC"/>
    <s v="00004811-00004939"/>
    <s v=""/>
    <s v=""/>
    <s v=""/>
    <s v=""/>
    <n v="0"/>
    <s v=""/>
    <s v="VENTAS NO CONTRIBUYENTES"/>
    <s v=""/>
    <n v="2377.7917160000002"/>
    <n v="0"/>
    <n v="1863.0441500000015"/>
    <n v="0"/>
    <s v="-"/>
    <n v="0"/>
    <n v="443.74795"/>
    <s v="16"/>
    <n v="70.999616000000003"/>
    <n v="0"/>
    <s v="-"/>
    <n v="0"/>
    <n v="0"/>
    <s v="-"/>
    <n v="0"/>
  </r>
  <r>
    <s v="194"/>
    <x v="18"/>
    <x v="1"/>
    <s v="001"/>
    <s v="Z1F0017854"/>
    <s v="0612-0612"/>
    <s v="FC"/>
    <s v="00037141-00037185"/>
    <s v=""/>
    <s v=""/>
    <s v=""/>
    <s v=""/>
    <n v="0"/>
    <s v=""/>
    <s v="VENTAS NO CONTRIBUYENTES"/>
    <s v=""/>
    <n v="1027.878792"/>
    <n v="0"/>
    <n v="790.12525000000028"/>
    <n v="0"/>
    <s v="-"/>
    <n v="0"/>
    <n v="204.95994999999999"/>
    <s v="16"/>
    <n v="32.793591999999997"/>
    <n v="0"/>
    <s v="-"/>
    <n v="0"/>
    <n v="0"/>
    <s v="-"/>
    <n v="0"/>
  </r>
  <r>
    <s v="195"/>
    <x v="18"/>
    <x v="1"/>
    <s v="001"/>
    <s v="Z1F0017854"/>
    <s v="0612-0612"/>
    <s v="FC"/>
    <s v="00037187-00037253"/>
    <s v=""/>
    <s v=""/>
    <s v=""/>
    <s v=""/>
    <n v="0"/>
    <s v=""/>
    <s v="VENTAS NO CONTRIBUYENTES"/>
    <s v=""/>
    <n v="3186.4389319999996"/>
    <n v="0"/>
    <n v="2318.953"/>
    <n v="0"/>
    <s v="-"/>
    <n v="0"/>
    <n v="747.8326999999997"/>
    <s v="-"/>
    <n v="119.653232"/>
    <n v="0"/>
    <s v="-"/>
    <n v="0"/>
    <n v="0"/>
    <s v="-"/>
    <n v="0"/>
  </r>
  <r>
    <s v="196"/>
    <x v="18"/>
    <x v="1"/>
    <s v="001"/>
    <s v="Z1F0017854"/>
    <s v="0612-0612"/>
    <s v="NC"/>
    <m/>
    <n v="139"/>
    <s v=""/>
    <s v=""/>
    <s v=""/>
    <n v="0"/>
    <s v=""/>
    <s v="VENTAS NO CONTRIBUYENTES"/>
    <s v=""/>
    <n v="-0.52"/>
    <n v="0"/>
    <n v="-0.52"/>
    <n v="0"/>
    <s v="-"/>
    <n v="0"/>
    <n v="0"/>
    <s v="-"/>
    <n v="0"/>
    <n v="0"/>
    <s v="-"/>
    <n v="0"/>
    <n v="0"/>
    <s v="-"/>
    <n v="0"/>
  </r>
  <r>
    <s v="197"/>
    <x v="18"/>
    <x v="2"/>
    <s v="002"/>
    <s v="Z7C7008340"/>
    <s v="0043-0043"/>
    <s v="FC"/>
    <s v="00005370-00005438"/>
    <s v=""/>
    <s v=""/>
    <s v=""/>
    <s v=""/>
    <n v="0"/>
    <s v=""/>
    <s v="VENTAS NO CONTRIBUYENTES"/>
    <s v=""/>
    <n v="1366.9116079999997"/>
    <n v="0"/>
    <n v="1113.2776999999992"/>
    <n v="0"/>
    <s v="-"/>
    <n v="0"/>
    <n v="218.6499"/>
    <s v="-"/>
    <n v="34.984007999999996"/>
    <n v="0"/>
    <s v="-"/>
    <n v="0"/>
    <n v="0"/>
    <s v="-"/>
    <n v="0"/>
  </r>
  <r>
    <s v="198"/>
    <x v="18"/>
    <x v="3"/>
    <s v="002"/>
    <s v="Z1B8050002"/>
    <s v="0037"/>
    <s v="FC"/>
    <s v="00002941-00002999"/>
    <s v=""/>
    <s v=""/>
    <s v=""/>
    <s v=""/>
    <n v="0"/>
    <s v=""/>
    <s v="VENTAS NO CONTRIBUYENTES"/>
    <s v=""/>
    <n v="2458.4359780000004"/>
    <n v="0"/>
    <n v="1972.458000000001"/>
    <n v="0"/>
    <s v="-"/>
    <n v="0"/>
    <n v="418.94644999999991"/>
    <s v="16"/>
    <n v="67.03152799999998"/>
    <n v="0"/>
    <s v="-"/>
    <n v="0"/>
    <n v="0"/>
    <s v="-"/>
    <n v="0"/>
  </r>
  <r>
    <s v="199"/>
    <x v="18"/>
    <x v="0"/>
    <s v="002"/>
    <s v="Z1F0008858"/>
    <s v="1062-1062"/>
    <s v="FC"/>
    <s v="00141601-00141751"/>
    <s v=""/>
    <s v=""/>
    <s v=""/>
    <s v=""/>
    <n v="0"/>
    <s v=""/>
    <s v="VENTAS NO CONTRIBUYENTES"/>
    <s v=""/>
    <n v="1782.3930999999986"/>
    <n v="0"/>
    <n v="1558.5849999999987"/>
    <n v="0"/>
    <s v="-"/>
    <n v="0"/>
    <n v="192.93800000000002"/>
    <s v="16"/>
    <n v="30.870100000000004"/>
    <n v="0"/>
    <s v="-"/>
    <n v="0"/>
    <n v="0"/>
    <s v="-"/>
    <n v="0"/>
  </r>
  <r>
    <s v="200"/>
    <x v="18"/>
    <x v="1"/>
    <s v="002"/>
    <s v="Z1F0017966"/>
    <s v="0605"/>
    <s v="FC"/>
    <s v="00023342"/>
    <s v=""/>
    <s v=""/>
    <s v=""/>
    <s v=""/>
    <n v="0"/>
    <s v=""/>
    <s v="SOLUCLIN 2015"/>
    <s v="J407055640"/>
    <n v="81.231399999999994"/>
    <n v="0"/>
    <n v="17.856049999999996"/>
    <n v="54.633949999999999"/>
    <s v="16"/>
    <n v="8.7414000000000005"/>
    <n v="0"/>
    <s v="-"/>
    <n v="0"/>
    <n v="0"/>
    <s v="-"/>
    <n v="0"/>
    <n v="0"/>
    <s v="-"/>
    <n v="0"/>
  </r>
  <r>
    <s v="201"/>
    <x v="18"/>
    <x v="1"/>
    <s v="002"/>
    <s v="Z1F0017966"/>
    <s v="0605"/>
    <s v="FC"/>
    <s v="00023349"/>
    <s v=""/>
    <s v=""/>
    <s v=""/>
    <s v=""/>
    <n v="0"/>
    <s v=""/>
    <s v="FUNDAVIGEA"/>
    <s v="J298180811"/>
    <n v="7.6559999999999997"/>
    <n v="0"/>
    <n v="0"/>
    <n v="6.6"/>
    <s v="16"/>
    <n v="1.056"/>
    <n v="0"/>
    <s v="-"/>
    <n v="0"/>
    <n v="0"/>
    <s v="-"/>
    <n v="0"/>
    <n v="0"/>
    <s v="-"/>
    <n v="0"/>
  </r>
  <r>
    <s v="202"/>
    <x v="18"/>
    <x v="1"/>
    <s v="002"/>
    <s v="Z1F0017966"/>
    <s v="0605-0605"/>
    <s v="FC"/>
    <s v="00023309-00023341"/>
    <s v=""/>
    <s v=""/>
    <s v=""/>
    <s v=""/>
    <n v="0"/>
    <s v=""/>
    <s v="VENTAS NO CONTRIBUYENTES"/>
    <s v=""/>
    <n v="734.16996800000004"/>
    <n v="0"/>
    <n v="543.87365000000011"/>
    <n v="0"/>
    <s v="-"/>
    <n v="0"/>
    <n v="164.04854999999998"/>
    <s v="-"/>
    <n v="26.247767999999997"/>
    <n v="0"/>
    <s v="-"/>
    <n v="0"/>
    <n v="0"/>
    <s v="-"/>
    <n v="0"/>
  </r>
  <r>
    <s v="203"/>
    <x v="18"/>
    <x v="1"/>
    <s v="002"/>
    <s v="Z1F0017966"/>
    <s v="0605-0605"/>
    <s v="FC"/>
    <s v="00023343-00023348"/>
    <s v=""/>
    <s v=""/>
    <s v=""/>
    <s v=""/>
    <n v="0"/>
    <s v=""/>
    <s v="VENTAS NO CONTRIBUYENTES"/>
    <s v=""/>
    <n v="188.61539999999999"/>
    <n v="0"/>
    <n v="141.50779999999997"/>
    <n v="0"/>
    <s v="-"/>
    <n v="0"/>
    <n v="40.61"/>
    <s v="16"/>
    <n v="6.4976000000000003"/>
    <n v="0"/>
    <s v="-"/>
    <n v="0"/>
    <n v="0"/>
    <s v="-"/>
    <n v="0"/>
  </r>
  <r>
    <s v="204"/>
    <x v="18"/>
    <x v="1"/>
    <s v="002"/>
    <s v="Z1F0017966"/>
    <s v="0605-0605"/>
    <s v="FC"/>
    <s v="00023350-00023363"/>
    <s v=""/>
    <s v=""/>
    <s v=""/>
    <s v=""/>
    <n v="0"/>
    <s v=""/>
    <s v="VENTAS NO CONTRIBUYENTES"/>
    <s v=""/>
    <n v="975.49034999999992"/>
    <n v="0"/>
    <n v="616.53995000000009"/>
    <n v="0"/>
    <s v="-"/>
    <n v="0"/>
    <n v="309.44"/>
    <s v="16"/>
    <n v="49.510399999999997"/>
    <n v="0"/>
    <s v="-"/>
    <n v="0"/>
    <n v="0"/>
    <s v="-"/>
    <n v="0"/>
  </r>
  <r>
    <s v="205"/>
    <x v="18"/>
    <x v="3"/>
    <s v="002"/>
    <s v="Z1B8050149"/>
    <s v="1959"/>
    <s v="FC"/>
    <s v="00223782-00223863"/>
    <m/>
    <m/>
    <m/>
    <m/>
    <n v="0"/>
    <m/>
    <s v="VENTAS NO CONTRIBUYENTES"/>
    <m/>
    <n v="1468.9924000000001"/>
    <n v="0"/>
    <n v="1442.15"/>
    <n v="0"/>
    <s v="-"/>
    <n v="0"/>
    <n v="23.14"/>
    <s v="16"/>
    <n v="3.7024000000000004"/>
    <n v="0"/>
    <s v="-"/>
    <n v="0"/>
    <n v="0"/>
    <s v="-"/>
    <n v="0"/>
  </r>
  <r>
    <s v="206"/>
    <x v="18"/>
    <x v="3"/>
    <s v="002"/>
    <s v="Z1B8050365"/>
    <s v="1449"/>
    <s v="FC "/>
    <s v="00091344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207"/>
    <x v="18"/>
    <x v="2"/>
    <s v="003"/>
    <s v="Z7C7008438"/>
    <s v="0042-0042"/>
    <s v="FC"/>
    <s v="00004725-00004782"/>
    <s v=""/>
    <s v=""/>
    <s v=""/>
    <s v=""/>
    <n v="0"/>
    <s v=""/>
    <s v="VENTAS NO CONTRIBUYENTES"/>
    <s v=""/>
    <n v="1223.5432500000004"/>
    <n v="0"/>
    <n v="884.38505000000032"/>
    <n v="0"/>
    <s v="-"/>
    <n v="0"/>
    <n v="292.37780000000004"/>
    <s v="16"/>
    <n v="46.780400000000007"/>
    <n v="0"/>
    <s v="-"/>
    <n v="0"/>
    <n v="0"/>
    <s v="-"/>
    <n v="0"/>
  </r>
  <r>
    <s v="208"/>
    <x v="18"/>
    <x v="3"/>
    <s v="003"/>
    <s v="Z1B8051199"/>
    <s v="0116"/>
    <s v="FC"/>
    <s v="00010220"/>
    <s v=""/>
    <s v=""/>
    <s v=""/>
    <s v=""/>
    <n v="0"/>
    <s v=""/>
    <s v="JUNTA DE CONDOMINIO RESIDENCIA RIO ARRIBA"/>
    <s v="J313102385"/>
    <n v="4.16"/>
    <n v="0"/>
    <n v="4.16"/>
    <n v="0"/>
    <s v="-"/>
    <n v="0"/>
    <n v="0"/>
    <s v="-"/>
    <n v="0"/>
    <n v="0"/>
    <s v="-"/>
    <n v="0"/>
    <n v="0"/>
    <s v="-"/>
    <n v="0"/>
  </r>
  <r>
    <s v="209"/>
    <x v="18"/>
    <x v="3"/>
    <s v="003"/>
    <s v="Z1B8051199"/>
    <s v="0116"/>
    <s v="FC"/>
    <s v="00010211-00010219"/>
    <s v=""/>
    <s v=""/>
    <s v=""/>
    <s v=""/>
    <n v="0"/>
    <s v=""/>
    <s v="VENTAS NO CONTRIBUYENTES"/>
    <s v=""/>
    <n v="459.78720000000004"/>
    <n v="0"/>
    <n v="300.86720000000003"/>
    <n v="0"/>
    <s v="-"/>
    <n v="0"/>
    <n v="137"/>
    <s v="-"/>
    <n v="21.92"/>
    <n v="0"/>
    <s v="-"/>
    <n v="0"/>
    <n v="0"/>
    <s v="-"/>
    <n v="0"/>
  </r>
  <r>
    <s v="210"/>
    <x v="18"/>
    <x v="3"/>
    <s v="003"/>
    <s v="Z1B8051199"/>
    <s v="0116"/>
    <s v="FC"/>
    <s v="00010221-00010294"/>
    <s v=""/>
    <s v=""/>
    <s v=""/>
    <s v=""/>
    <n v="0"/>
    <s v=""/>
    <s v="VENTAS NO CONTRIBUYENTES"/>
    <s v=""/>
    <n v="3578.1676000000002"/>
    <n v="0"/>
    <n v="2593.2008000000001"/>
    <n v="0"/>
    <s v="-"/>
    <n v="0"/>
    <n v="849.10919999999999"/>
    <s v="-"/>
    <n v="135.85760000000002"/>
    <n v="0"/>
    <s v="-"/>
    <n v="0"/>
    <n v="0"/>
    <s v="-"/>
    <n v="0"/>
  </r>
  <r>
    <s v="211"/>
    <x v="18"/>
    <x v="0"/>
    <s v="003"/>
    <s v="Z1F0008965"/>
    <s v="1046-1046"/>
    <s v="FC"/>
    <s v="00135906-00136053"/>
    <s v=""/>
    <s v=""/>
    <s v=""/>
    <s v=""/>
    <n v="0"/>
    <s v=""/>
    <s v="VENTAS NO CONTRIBUYENTES"/>
    <s v=""/>
    <n v="1908.2629999999992"/>
    <n v="0"/>
    <n v="1721.9336999999998"/>
    <n v="0"/>
    <s v="-"/>
    <n v="0"/>
    <n v="160.62870000000001"/>
    <s v="-"/>
    <n v="25.700599999999998"/>
    <n v="0"/>
    <s v="-"/>
    <n v="0"/>
    <n v="0"/>
    <s v="-"/>
    <n v="0"/>
  </r>
  <r>
    <s v="212"/>
    <x v="18"/>
    <x v="1"/>
    <s v="003"/>
    <s v="Z1F0017848"/>
    <s v="0597-0597"/>
    <s v="FC"/>
    <s v="00031405-00031432"/>
    <s v=""/>
    <s v=""/>
    <s v=""/>
    <s v=""/>
    <n v="0"/>
    <s v=""/>
    <s v="VENTAS NO CONTRIBUYENTES"/>
    <s v=""/>
    <n v="1035.1154120000001"/>
    <n v="0"/>
    <n v="748.3742000000002"/>
    <n v="0"/>
    <s v="-"/>
    <n v="0"/>
    <n v="247.19069999999999"/>
    <s v="-"/>
    <n v="39.550512000000005"/>
    <n v="0"/>
    <s v="-"/>
    <n v="0"/>
    <n v="0"/>
    <s v="-"/>
    <n v="0"/>
  </r>
  <r>
    <s v="213"/>
    <x v="18"/>
    <x v="3"/>
    <s v="004"/>
    <s v="Z1B8050937"/>
    <s v="1961"/>
    <s v="FC"/>
    <s v="00182348-00182407"/>
    <s v=""/>
    <s v=""/>
    <s v=""/>
    <s v=""/>
    <n v="0"/>
    <s v=""/>
    <s v="VENTAS NO CONTRIBUYENTES"/>
    <s v=""/>
    <n v="2083.0891760000009"/>
    <n v="0"/>
    <n v="1622.6012500000004"/>
    <n v="0"/>
    <s v="-"/>
    <n v="0"/>
    <n v="396.97234999999995"/>
    <s v="16"/>
    <n v="63.515575999999989"/>
    <n v="0"/>
    <s v="-"/>
    <n v="0"/>
    <n v="0"/>
    <s v="-"/>
    <n v="0"/>
  </r>
  <r>
    <s v="214"/>
    <x v="18"/>
    <x v="1"/>
    <s v="004"/>
    <s v="Z1F0017963"/>
    <s v="0607"/>
    <s v="FC"/>
    <s v="00022917"/>
    <s v=""/>
    <s v=""/>
    <s v=""/>
    <s v=""/>
    <n v="0"/>
    <s v=""/>
    <s v="EMIR PERDOMO"/>
    <s v="V15842170"/>
    <n v="85.873999999999995"/>
    <n v="0"/>
    <n v="82.846400000000003"/>
    <n v="0"/>
    <s v="-"/>
    <n v="0"/>
    <n v="2.61"/>
    <s v="16"/>
    <n v="0.41760000000000003"/>
    <n v="0"/>
    <s v="-"/>
    <n v="0"/>
    <n v="0"/>
    <s v="-"/>
    <n v="0"/>
  </r>
  <r>
    <s v="215"/>
    <x v="18"/>
    <x v="1"/>
    <s v="004"/>
    <s v="Z1F0017963"/>
    <s v="0607-0608"/>
    <s v="FC"/>
    <s v="00022886-00022916"/>
    <s v=""/>
    <s v=""/>
    <s v=""/>
    <s v=""/>
    <n v="0"/>
    <s v=""/>
    <s v="VENTAS NO CONTRIBUYENTES"/>
    <s v=""/>
    <n v="1098.1592499999999"/>
    <n v="0"/>
    <n v="747.71164999999996"/>
    <n v="0"/>
    <s v="-"/>
    <n v="0"/>
    <n v="302.11"/>
    <s v="-"/>
    <n v="48.337600000000002"/>
    <n v="0"/>
    <s v="-"/>
    <n v="0"/>
    <n v="0"/>
    <s v="-"/>
    <n v="0"/>
  </r>
  <r>
    <s v="216"/>
    <x v="18"/>
    <x v="3"/>
    <s v="005"/>
    <s v="Z1B8050363"/>
    <s v="0118"/>
    <s v="FC"/>
    <s v="00012930"/>
    <s v=""/>
    <s v=""/>
    <s v=""/>
    <s v=""/>
    <n v="0"/>
    <s v=""/>
    <s v="GRUPO CORPORATIVO MANUBER C.A"/>
    <s v="J409821315"/>
    <n v="39.7014"/>
    <n v="0"/>
    <n v="39.7014"/>
    <n v="0"/>
    <s v="-"/>
    <n v="0"/>
    <n v="0"/>
    <s v="-"/>
    <n v="0"/>
    <n v="0"/>
    <s v="-"/>
    <n v="0"/>
    <n v="0"/>
    <s v="-"/>
    <n v="0"/>
  </r>
  <r>
    <s v="217"/>
    <x v="18"/>
    <x v="3"/>
    <s v="005"/>
    <s v="Z1B8050363"/>
    <s v="0118"/>
    <s v="NC"/>
    <s v=""/>
    <s v="00000041"/>
    <s v=""/>
    <s v="00012979"/>
    <s v="19/10/2021"/>
    <n v="33.35"/>
    <s v="VEN"/>
    <s v="LUIS ORTIZ"/>
    <s v="V5455050"/>
    <n v="-1.54"/>
    <n v="0"/>
    <n v="-1.54"/>
    <n v="0"/>
    <s v="-"/>
    <n v="0"/>
    <n v="0"/>
    <s v="-"/>
    <n v="0"/>
    <n v="0"/>
    <s v="-"/>
    <n v="0"/>
    <n v="0"/>
    <s v="-"/>
    <n v="0"/>
  </r>
  <r>
    <s v="218"/>
    <x v="18"/>
    <x v="3"/>
    <s v="005"/>
    <s v="Z1B8050363"/>
    <s v="0118"/>
    <s v="FC"/>
    <s v="00012922-00012929"/>
    <s v=""/>
    <s v=""/>
    <s v=""/>
    <s v=""/>
    <n v="0"/>
    <s v=""/>
    <s v="VENTAS NO CONTRIBUYENTES"/>
    <s v=""/>
    <n v="385.17059999999998"/>
    <n v="0"/>
    <n v="299.99269999999996"/>
    <n v="0"/>
    <s v="-"/>
    <n v="0"/>
    <n v="73.429199999999994"/>
    <s v="16"/>
    <n v="11.748699999999999"/>
    <n v="0"/>
    <s v="-"/>
    <n v="0"/>
    <n v="0"/>
    <s v="-"/>
    <n v="0"/>
  </r>
  <r>
    <s v="219"/>
    <x v="18"/>
    <x v="3"/>
    <s v="005"/>
    <s v="Z1B8050363"/>
    <s v="0118"/>
    <s v="FC"/>
    <s v="00012931-00013019"/>
    <s v=""/>
    <s v=""/>
    <s v=""/>
    <s v=""/>
    <n v="0"/>
    <s v=""/>
    <s v="VENTAS NO CONTRIBUYENTES"/>
    <s v=""/>
    <n v="3564.4885400000007"/>
    <n v="0"/>
    <n v="2712.4789000000001"/>
    <n v="0"/>
    <s v="-"/>
    <n v="0"/>
    <n v="734.49099999999987"/>
    <s v="16"/>
    <n v="117.51864"/>
    <n v="0"/>
    <s v="-"/>
    <n v="0"/>
    <n v="0"/>
    <s v="-"/>
    <n v="0"/>
  </r>
  <r>
    <s v="220"/>
    <x v="18"/>
    <x v="1"/>
    <s v="005"/>
    <s v="Z1F0017998"/>
    <s v="0598"/>
    <s v="NC"/>
    <s v=""/>
    <s v="00000082"/>
    <s v=""/>
    <s v="00013894"/>
    <s v="17-10-2021"/>
    <n v="505.47"/>
    <s v="VEN"/>
    <s v="DAMIAN SUAREZ"/>
    <s v="V7661818"/>
    <n v="-33.28"/>
    <n v="0"/>
    <n v="-33.28"/>
    <n v="0"/>
    <s v="-"/>
    <n v="0"/>
    <n v="0"/>
    <s v="-"/>
    <n v="0"/>
    <n v="0"/>
    <s v="-"/>
    <n v="0"/>
    <n v="0"/>
    <s v="-"/>
    <n v="0"/>
  </r>
  <r>
    <s v="221"/>
    <x v="18"/>
    <x v="1"/>
    <s v="005"/>
    <s v="Z1F0017998"/>
    <s v="0598-0598"/>
    <s v="FC"/>
    <s v="00027067-00027134"/>
    <s v=""/>
    <s v=""/>
    <s v=""/>
    <s v=""/>
    <n v="0"/>
    <s v=""/>
    <s v="VENTAS NO CONTRIBUYENTES"/>
    <s v=""/>
    <n v="2497.1566039999998"/>
    <n v="0"/>
    <n v="1696.1243000000002"/>
    <n v="0"/>
    <s v="-"/>
    <n v="0"/>
    <n v="690.54510000000005"/>
    <s v="16"/>
    <n v="110.48720399999999"/>
    <n v="0"/>
    <s v="-"/>
    <n v="0"/>
    <n v="0"/>
    <s v="-"/>
    <n v="0"/>
  </r>
  <r>
    <s v="222"/>
    <x v="18"/>
    <x v="3"/>
    <s v="006"/>
    <s v="Z1B8044815"/>
    <s v="0012"/>
    <s v="FC"/>
    <s v="00000838-00000891"/>
    <s v=""/>
    <s v=""/>
    <s v=""/>
    <s v=""/>
    <n v="0"/>
    <s v=""/>
    <s v="VENTAS NO CONTRIBUYENTES"/>
    <s v=""/>
    <n v="2131.3700380000005"/>
    <n v="0"/>
    <n v="1661.5305500000004"/>
    <n v="0"/>
    <s v="-"/>
    <n v="0"/>
    <n v="405.03399999999999"/>
    <s v="16"/>
    <n v="64.805488000000011"/>
    <n v="0"/>
    <s v="-"/>
    <n v="0"/>
    <n v="0"/>
    <s v="-"/>
    <n v="0"/>
  </r>
  <r>
    <s v="223"/>
    <x v="18"/>
    <x v="1"/>
    <s v="006"/>
    <s v="Z1F0017787"/>
    <s v="0572"/>
    <s v="FC"/>
    <s v="00013951"/>
    <s v=""/>
    <s v=""/>
    <s v=""/>
    <s v=""/>
    <n v="0"/>
    <s v=""/>
    <s v="AMARENAS CAKE REPOSTERIA"/>
    <s v="J400736110"/>
    <n v="11.20515"/>
    <n v="0"/>
    <n v="11.20515"/>
    <n v="0"/>
    <s v="-"/>
    <n v="0"/>
    <n v="0"/>
    <s v="-"/>
    <n v="0"/>
    <n v="0"/>
    <s v="-"/>
    <n v="0"/>
    <n v="0"/>
    <s v="-"/>
    <n v="0"/>
  </r>
  <r>
    <s v="224"/>
    <x v="18"/>
    <x v="1"/>
    <s v="006"/>
    <s v="Z1F0017787"/>
    <s v="0573-0573"/>
    <s v="FC"/>
    <s v="00013917-00013948"/>
    <s v=""/>
    <s v=""/>
    <s v=""/>
    <s v=""/>
    <n v="0"/>
    <s v=""/>
    <s v="VENTAS NO CONTRIBUYENTES"/>
    <s v=""/>
    <n v="1058.308264"/>
    <n v="0"/>
    <n v="797.9093499999999"/>
    <n v="0"/>
    <s v="-"/>
    <n v="0"/>
    <n v="224.48185000000004"/>
    <s v="16"/>
    <n v="35.917063999999996"/>
    <n v="0"/>
    <s v="-"/>
    <n v="0"/>
    <n v="0"/>
    <s v="-"/>
    <n v="0"/>
  </r>
  <r>
    <s v="225"/>
    <x v="18"/>
    <x v="1"/>
    <s v="006"/>
    <s v="Z1F0017787"/>
    <s v="0573-0573"/>
    <s v="FC"/>
    <s v="00013949-00013950"/>
    <s v=""/>
    <s v=""/>
    <s v=""/>
    <s v=""/>
    <n v="0"/>
    <s v=""/>
    <s v="VENTAS NO CONTRIBUYENTES"/>
    <s v=""/>
    <n v="11.610900000000001"/>
    <n v="0"/>
    <n v="11.610900000000001"/>
    <n v="0"/>
    <s v="-"/>
    <n v="0"/>
    <n v="0"/>
    <s v="-"/>
    <n v="0"/>
    <n v="0"/>
    <s v="-"/>
    <n v="0"/>
    <n v="0"/>
    <s v="-"/>
    <n v="0"/>
  </r>
  <r>
    <s v="226"/>
    <x v="18"/>
    <x v="1"/>
    <s v="006"/>
    <s v="Z1F0017787"/>
    <s v="0573-0573"/>
    <s v="FC"/>
    <s v="00013952-00013984"/>
    <s v=""/>
    <s v=""/>
    <s v=""/>
    <s v=""/>
    <n v="0"/>
    <s v=""/>
    <s v="VENTAS NO CONTRIBUYENTES"/>
    <s v=""/>
    <n v="1756.9058460000003"/>
    <n v="0"/>
    <n v="1235.0472500000001"/>
    <n v="0"/>
    <s v="-"/>
    <n v="0"/>
    <n v="449.87809999999996"/>
    <s v="-"/>
    <n v="71.980496000000016"/>
    <n v="0"/>
    <s v="-"/>
    <n v="0"/>
    <n v="0"/>
    <s v="-"/>
    <n v="0"/>
  </r>
  <r>
    <s v="227"/>
    <x v="18"/>
    <x v="3"/>
    <s v="007"/>
    <s v="Z1B8050013"/>
    <s v="0042"/>
    <s v="FC"/>
    <s v="00003010"/>
    <s v=""/>
    <s v=""/>
    <s v=""/>
    <s v=""/>
    <n v="0"/>
    <s v=""/>
    <s v="JUNTA CONDOMINIO RIO ARRIBA"/>
    <s v="J-313102385"/>
    <n v="3.5148000000000001"/>
    <n v="0"/>
    <n v="0"/>
    <n v="3.03"/>
    <s v="16"/>
    <n v="0.48480000000000001"/>
    <n v="0"/>
    <s v="-"/>
    <n v="0"/>
    <n v="0"/>
    <s v="-"/>
    <n v="0"/>
    <n v="0"/>
    <s v="-"/>
    <n v="0"/>
  </r>
  <r>
    <s v="228"/>
    <x v="18"/>
    <x v="3"/>
    <s v="007"/>
    <s v="Z1B8050013"/>
    <s v="0042"/>
    <s v="FC"/>
    <s v="00003032"/>
    <s v=""/>
    <s v=""/>
    <s v=""/>
    <s v=""/>
    <n v="0"/>
    <s v=""/>
    <s v="INVERSIONES MINIMARKETREY C.A"/>
    <s v="J50029458-1"/>
    <n v="159.97999999999999"/>
    <n v="0"/>
    <n v="159.97999999999999"/>
    <n v="0"/>
    <s v="-"/>
    <n v="0"/>
    <n v="0"/>
    <s v="-"/>
    <n v="0"/>
    <n v="0"/>
    <s v="-"/>
    <n v="0"/>
    <n v="0"/>
    <s v="-"/>
    <n v="0"/>
  </r>
  <r>
    <s v="229"/>
    <x v="18"/>
    <x v="3"/>
    <s v="007"/>
    <s v="Z1B8050013"/>
    <s v="0042"/>
    <s v="FC"/>
    <s v="00002987-00003009"/>
    <s v=""/>
    <s v=""/>
    <s v=""/>
    <s v=""/>
    <n v="0"/>
    <s v=""/>
    <s v="VENTAS NO CONTRIBUYENTES"/>
    <s v=""/>
    <n v="1540.9630299999997"/>
    <n v="0"/>
    <n v="1055.7396000000003"/>
    <n v="0"/>
    <s v="-"/>
    <n v="0"/>
    <n v="418.29604999999998"/>
    <s v="-"/>
    <n v="66.927379999999999"/>
    <n v="0"/>
    <s v="-"/>
    <n v="0"/>
    <n v="0"/>
    <s v="-"/>
    <n v="0"/>
  </r>
  <r>
    <s v="230"/>
    <x v="18"/>
    <x v="3"/>
    <s v="007"/>
    <s v="Z1B8050013"/>
    <s v="0042"/>
    <s v="FC"/>
    <s v="00003011-00003031"/>
    <s v=""/>
    <s v=""/>
    <s v=""/>
    <s v=""/>
    <n v="0"/>
    <s v=""/>
    <s v="VENTAS NO CONTRIBUYENTES"/>
    <s v=""/>
    <n v="606.42364999999972"/>
    <n v="0"/>
    <n v="472.36714999999975"/>
    <n v="0"/>
    <s v="-"/>
    <n v="0"/>
    <n v="115.56590000000001"/>
    <s v="-"/>
    <n v="18.490600000000001"/>
    <n v="0"/>
    <s v="-"/>
    <n v="0"/>
    <n v="0"/>
    <s v="-"/>
    <n v="0"/>
  </r>
  <r>
    <s v="231"/>
    <x v="18"/>
    <x v="3"/>
    <s v="007"/>
    <s v="Z1B8050013"/>
    <s v="0042"/>
    <s v="FC"/>
    <s v="00003033-00003088"/>
    <s v=""/>
    <s v=""/>
    <s v=""/>
    <s v=""/>
    <n v="0"/>
    <s v=""/>
    <s v="VENTAS NO CONTRIBUYENTES"/>
    <s v=""/>
    <n v="2368.2126579999995"/>
    <n v="0"/>
    <n v="1759.6515999999992"/>
    <n v="0"/>
    <s v="-"/>
    <n v="0"/>
    <n v="524.62165000000005"/>
    <s v="-"/>
    <n v="83.939407999999986"/>
    <n v="0"/>
    <s v="-"/>
    <n v="0"/>
    <n v="0"/>
    <s v="-"/>
    <n v="0"/>
  </r>
  <r>
    <s v="232"/>
    <x v="18"/>
    <x v="3"/>
    <s v="008"/>
    <s v="Z1B8050003"/>
    <s v="1976"/>
    <s v="NC"/>
    <s v=""/>
    <s v="00000213"/>
    <s v=""/>
    <s v="00193073"/>
    <s v="19/10/2021"/>
    <n v="35.92"/>
    <s v="VEN"/>
    <s v="MICHAEL BARON"/>
    <s v="V28413125"/>
    <n v="-9.1988000000000003"/>
    <n v="0"/>
    <n v="0"/>
    <n v="0"/>
    <s v="-"/>
    <n v="0"/>
    <n v="-7.93"/>
    <s v="16"/>
    <n v="-1.2687999999999999"/>
    <n v="0"/>
    <s v="-"/>
    <n v="0"/>
    <n v="0"/>
    <s v="-"/>
    <n v="0"/>
  </r>
  <r>
    <s v="233"/>
    <x v="18"/>
    <x v="3"/>
    <s v="008"/>
    <s v="Z1B8050003"/>
    <s v="1976"/>
    <s v="FC"/>
    <s v="00193028-00193096"/>
    <s v=""/>
    <s v=""/>
    <s v=""/>
    <s v=""/>
    <n v="0"/>
    <s v=""/>
    <s v="VENTAS NO CONTRIBUYENTES"/>
    <s v=""/>
    <n v="3251.6169500000005"/>
    <n v="0"/>
    <n v="2424.9152000000004"/>
    <n v="0"/>
    <s v="-"/>
    <n v="0"/>
    <n v="712.67374999999993"/>
    <s v="16"/>
    <n v="114.02799999999998"/>
    <n v="0"/>
    <s v="-"/>
    <n v="0"/>
    <n v="0"/>
    <s v="-"/>
    <n v="0"/>
  </r>
  <r>
    <s v="234"/>
    <x v="18"/>
    <x v="1"/>
    <s v="008"/>
    <s v="Z1F0017970"/>
    <s v="0230-0230"/>
    <s v="FC"/>
    <s v="00003208-00003212"/>
    <s v=""/>
    <s v=""/>
    <s v=""/>
    <s v=""/>
    <n v="0"/>
    <s v=""/>
    <s v="VENTAS NO CONTRIBUYENTES"/>
    <s v=""/>
    <n v="18.676000000000002"/>
    <n v="0"/>
    <n v="0"/>
    <n v="0"/>
    <s v="-"/>
    <n v="0"/>
    <n v="16.100000000000001"/>
    <s v="16"/>
    <n v="2.5760000000000001"/>
    <n v="0"/>
    <s v="-"/>
    <n v="0"/>
    <n v="0"/>
    <s v="-"/>
    <n v="0"/>
  </r>
  <r>
    <s v="235"/>
    <x v="18"/>
    <x v="3"/>
    <s v="009"/>
    <s v="Z1B8014458"/>
    <s v="0011"/>
    <s v="FC"/>
    <s v="00000548-00000627"/>
    <s v=""/>
    <s v=""/>
    <s v=""/>
    <s v=""/>
    <n v="0"/>
    <s v=""/>
    <s v="VENTAS NO CONTRIBUYENTES"/>
    <s v=""/>
    <n v="4687.6769039999999"/>
    <n v="0"/>
    <n v="3156.0150000000021"/>
    <n v="0"/>
    <s v="-"/>
    <n v="0"/>
    <n v="1320.3981999999999"/>
    <s v="-"/>
    <n v="211.26370399999999"/>
    <n v="0"/>
    <s v="-"/>
    <n v="0"/>
    <n v="0"/>
    <s v="-"/>
    <n v="0"/>
  </r>
  <r>
    <s v="236"/>
    <x v="18"/>
    <x v="3"/>
    <s v="010"/>
    <s v="Z1F0000341"/>
    <s v="1495"/>
    <s v="FC"/>
    <s v="00085842-00085868"/>
    <s v=""/>
    <s v=""/>
    <s v=""/>
    <s v=""/>
    <n v="0"/>
    <s v=""/>
    <s v="VENTAS NO CONTRIBUYENTES"/>
    <s v=""/>
    <n v="2206.1751219999996"/>
    <n v="0"/>
    <n v="1715.0900499999998"/>
    <n v="0"/>
    <s v="-"/>
    <n v="0"/>
    <n v="423.3492"/>
    <s v="16"/>
    <n v="67.735872000000001"/>
    <n v="0"/>
    <s v="-"/>
    <n v="0"/>
    <n v="0"/>
    <s v="-"/>
    <n v="0"/>
  </r>
  <r>
    <s v="237"/>
    <x v="18"/>
    <x v="3"/>
    <s v="011"/>
    <s v="Z1F0004616"/>
    <s v="0934-0934"/>
    <s v="FC"/>
    <s v="00126300-00126448"/>
    <s v=""/>
    <s v=""/>
    <s v=""/>
    <s v=""/>
    <n v="0"/>
    <s v=""/>
    <s v="VENTAS NO CONTRIBUYENTES"/>
    <s v=""/>
    <n v="1939.8442500000006"/>
    <n v="0"/>
    <n v="1831.9642500000004"/>
    <n v="0"/>
    <s v="-"/>
    <n v="0"/>
    <n v="93"/>
    <s v="16"/>
    <n v="14.88"/>
    <n v="0"/>
    <s v="-"/>
    <n v="0"/>
    <n v="0"/>
    <s v="-"/>
    <n v="0"/>
  </r>
  <r>
    <s v="238"/>
    <x v="18"/>
    <x v="3"/>
    <s v="012"/>
    <s v="Z1B8038506"/>
    <s v="1882"/>
    <s v="FC"/>
    <s v="0007745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39"/>
    <x v="18"/>
    <x v="3"/>
    <s v="013"/>
    <s v="Z1B8050578"/>
    <s v="1844-1844"/>
    <s v="FC"/>
    <s v="00164047-00164081"/>
    <s v=""/>
    <s v=""/>
    <s v=""/>
    <s v=""/>
    <n v="0"/>
    <s v=""/>
    <s v="VENTAS NO CONTRIBUYENTES"/>
    <s v=""/>
    <n v="512.45439999999996"/>
    <n v="0"/>
    <n v="427.63520000000005"/>
    <n v="0"/>
    <s v="-"/>
    <n v="0"/>
    <n v="73.11999999999999"/>
    <s v="16"/>
    <n v="11.699200000000001"/>
    <n v="0"/>
    <s v="-"/>
    <n v="0"/>
    <n v="0"/>
    <s v="-"/>
    <n v="0"/>
  </r>
  <r>
    <s v="240"/>
    <x v="18"/>
    <x v="3"/>
    <s v="014"/>
    <s v="Z1F0000338"/>
    <s v="1689-1689"/>
    <s v="FC"/>
    <s v="72320000-72442001"/>
    <s v=""/>
    <s v=""/>
    <s v=""/>
    <s v=""/>
    <n v="0"/>
    <s v=""/>
    <s v="VENTAS NO CONTRIBUYENTES"/>
    <s v=""/>
    <n v="2857.8569560000005"/>
    <n v="0"/>
    <n v="2007.50605"/>
    <n v="0"/>
    <s v="-"/>
    <n v="0"/>
    <n v="733.06114999999988"/>
    <s v="-"/>
    <n v="117.28975600000003"/>
    <n v="0"/>
    <s v="-"/>
    <n v="0"/>
    <n v="0"/>
    <s v="-"/>
    <n v="0"/>
  </r>
  <r>
    <s v="241"/>
    <x v="18"/>
    <x v="3"/>
    <s v="015"/>
    <s v="Z1B8050356"/>
    <s v="1861"/>
    <s v="FC"/>
    <s v="00095782"/>
    <s v=""/>
    <s v=""/>
    <s v=""/>
    <s v=""/>
    <n v="0"/>
    <s v=""/>
    <s v="GRUPO CORPORATIVO MANUBER C.A"/>
    <s v="J409821315"/>
    <n v="52.513199999999998"/>
    <n v="0"/>
    <n v="0"/>
    <n v="45.27"/>
    <s v="16"/>
    <n v="7.2431999999999999"/>
    <n v="0"/>
    <s v="-"/>
    <n v="0"/>
    <n v="0"/>
    <s v="-"/>
    <n v="0"/>
    <n v="0"/>
    <s v="-"/>
    <n v="0"/>
  </r>
  <r>
    <s v="242"/>
    <x v="18"/>
    <x v="3"/>
    <s v="015"/>
    <s v="Z1B8050356"/>
    <s v="1861"/>
    <s v="FC"/>
    <s v="00095777-00095781"/>
    <s v=""/>
    <s v=""/>
    <s v=""/>
    <s v=""/>
    <n v="0"/>
    <s v=""/>
    <s v="VENTAS NO CONTRIBUYENTES"/>
    <s v=""/>
    <n v="229.83729999999997"/>
    <n v="0"/>
    <n v="140.04005000000001"/>
    <n v="0"/>
    <s v="-"/>
    <n v="0"/>
    <n v="77.411450000000002"/>
    <s v="-"/>
    <n v="12.3858"/>
    <n v="0"/>
    <s v="-"/>
    <n v="0"/>
    <n v="0"/>
    <s v="-"/>
    <n v="0"/>
  </r>
  <r>
    <s v="243"/>
    <x v="18"/>
    <x v="3"/>
    <s v="015"/>
    <s v="Z1B8050356"/>
    <s v="1861"/>
    <s v="FC"/>
    <s v="00095783-00095795"/>
    <s v=""/>
    <s v=""/>
    <s v=""/>
    <s v=""/>
    <n v="0"/>
    <s v=""/>
    <s v="VENTAS NO CONTRIBUYENTES"/>
    <s v=""/>
    <n v="570.25030000000004"/>
    <n v="0"/>
    <n v="474.23575000000005"/>
    <n v="0"/>
    <s v="-"/>
    <n v="0"/>
    <n v="82.771150000000006"/>
    <s v="16"/>
    <n v="13.243399999999999"/>
    <n v="0"/>
    <s v="-"/>
    <n v="0"/>
    <n v="0"/>
    <s v="-"/>
    <n v="0"/>
  </r>
  <r>
    <s v="244"/>
    <x v="18"/>
    <x v="3"/>
    <s v="016"/>
    <s v="Z1F0000490"/>
    <s v="0400"/>
    <s v="FC"/>
    <s v="00014627"/>
    <s v=""/>
    <s v=""/>
    <s v=""/>
    <s v=""/>
    <n v="0"/>
    <s v=""/>
    <s v="COOPERATIVA VISION"/>
    <s v="V311418644"/>
    <n v="42.980849999999997"/>
    <n v="0"/>
    <n v="31.995649999999998"/>
    <n v="9.4700000000000006"/>
    <s v="16"/>
    <n v="1.5152000000000001"/>
    <n v="0"/>
    <s v="-"/>
    <n v="0"/>
    <n v="0"/>
    <s v="-"/>
    <n v="0"/>
    <n v="0"/>
    <s v="-"/>
    <n v="0"/>
  </r>
  <r>
    <s v="245"/>
    <x v="18"/>
    <x v="3"/>
    <s v="016"/>
    <s v="Z1F0000490"/>
    <s v="0400"/>
    <s v="FC"/>
    <s v="00014574-00014626"/>
    <s v=""/>
    <s v=""/>
    <s v=""/>
    <s v=""/>
    <n v="0"/>
    <s v=""/>
    <s v="VENTAS NO CONTRIBUYENTES"/>
    <s v=""/>
    <n v="564.72275000000013"/>
    <n v="0"/>
    <n v="388.19800000000004"/>
    <n v="0"/>
    <s v="-"/>
    <n v="0"/>
    <n v="152.17644999999999"/>
    <s v="16"/>
    <n v="24.348299999999998"/>
    <n v="0"/>
    <s v="-"/>
    <n v="0"/>
    <n v="0"/>
    <s v="-"/>
    <n v="0"/>
  </r>
  <r>
    <s v="246"/>
    <x v="18"/>
    <x v="3"/>
    <s v="016"/>
    <s v="Z1F0000490"/>
    <s v="0400"/>
    <s v="FC"/>
    <s v="00014628-00014665"/>
    <s v=""/>
    <s v=""/>
    <s v=""/>
    <s v=""/>
    <n v="0"/>
    <s v=""/>
    <s v="VENTAS NO CONTRIBUYENTES"/>
    <s v=""/>
    <n v="430.5437"/>
    <n v="0"/>
    <n v="386.24270000000007"/>
    <n v="0"/>
    <s v="-"/>
    <n v="0"/>
    <n v="38.1905"/>
    <s v="-"/>
    <n v="6.1105"/>
    <n v="0"/>
    <s v="-"/>
    <n v="0"/>
    <n v="0"/>
    <s v="-"/>
    <n v="0"/>
  </r>
  <r>
    <s v="247"/>
    <x v="18"/>
    <x v="3"/>
    <s v="017"/>
    <s v="Z7C0004030"/>
    <s v="0312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248"/>
    <x v="19"/>
    <x v="3"/>
    <s v="001"/>
    <s v="Z1F0000700"/>
    <s v="1698"/>
    <s v="FC"/>
    <s v="00038777-00038865"/>
    <s v=""/>
    <s v=""/>
    <s v=""/>
    <s v=""/>
    <n v="0"/>
    <s v=""/>
    <s v="VENTAS NO CONTRIBUYENTES"/>
    <s v=""/>
    <n v="4104.7745179999984"/>
    <n v="0"/>
    <n v="3206.6093999999994"/>
    <n v="0"/>
    <s v="-"/>
    <n v="0"/>
    <n v="774.28025000000002"/>
    <s v="16"/>
    <n v="123.88486800000003"/>
    <n v="0"/>
    <s v="-"/>
    <n v="0"/>
    <n v="0"/>
    <s v="-"/>
    <n v="0"/>
  </r>
  <r>
    <s v="249"/>
    <x v="19"/>
    <x v="2"/>
    <s v="001"/>
    <s v="Z7C7008321"/>
    <s v="0044-0044"/>
    <s v="FC"/>
    <s v="00004940-00004977"/>
    <s v=""/>
    <s v=""/>
    <s v=""/>
    <s v=""/>
    <n v="0"/>
    <s v=""/>
    <s v="VENTAS NO CONTRIBUYENTES"/>
    <s v=""/>
    <n v="827.47680000000003"/>
    <n v="0"/>
    <n v="626.63530000000014"/>
    <n v="0"/>
    <s v="-"/>
    <n v="0"/>
    <n v="173.13919999999999"/>
    <s v="-"/>
    <n v="27.702300000000001"/>
    <n v="0"/>
    <s v="-"/>
    <n v="0"/>
    <n v="0"/>
    <s v="-"/>
    <n v="0"/>
  </r>
  <r>
    <s v="250"/>
    <x v="19"/>
    <x v="1"/>
    <s v="001"/>
    <s v="Z1F0017854"/>
    <s v="0613-0613"/>
    <s v="FC"/>
    <s v="00037254-00037339"/>
    <s v=""/>
    <s v=""/>
    <s v=""/>
    <s v=""/>
    <n v="0"/>
    <s v=""/>
    <s v="VENTAS NO CONTRIBUYENTES"/>
    <s v=""/>
    <n v="3668.0981959999999"/>
    <n v="0"/>
    <n v="2396.46"/>
    <n v="0"/>
    <s v="-"/>
    <n v="0"/>
    <n v="1096.24"/>
    <s v="16"/>
    <n v="175.39819600000004"/>
    <n v="0"/>
    <s v="-"/>
    <n v="0"/>
    <n v="0"/>
    <s v="-"/>
    <n v="0"/>
  </r>
  <r>
    <s v="251"/>
    <x v="19"/>
    <x v="1"/>
    <s v="001"/>
    <s v="Z1F0017854"/>
    <s v="0613-0613"/>
    <s v="NC"/>
    <m/>
    <s v=""/>
    <s v=""/>
    <s v=""/>
    <s v=""/>
    <n v="0"/>
    <s v=""/>
    <s v="VENTAS NO CONTRIBUYENTES"/>
    <s v=""/>
    <n v="-10.17"/>
    <n v="0"/>
    <n v="-10.17"/>
    <n v="0"/>
    <s v="-"/>
    <n v="0"/>
    <n v="0"/>
    <s v="16"/>
    <n v="0"/>
    <n v="0"/>
    <s v="-"/>
    <n v="0"/>
    <n v="0"/>
    <s v="-"/>
    <n v="0"/>
  </r>
  <r>
    <s v="252"/>
    <x v="19"/>
    <x v="2"/>
    <s v="002"/>
    <s v="Z7C7008340"/>
    <s v="0044-0044"/>
    <s v="FC"/>
    <s v="00005439-00005460"/>
    <s v=""/>
    <s v=""/>
    <s v=""/>
    <s v=""/>
    <n v="0"/>
    <s v=""/>
    <s v="VENTAS NO CONTRIBUYENTES"/>
    <s v=""/>
    <n v="322.01420000000002"/>
    <n v="0"/>
    <n v="271.73930000000001"/>
    <n v="0"/>
    <s v="-"/>
    <n v="0"/>
    <n v="43.340400000000002"/>
    <s v="-"/>
    <n v="6.9344999999999999"/>
    <n v="0"/>
    <s v="-"/>
    <n v="0"/>
    <n v="0"/>
    <s v="-"/>
    <n v="0"/>
  </r>
  <r>
    <s v="253"/>
    <x v="19"/>
    <x v="2"/>
    <s v="002"/>
    <s v="Z7C7008340"/>
    <s v="0044-0044"/>
    <s v="FC"/>
    <s v="00005462-00005500"/>
    <s v=""/>
    <s v=""/>
    <s v=""/>
    <s v=""/>
    <n v="0"/>
    <s v=""/>
    <s v="VENTAS NO CONTRIBUYENTES"/>
    <s v=""/>
    <n v="739.90010599999994"/>
    <n v="0"/>
    <n v="589.23744999999997"/>
    <n v="0"/>
    <s v="-"/>
    <n v="0"/>
    <n v="129.88159999999999"/>
    <s v="-"/>
    <n v="20.781056"/>
    <n v="0"/>
    <s v="-"/>
    <n v="0"/>
    <n v="0"/>
    <s v="-"/>
    <n v="0"/>
  </r>
  <r>
    <s v="254"/>
    <x v="19"/>
    <x v="3"/>
    <s v="002"/>
    <s v="Z1B8050002"/>
    <s v="0038"/>
    <s v="FC"/>
    <s v="00003000-00003066"/>
    <s v=""/>
    <s v=""/>
    <s v=""/>
    <s v=""/>
    <n v="0"/>
    <s v=""/>
    <s v="VENTAS NO CONTRIBUYENTES"/>
    <s v=""/>
    <n v="2982.4572759999992"/>
    <n v="0"/>
    <n v="2138.7202500000003"/>
    <n v="0"/>
    <s v="-"/>
    <n v="0"/>
    <n v="727.3595499999999"/>
    <s v="16"/>
    <n v="116.37747600000002"/>
    <n v="0"/>
    <s v="-"/>
    <n v="0"/>
    <n v="0"/>
    <s v="-"/>
    <n v="0"/>
  </r>
  <r>
    <s v="255"/>
    <x v="19"/>
    <x v="0"/>
    <s v="002"/>
    <s v="Z1F0008858"/>
    <s v="1063-1063"/>
    <s v="FC"/>
    <s v="00141752-00141832"/>
    <s v=""/>
    <s v=""/>
    <s v=""/>
    <s v=""/>
    <n v="0"/>
    <s v=""/>
    <s v="VENTAS NO CONTRIBUYENTES"/>
    <s v=""/>
    <n v="894.89755000000002"/>
    <n v="0"/>
    <n v="770.17434999999978"/>
    <n v="0"/>
    <s v="-"/>
    <n v="0"/>
    <n v="107.52000000000001"/>
    <s v="-"/>
    <n v="17.203199999999999"/>
    <n v="0"/>
    <s v="-"/>
    <n v="0"/>
    <n v="0"/>
    <s v="-"/>
    <n v="0"/>
  </r>
  <r>
    <s v="256"/>
    <x v="19"/>
    <x v="1"/>
    <s v="002"/>
    <s v="Z1F0017966"/>
    <s v="0606-0606"/>
    <s v="FC"/>
    <s v="00023364-00023445"/>
    <s v=""/>
    <s v=""/>
    <s v=""/>
    <s v=""/>
    <n v="0"/>
    <s v=""/>
    <s v="VENTAS NO CONTRIBUYENTES"/>
    <s v=""/>
    <n v="2262.9266840000005"/>
    <n v="0"/>
    <n v="1457.4951500000006"/>
    <n v="0"/>
    <s v="-"/>
    <n v="0"/>
    <n v="694.33754999999974"/>
    <s v="16"/>
    <n v="111.09398400000001"/>
    <n v="0"/>
    <s v="-"/>
    <n v="0"/>
    <n v="0"/>
    <s v="-"/>
    <n v="0"/>
  </r>
  <r>
    <s v="257"/>
    <x v="19"/>
    <x v="3"/>
    <s v="002"/>
    <s v="Z1B8050149"/>
    <s v="1960"/>
    <s v="FC"/>
    <s v="00223864-00223928"/>
    <m/>
    <m/>
    <m/>
    <m/>
    <n v="0"/>
    <m/>
    <s v="VENTAS NO CONTRIBUYENTES"/>
    <m/>
    <n v="1047.95"/>
    <n v="0"/>
    <n v="1047.95"/>
    <n v="0"/>
    <s v="-"/>
    <n v="0"/>
    <n v="0"/>
    <s v="16"/>
    <n v="0"/>
    <n v="0"/>
    <s v="-"/>
    <n v="0"/>
    <n v="0"/>
    <s v="-"/>
    <n v="0"/>
  </r>
  <r>
    <s v="258"/>
    <x v="19"/>
    <x v="3"/>
    <s v="002"/>
    <s v="Z1B8050365"/>
    <s v="1450"/>
    <s v="FC "/>
    <s v="00091344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259"/>
    <x v="19"/>
    <x v="2"/>
    <s v="003"/>
    <s v="Z7C7008438"/>
    <s v="0043-0043"/>
    <s v="FC"/>
    <s v="00004783-00004880"/>
    <s v=""/>
    <s v=""/>
    <s v=""/>
    <s v=""/>
    <n v="0"/>
    <s v=""/>
    <s v="VENTAS NO CONTRIBUYENTES"/>
    <s v=""/>
    <n v="1796.0895000000007"/>
    <n v="0"/>
    <n v="1458.0887000000007"/>
    <n v="0"/>
    <s v="-"/>
    <n v="0"/>
    <n v="291.38"/>
    <s v="16"/>
    <n v="46.620800000000003"/>
    <n v="0"/>
    <s v="-"/>
    <n v="0"/>
    <n v="0"/>
    <s v="-"/>
    <n v="0"/>
  </r>
  <r>
    <s v="260"/>
    <x v="19"/>
    <x v="3"/>
    <s v="003"/>
    <s v="Z1B8051199"/>
    <s v="0117"/>
    <s v="FC"/>
    <s v="00010295-00010360"/>
    <s v=""/>
    <s v=""/>
    <s v=""/>
    <s v=""/>
    <n v="0"/>
    <s v=""/>
    <s v="VENTAS NO CONTRIBUYENTES"/>
    <s v=""/>
    <n v="3884.0133500000002"/>
    <n v="0"/>
    <n v="2864.9786999999988"/>
    <n v="0"/>
    <s v="-"/>
    <n v="0"/>
    <n v="878.47825000000012"/>
    <s v="-"/>
    <n v="140.5564"/>
    <n v="0"/>
    <s v="-"/>
    <n v="0"/>
    <n v="0"/>
    <s v="-"/>
    <n v="0"/>
  </r>
  <r>
    <s v="261"/>
    <x v="19"/>
    <x v="0"/>
    <s v="003"/>
    <s v="Z1F0008965"/>
    <s v="1047"/>
    <s v="NC"/>
    <s v=""/>
    <s v="00000136"/>
    <s v=""/>
    <s v="00136116"/>
    <s v="20/10/2021"/>
    <n v="24.64"/>
    <s v="VEN"/>
    <s v="MAIRYN SANCHEZ"/>
    <s v="V16923152"/>
    <n v="-3.78"/>
    <n v="0"/>
    <n v="-3.78"/>
    <n v="0"/>
    <s v="-"/>
    <n v="0"/>
    <n v="0"/>
    <s v="-"/>
    <n v="0"/>
    <n v="0"/>
    <s v="-"/>
    <n v="0"/>
    <n v="0"/>
    <s v="-"/>
    <n v="0"/>
  </r>
  <r>
    <s v="262"/>
    <x v="19"/>
    <x v="0"/>
    <s v="003"/>
    <s v="Z1F0008965"/>
    <s v="1047-1047"/>
    <s v="FC"/>
    <s v="00136054-00136259"/>
    <s v=""/>
    <s v=""/>
    <s v=""/>
    <s v=""/>
    <n v="0"/>
    <s v=""/>
    <s v="VENTAS NO CONTRIBUYENTES"/>
    <s v=""/>
    <n v="2353.0466000000006"/>
    <n v="0"/>
    <n v="2089.6454000000008"/>
    <n v="0"/>
    <s v="-"/>
    <n v="0"/>
    <n v="227.06999999999996"/>
    <s v="-"/>
    <n v="36.331199999999995"/>
    <n v="0"/>
    <s v="-"/>
    <n v="0"/>
    <n v="0"/>
    <s v="-"/>
    <n v="0"/>
  </r>
  <r>
    <s v="263"/>
    <x v="19"/>
    <x v="1"/>
    <s v="003"/>
    <s v="Z1F0017848"/>
    <s v="0598-0598"/>
    <s v="FC"/>
    <s v="00031433-00031522"/>
    <s v=""/>
    <s v=""/>
    <s v=""/>
    <s v=""/>
    <n v="0"/>
    <s v=""/>
    <s v="VENTAS NO CONTRIBUYENTES"/>
    <s v=""/>
    <n v="2023.886248"/>
    <n v="0"/>
    <n v="1393.4302500000008"/>
    <n v="0"/>
    <s v="-"/>
    <n v="0"/>
    <n v="543.49654999999996"/>
    <s v="-"/>
    <n v="86.959447999999995"/>
    <n v="0"/>
    <s v="-"/>
    <n v="0"/>
    <n v="0"/>
    <s v="-"/>
    <n v="0"/>
  </r>
  <r>
    <s v="264"/>
    <x v="19"/>
    <x v="3"/>
    <s v="004"/>
    <s v="Z1B8050937"/>
    <s v="1962"/>
    <s v="FC"/>
    <s v="00182408-00182490"/>
    <s v=""/>
    <s v=""/>
    <s v=""/>
    <s v=""/>
    <n v="0"/>
    <s v=""/>
    <s v="VENTAS NO CONTRIBUYENTES"/>
    <s v=""/>
    <n v="3053.3980499999998"/>
    <n v="0"/>
    <n v="2283.1811999999991"/>
    <n v="0"/>
    <s v="-"/>
    <n v="0"/>
    <n v="663.97995000000003"/>
    <s v="16"/>
    <n v="106.23689999999999"/>
    <n v="0"/>
    <s v="-"/>
    <n v="0"/>
    <n v="0"/>
    <s v="-"/>
    <n v="0"/>
  </r>
  <r>
    <s v="265"/>
    <x v="19"/>
    <x v="1"/>
    <s v="004"/>
    <s v="Z1F0017963"/>
    <s v="0609"/>
    <s v="NC"/>
    <s v=""/>
    <s v="00000097"/>
    <s v=""/>
    <s v="00022945"/>
    <s v="20-10-2021"/>
    <n v="29.17"/>
    <s v="VEN"/>
    <s v="GRASIELA CAMACHO"/>
    <s v="V10634282"/>
    <n v="-3.5771999999999999"/>
    <n v="0"/>
    <n v="-3.5771999999999999"/>
    <n v="0"/>
    <s v="-"/>
    <n v="0"/>
    <n v="0"/>
    <s v="-"/>
    <n v="0"/>
    <n v="0"/>
    <s v="-"/>
    <n v="0"/>
    <n v="0"/>
    <s v="-"/>
    <n v="0"/>
  </r>
  <r>
    <s v="266"/>
    <x v="19"/>
    <x v="1"/>
    <s v="004"/>
    <s v="Z1F0017963"/>
    <s v="0609-0609"/>
    <s v="FC"/>
    <s v="00022919-00022957"/>
    <s v=""/>
    <s v=""/>
    <s v=""/>
    <s v=""/>
    <n v="0"/>
    <s v=""/>
    <s v="VENTAS NO CONTRIBUYENTES"/>
    <s v=""/>
    <n v="1608.2447620000005"/>
    <n v="0"/>
    <n v="1163.5158999999999"/>
    <n v="0"/>
    <s v="-"/>
    <n v="0"/>
    <n v="383.38694999999996"/>
    <s v="16"/>
    <n v="61.341911999999994"/>
    <n v="0"/>
    <s v="-"/>
    <n v="0"/>
    <n v="0"/>
    <s v="-"/>
    <n v="0"/>
  </r>
  <r>
    <s v="267"/>
    <x v="19"/>
    <x v="3"/>
    <s v="005"/>
    <s v="Z1B8050363"/>
    <s v="0119"/>
    <s v="NC"/>
    <s v=""/>
    <s v="00000042"/>
    <s v=""/>
    <s v="00192965"/>
    <s v="18/10/2021"/>
    <n v="60.68"/>
    <s v="VEN"/>
    <s v="MARISELA GODOY"/>
    <s v="V12055037"/>
    <n v="-29.265799999999999"/>
    <n v="0"/>
    <n v="-29.265799999999999"/>
    <n v="0"/>
    <s v="-"/>
    <n v="0"/>
    <n v="0"/>
    <s v="-"/>
    <n v="0"/>
    <n v="0"/>
    <s v="-"/>
    <n v="0"/>
    <n v="0"/>
    <s v="-"/>
    <n v="0"/>
  </r>
  <r>
    <s v="268"/>
    <x v="19"/>
    <x v="3"/>
    <s v="005"/>
    <s v="Z1B8050363"/>
    <s v="0119"/>
    <s v="FC"/>
    <s v="00013020-00013126"/>
    <s v=""/>
    <s v=""/>
    <s v=""/>
    <s v=""/>
    <n v="0"/>
    <s v=""/>
    <s v="VENTAS NO CONTRIBUYENTES"/>
    <s v=""/>
    <n v="5372.6973919999964"/>
    <n v="0"/>
    <n v="3919.8351499999972"/>
    <n v="0"/>
    <s v="-"/>
    <n v="0"/>
    <n v="1252.4674499999999"/>
    <s v="-"/>
    <n v="200.394792"/>
    <n v="0"/>
    <s v="-"/>
    <n v="0"/>
    <n v="0"/>
    <s v="-"/>
    <n v="0"/>
  </r>
  <r>
    <s v="269"/>
    <x v="19"/>
    <x v="1"/>
    <s v="005"/>
    <s v="Z1F0017998"/>
    <s v="0599"/>
    <s v="NC"/>
    <s v=""/>
    <s v="00000083"/>
    <s v=""/>
    <s v="00027166"/>
    <s v="20-10-2021"/>
    <n v="95.87"/>
    <s v="VEN"/>
    <s v="MAIRA MORRILLO"/>
    <s v="E82054565"/>
    <n v="-3.15"/>
    <n v="0"/>
    <n v="-3.15"/>
    <n v="0"/>
    <s v="-"/>
    <n v="0"/>
    <n v="0"/>
    <s v="-"/>
    <n v="0"/>
    <n v="0"/>
    <s v="-"/>
    <n v="0"/>
    <n v="0"/>
    <s v="-"/>
    <n v="0"/>
  </r>
  <r>
    <s v="270"/>
    <x v="19"/>
    <x v="1"/>
    <s v="005"/>
    <s v="Z1F0017998"/>
    <s v="0599-0599"/>
    <s v="FC"/>
    <s v="00027135-00027197"/>
    <s v=""/>
    <s v=""/>
    <s v=""/>
    <s v=""/>
    <n v="0"/>
    <s v=""/>
    <s v="VENTAS NO CONTRIBUYENTES"/>
    <s v=""/>
    <n v="2876.705672"/>
    <n v="0"/>
    <n v="1971.5383000000004"/>
    <n v="0"/>
    <s v="-"/>
    <n v="0"/>
    <n v="780.31670000000008"/>
    <s v="-"/>
    <n v="124.850672"/>
    <n v="0"/>
    <s v="-"/>
    <n v="0"/>
    <n v="0"/>
    <s v="-"/>
    <n v="0"/>
  </r>
  <r>
    <s v="271"/>
    <x v="19"/>
    <x v="3"/>
    <s v="006"/>
    <s v="Z1B8044815"/>
    <s v="0013"/>
    <s v="FC"/>
    <s v="00000928"/>
    <s v=""/>
    <s v=""/>
    <s v=""/>
    <s v=""/>
    <n v="0"/>
    <s v=""/>
    <s v="FINCA AGRILUGO 2018, C.A."/>
    <s v="J412407619"/>
    <n v="60.679450000000003"/>
    <n v="0"/>
    <n v="55.819050000000004"/>
    <n v="4.1900000000000004"/>
    <s v="16"/>
    <n v="0.6704"/>
    <n v="0"/>
    <s v="-"/>
    <n v="0"/>
    <n v="0"/>
    <s v="-"/>
    <n v="0"/>
    <n v="0"/>
    <s v="-"/>
    <n v="0"/>
  </r>
  <r>
    <s v="272"/>
    <x v="19"/>
    <x v="3"/>
    <s v="006"/>
    <s v="Z1B8044815"/>
    <s v="0013"/>
    <s v="FC"/>
    <s v="00000892-00000927"/>
    <s v=""/>
    <s v=""/>
    <s v=""/>
    <s v=""/>
    <n v="0"/>
    <s v=""/>
    <s v="VENTAS NO CONTRIBUYENTES"/>
    <s v=""/>
    <n v="2079.2117799999996"/>
    <n v="0"/>
    <n v="1588.4041999999999"/>
    <n v="0"/>
    <s v="-"/>
    <n v="0"/>
    <n v="423.11"/>
    <s v="-"/>
    <n v="67.697579999999988"/>
    <n v="0"/>
    <s v="-"/>
    <n v="0"/>
    <n v="0"/>
    <s v="-"/>
    <n v="0"/>
  </r>
  <r>
    <s v="273"/>
    <x v="19"/>
    <x v="3"/>
    <s v="006"/>
    <s v="Z1B8044815"/>
    <s v="0013"/>
    <s v="FC"/>
    <s v="00000929-00000963"/>
    <s v=""/>
    <s v=""/>
    <s v=""/>
    <s v=""/>
    <n v="0"/>
    <s v=""/>
    <s v="VENTAS NO CONTRIBUYENTES"/>
    <s v=""/>
    <n v="1881.1863260000002"/>
    <n v="0"/>
    <n v="1355.9998999999996"/>
    <n v="0"/>
    <s v="-"/>
    <n v="0"/>
    <n v="452.74694999999991"/>
    <s v="-"/>
    <n v="72.439476000000013"/>
    <n v="0"/>
    <s v="-"/>
    <n v="0"/>
    <n v="0"/>
    <s v="-"/>
    <n v="0"/>
  </r>
  <r>
    <s v="274"/>
    <x v="19"/>
    <x v="3"/>
    <s v="007"/>
    <s v="Z1B8050013"/>
    <s v="0043"/>
    <s v="NC"/>
    <s v=""/>
    <s v="00000006"/>
    <s v=""/>
    <s v="00003158"/>
    <s v="20/10/2021"/>
    <n v="20.21"/>
    <s v="VEN"/>
    <s v="IVAN HERRERA"/>
    <s v="V26825371"/>
    <n v="-20.21"/>
    <n v="0"/>
    <n v="-20.21"/>
    <n v="0"/>
    <s v="-"/>
    <n v="0"/>
    <n v="0"/>
    <s v="-"/>
    <n v="0"/>
    <n v="0"/>
    <s v="-"/>
    <n v="0"/>
    <n v="0"/>
    <s v="-"/>
    <n v="0"/>
  </r>
  <r>
    <s v="275"/>
    <x v="19"/>
    <x v="3"/>
    <s v="007"/>
    <s v="Z1B8050013"/>
    <s v="0043"/>
    <s v="FC"/>
    <s v="00003089-00003194"/>
    <s v=""/>
    <s v=""/>
    <s v=""/>
    <s v=""/>
    <n v="0"/>
    <s v=""/>
    <s v="VENTAS NO CONTRIBUYENTES"/>
    <s v=""/>
    <n v="4966.5444460000026"/>
    <n v="0"/>
    <n v="3798.1308500000023"/>
    <n v="0"/>
    <s v="-"/>
    <n v="0"/>
    <n v="1007.2530999999997"/>
    <s v="16"/>
    <n v="161.16049599999999"/>
    <n v="0"/>
    <s v="-"/>
    <n v="0"/>
    <n v="0"/>
    <s v="-"/>
    <n v="0"/>
  </r>
  <r>
    <s v="276"/>
    <x v="19"/>
    <x v="3"/>
    <s v="008"/>
    <s v="Z1B8050003"/>
    <s v="1977"/>
    <s v="NC"/>
    <s v=""/>
    <s v="00000214"/>
    <s v=""/>
    <s v="00193129"/>
    <s v="20/10/2021"/>
    <n v="13.39"/>
    <s v="VEN"/>
    <s v="FREDDY LAROCHI"/>
    <s v="V15912723"/>
    <n v="-3.6809500000000002"/>
    <n v="0"/>
    <n v="-3.6809500000000002"/>
    <n v="0"/>
    <s v="-"/>
    <n v="0"/>
    <n v="0"/>
    <s v="-"/>
    <n v="0"/>
    <n v="0"/>
    <s v="-"/>
    <n v="0"/>
    <n v="0"/>
    <s v="-"/>
    <n v="0"/>
  </r>
  <r>
    <s v="277"/>
    <x v="19"/>
    <x v="3"/>
    <s v="008"/>
    <s v="Z1B8050003"/>
    <s v="1977"/>
    <s v="FC"/>
    <s v="00193097-00193165"/>
    <s v=""/>
    <s v=""/>
    <s v=""/>
    <s v=""/>
    <n v="0"/>
    <s v=""/>
    <s v="VENTAS NO CONTRIBUYENTES"/>
    <s v=""/>
    <n v="3603.0045920000002"/>
    <n v="0"/>
    <n v="2457.4539999999997"/>
    <n v="0"/>
    <s v="-"/>
    <n v="0"/>
    <n v="987.54359999999997"/>
    <s v="16"/>
    <n v="158.00699200000003"/>
    <n v="0"/>
    <s v="-"/>
    <n v="0"/>
    <n v="0"/>
    <s v="-"/>
    <n v="0"/>
  </r>
  <r>
    <s v="278"/>
    <x v="19"/>
    <x v="3"/>
    <s v="009"/>
    <s v="Z1B8014458"/>
    <s v="0012"/>
    <s v="FC"/>
    <s v="00000628-00000680"/>
    <s v=""/>
    <s v=""/>
    <s v=""/>
    <s v=""/>
    <n v="0"/>
    <s v=""/>
    <s v="VENTAS NO CONTRIBUYENTES"/>
    <s v=""/>
    <n v="2142.2203500000005"/>
    <n v="0"/>
    <n v="1714.9308500000006"/>
    <n v="0"/>
    <s v="-"/>
    <n v="0"/>
    <n v="368.35300000000007"/>
    <s v="16"/>
    <n v="58.936499999999995"/>
    <n v="0"/>
    <s v="-"/>
    <n v="0"/>
    <n v="0"/>
    <s v="-"/>
    <n v="0"/>
  </r>
  <r>
    <s v="279"/>
    <x v="19"/>
    <x v="3"/>
    <s v="010"/>
    <s v="Z1F0000341"/>
    <s v="1496"/>
    <s v="FC"/>
    <s v="00085869-00085891"/>
    <s v=""/>
    <s v=""/>
    <s v=""/>
    <s v=""/>
    <n v="0"/>
    <s v=""/>
    <s v="VENTAS NO CONTRIBUYENTES"/>
    <s v=""/>
    <n v="1178.2016320000002"/>
    <n v="0"/>
    <n v="826.55609999999967"/>
    <n v="0"/>
    <s v="-"/>
    <n v="0"/>
    <n v="303.14269999999999"/>
    <s v="16"/>
    <n v="48.502831999999998"/>
    <n v="0"/>
    <s v="-"/>
    <n v="0"/>
    <n v="0"/>
    <s v="-"/>
    <n v="0"/>
  </r>
  <r>
    <s v="280"/>
    <x v="19"/>
    <x v="3"/>
    <s v="011"/>
    <s v="Z1F0004616"/>
    <s v="0935-0935"/>
    <s v="FC"/>
    <s v="00126449-00126558"/>
    <s v=""/>
    <s v=""/>
    <s v=""/>
    <s v=""/>
    <n v="0"/>
    <s v=""/>
    <s v="VENTAS NO CONTRIBUYENTES"/>
    <s v=""/>
    <n v="1163.8553499999998"/>
    <n v="0"/>
    <n v="1039.69265"/>
    <n v="0"/>
    <s v="-"/>
    <n v="0"/>
    <n v="107.03680000000003"/>
    <s v="-"/>
    <n v="17.125899999999998"/>
    <n v="0"/>
    <s v="-"/>
    <n v="0"/>
    <n v="0"/>
    <s v="-"/>
    <n v="0"/>
  </r>
  <r>
    <s v="281"/>
    <x v="19"/>
    <x v="3"/>
    <s v="012"/>
    <s v="Z1B8038506"/>
    <s v="1884"/>
    <s v="FC"/>
    <s v="00077460-00077481"/>
    <s v=""/>
    <s v=""/>
    <s v=""/>
    <s v=""/>
    <n v="0"/>
    <s v=""/>
    <s v="VENTAS NO CONTRIBUYENTES"/>
    <s v=""/>
    <n v="379.30245000000002"/>
    <n v="0"/>
    <n v="259.37294999999995"/>
    <n v="0"/>
    <s v="-"/>
    <n v="0"/>
    <n v="103.3875"/>
    <s v="-"/>
    <n v="16.542000000000002"/>
    <n v="0"/>
    <s v="-"/>
    <n v="0"/>
    <n v="0"/>
    <s v="-"/>
    <n v="0"/>
  </r>
  <r>
    <s v="282"/>
    <x v="19"/>
    <x v="3"/>
    <s v="013"/>
    <s v="Z1B8050578"/>
    <s v="1845-1845"/>
    <s v="FC"/>
    <s v="00164082-00164170"/>
    <s v=""/>
    <s v=""/>
    <s v=""/>
    <s v=""/>
    <n v="0"/>
    <s v=""/>
    <s v="VENTAS NO CONTRIBUYENTES"/>
    <s v=""/>
    <n v="1213.6184999999996"/>
    <n v="0"/>
    <n v="1070.2331999999994"/>
    <n v="0"/>
    <s v="-"/>
    <n v="0"/>
    <n v="123.60800000000002"/>
    <s v="16"/>
    <n v="19.777299999999993"/>
    <n v="0"/>
    <s v="-"/>
    <n v="0"/>
    <n v="0"/>
    <s v="-"/>
    <n v="0"/>
  </r>
  <r>
    <s v="283"/>
    <x v="19"/>
    <x v="3"/>
    <s v="014"/>
    <s v="Z1F0000338"/>
    <s v="1690-1690"/>
    <s v="FC"/>
    <s v="72443000-72582001"/>
    <s v=""/>
    <s v=""/>
    <s v=""/>
    <s v=""/>
    <n v="0"/>
    <s v=""/>
    <s v="VENTAS NO CONTRIBUYENTES"/>
    <s v=""/>
    <n v="2387.2863200000006"/>
    <n v="0"/>
    <n v="1874.7284499999996"/>
    <n v="0"/>
    <s v="-"/>
    <n v="0"/>
    <n v="441.86014999999998"/>
    <s v="16"/>
    <n v="70.697720000000018"/>
    <n v="0"/>
    <s v="-"/>
    <n v="0"/>
    <n v="0"/>
    <s v="-"/>
    <n v="0"/>
  </r>
  <r>
    <s v="284"/>
    <x v="19"/>
    <x v="3"/>
    <s v="015"/>
    <s v="Z1B8050356"/>
    <s v="1862"/>
    <s v="NC"/>
    <s v=""/>
    <s v="00000104"/>
    <s v=""/>
    <s v="00010322"/>
    <s v="20/10/2021"/>
    <n v="78.040000000000006"/>
    <s v="VEN"/>
    <s v="MIGUEL TERAN"/>
    <s v="V14451016"/>
    <n v="-3.7584"/>
    <n v="0"/>
    <n v="0"/>
    <n v="0"/>
    <s v="-"/>
    <n v="0"/>
    <n v="-3.24"/>
    <s v="16"/>
    <n v="-0.51839999999999997"/>
    <n v="0"/>
    <s v="-"/>
    <n v="0"/>
    <n v="0"/>
    <s v="-"/>
    <n v="0"/>
  </r>
  <r>
    <s v="285"/>
    <x v="19"/>
    <x v="3"/>
    <s v="015"/>
    <s v="Z1B8050356"/>
    <s v="1862"/>
    <s v="FC"/>
    <s v="00095796-00095805"/>
    <s v=""/>
    <s v=""/>
    <s v=""/>
    <s v=""/>
    <n v="0"/>
    <s v=""/>
    <s v="VENTAS NO CONTRIBUYENTES"/>
    <s v=""/>
    <n v="469.2338499999999"/>
    <n v="0"/>
    <n v="284.22025000000002"/>
    <n v="0"/>
    <s v="-"/>
    <n v="0"/>
    <n v="159.49450000000002"/>
    <s v="16"/>
    <n v="25.519100000000002"/>
    <n v="0"/>
    <s v="-"/>
    <n v="0"/>
    <n v="0"/>
    <s v="-"/>
    <n v="0"/>
  </r>
  <r>
    <s v="286"/>
    <x v="19"/>
    <x v="3"/>
    <s v="016"/>
    <s v="Z1F0000490"/>
    <s v="0401"/>
    <s v="FC"/>
    <s v="00014666-00014752"/>
    <s v=""/>
    <s v=""/>
    <s v=""/>
    <s v=""/>
    <n v="0"/>
    <s v=""/>
    <s v="VENTAS NO CONTRIBUYENTES"/>
    <s v=""/>
    <n v="1117.6169499999999"/>
    <n v="0"/>
    <n v="804.41274999999973"/>
    <n v="0"/>
    <s v="-"/>
    <n v="0"/>
    <n v="270.00350000000009"/>
    <s v="16"/>
    <n v="43.200699999999991"/>
    <n v="0"/>
    <s v="-"/>
    <n v="0"/>
    <n v="0"/>
    <s v="-"/>
    <n v="0"/>
  </r>
  <r>
    <s v="287"/>
    <x v="20"/>
    <x v="3"/>
    <s v="001"/>
    <s v="Z1F0000700"/>
    <s v="1699"/>
    <s v="FC"/>
    <s v="38936000"/>
    <s v=""/>
    <s v=""/>
    <s v=""/>
    <s v=""/>
    <n v="0"/>
    <s v=""/>
    <s v="ESGUARNAT"/>
    <s v="G200004452"/>
    <n v="29.521999999999998"/>
    <n v="0"/>
    <n v="0"/>
    <n v="25.45"/>
    <s v="16"/>
    <n v="4.0720000000000001"/>
    <n v="0"/>
    <s v="-"/>
    <n v="0"/>
    <n v="0"/>
    <s v="-"/>
    <n v="0"/>
    <n v="0"/>
    <s v="-"/>
    <n v="0"/>
  </r>
  <r>
    <s v="288"/>
    <x v="20"/>
    <x v="3"/>
    <s v="001"/>
    <s v="Z1F0000700"/>
    <s v="1699"/>
    <s v="FC"/>
    <s v="00038866-00038935"/>
    <s v=""/>
    <s v=""/>
    <s v=""/>
    <s v=""/>
    <n v="0"/>
    <s v=""/>
    <s v="VENTAS NO CONTRIBUYENTES"/>
    <s v=""/>
    <n v="3231.7043900000008"/>
    <n v="0"/>
    <n v="2460.1049500000004"/>
    <n v="0"/>
    <s v="-"/>
    <n v="0"/>
    <n v="665.17189999999994"/>
    <s v="-"/>
    <n v="106.42753999999999"/>
    <n v="0"/>
    <s v="-"/>
    <n v="0"/>
    <n v="0"/>
    <s v="-"/>
    <n v="0"/>
  </r>
  <r>
    <s v="289"/>
    <x v="20"/>
    <x v="3"/>
    <s v="001"/>
    <s v="Z1F0000700"/>
    <s v="1699"/>
    <s v="FC"/>
    <s v="00038937-00038947"/>
    <s v=""/>
    <s v=""/>
    <s v=""/>
    <s v=""/>
    <n v="0"/>
    <s v=""/>
    <s v="VENTAS NO CONTRIBUYENTES"/>
    <s v=""/>
    <n v="747.55401399999994"/>
    <n v="0"/>
    <n v="579.95095000000003"/>
    <n v="0"/>
    <s v="-"/>
    <n v="0"/>
    <n v="144.4854"/>
    <s v="-"/>
    <n v="23.117663999999998"/>
    <n v="0"/>
    <s v="-"/>
    <n v="0"/>
    <n v="0"/>
    <s v="-"/>
    <n v="0"/>
  </r>
  <r>
    <s v="290"/>
    <x v="20"/>
    <x v="2"/>
    <s v="001"/>
    <s v="Z7C7008321"/>
    <s v="0045-0045"/>
    <s v="FC"/>
    <s v="00004978-00005045"/>
    <s v=""/>
    <s v=""/>
    <s v=""/>
    <s v=""/>
    <n v="0"/>
    <s v=""/>
    <s v="VENTAS NO CONTRIBUYENTES"/>
    <s v=""/>
    <n v="1487.4796499999995"/>
    <n v="0"/>
    <n v="1277.8082999999995"/>
    <n v="0"/>
    <s v="-"/>
    <n v="0"/>
    <n v="180.75124999999997"/>
    <s v="-"/>
    <n v="28.920099999999994"/>
    <n v="0"/>
    <s v="-"/>
    <n v="0"/>
    <n v="0"/>
    <s v="-"/>
    <n v="0"/>
  </r>
  <r>
    <s v="291"/>
    <x v="20"/>
    <x v="1"/>
    <s v="001"/>
    <s v="Z1F0017854"/>
    <s v="0614-0614"/>
    <s v="FC"/>
    <s v="00037340-00037451"/>
    <s v=""/>
    <s v=""/>
    <s v=""/>
    <s v=""/>
    <n v="0"/>
    <s v=""/>
    <s v="VENTAS NO CONTRIBUYENTES"/>
    <s v=""/>
    <n v="4224.4612420000012"/>
    <n v="0"/>
    <n v="2947.6623500000014"/>
    <n v="0"/>
    <s v="-"/>
    <n v="0"/>
    <n v="1100.6886999999997"/>
    <s v="-"/>
    <n v="176.11019200000001"/>
    <n v="0"/>
    <s v="-"/>
    <n v="0"/>
    <n v="0"/>
    <s v="-"/>
    <n v="0"/>
  </r>
  <r>
    <s v="292"/>
    <x v="20"/>
    <x v="2"/>
    <s v="002"/>
    <s v="Z7C7008340"/>
    <s v="0045-0045"/>
    <s v="FC"/>
    <s v="00005501-00005650"/>
    <s v=""/>
    <s v=""/>
    <s v=""/>
    <s v=""/>
    <n v="0"/>
    <s v=""/>
    <s v="VENTAS NO CONTRIBUYENTES"/>
    <s v=""/>
    <n v="2545.5605859999996"/>
    <n v="0"/>
    <n v="2050.0710499999996"/>
    <n v="0"/>
    <s v="-"/>
    <n v="0"/>
    <n v="427.14620000000002"/>
    <s v="-"/>
    <n v="68.343336000000008"/>
    <n v="0"/>
    <s v="-"/>
    <n v="0"/>
    <n v="0"/>
    <s v="-"/>
    <n v="0"/>
  </r>
  <r>
    <s v="293"/>
    <x v="20"/>
    <x v="3"/>
    <s v="002"/>
    <s v="Z1B8050002"/>
    <s v="0039"/>
    <s v="FC"/>
    <s v="00003070"/>
    <s v=""/>
    <s v=""/>
    <s v=""/>
    <s v=""/>
    <n v="0"/>
    <s v=""/>
    <s v="GRUPOS SOLUCINES PUBLIMER"/>
    <s v="J410696256"/>
    <n v="51.514968000000003"/>
    <n v="0"/>
    <n v="20.477950000000003"/>
    <n v="26.756049999999998"/>
    <s v="16"/>
    <n v="4.2809679999999997"/>
    <n v="0"/>
    <s v="-"/>
    <n v="0"/>
    <n v="0"/>
    <s v="-"/>
    <n v="0"/>
    <n v="0"/>
    <s v="-"/>
    <n v="0"/>
  </r>
  <r>
    <s v="294"/>
    <x v="20"/>
    <x v="3"/>
    <s v="002"/>
    <s v="Z1B8050002"/>
    <s v="0039"/>
    <s v="FC"/>
    <s v="00003123"/>
    <s v=""/>
    <s v=""/>
    <s v=""/>
    <s v=""/>
    <n v="0"/>
    <s v=""/>
    <s v="MANTENIMIENTOS ARFERCA C.A"/>
    <s v="J41073527-9"/>
    <n v="26.05245"/>
    <n v="0"/>
    <n v="26.05245"/>
    <n v="0"/>
    <s v="-"/>
    <n v="0"/>
    <n v="0"/>
    <s v="-"/>
    <n v="0"/>
    <n v="0"/>
    <s v="-"/>
    <n v="0"/>
    <n v="0"/>
    <s v="-"/>
    <n v="0"/>
  </r>
  <r>
    <s v="295"/>
    <x v="20"/>
    <x v="3"/>
    <s v="002"/>
    <s v="Z1B8050002"/>
    <s v="0039"/>
    <s v="FC"/>
    <s v="00003067-00003069"/>
    <s v=""/>
    <s v=""/>
    <s v=""/>
    <s v=""/>
    <n v="0"/>
    <s v=""/>
    <s v="VENTAS NO CONTRIBUYENTES"/>
    <s v=""/>
    <n v="130.92075"/>
    <n v="0"/>
    <n v="117.61555000000001"/>
    <n v="0"/>
    <s v="-"/>
    <n v="0"/>
    <n v="11.469999999999999"/>
    <s v="16"/>
    <n v="1.8351999999999999"/>
    <n v="0"/>
    <s v="-"/>
    <n v="0"/>
    <n v="0"/>
    <s v="-"/>
    <n v="0"/>
  </r>
  <r>
    <s v="296"/>
    <x v="20"/>
    <x v="3"/>
    <s v="002"/>
    <s v="Z1B8050002"/>
    <s v="0039"/>
    <s v="FC"/>
    <s v="00003071-00003122"/>
    <s v=""/>
    <s v=""/>
    <s v=""/>
    <s v=""/>
    <n v="0"/>
    <s v=""/>
    <s v="VENTAS NO CONTRIBUYENTES"/>
    <s v=""/>
    <n v="2537.8663120000006"/>
    <n v="0"/>
    <n v="1678.901450000001"/>
    <n v="0"/>
    <s v="-"/>
    <n v="0"/>
    <n v="740.48694999999975"/>
    <s v="-"/>
    <n v="118.47791200000005"/>
    <n v="0"/>
    <s v="-"/>
    <n v="0"/>
    <n v="0"/>
    <s v="-"/>
    <n v="0"/>
  </r>
  <r>
    <s v="297"/>
    <x v="20"/>
    <x v="3"/>
    <s v="002"/>
    <s v="Z1B8050002"/>
    <s v="0039"/>
    <s v="FC"/>
    <s v="00003124-00003134"/>
    <s v=""/>
    <s v=""/>
    <s v=""/>
    <s v=""/>
    <n v="0"/>
    <s v=""/>
    <s v="VENTAS NO CONTRIBUYENTES"/>
    <s v=""/>
    <n v="496.47775000000001"/>
    <n v="0"/>
    <n v="447.09655000000004"/>
    <n v="0"/>
    <s v="-"/>
    <n v="0"/>
    <n v="42.569999999999993"/>
    <s v="-"/>
    <n v="6.8111999999999995"/>
    <n v="0"/>
    <s v="-"/>
    <n v="0"/>
    <n v="0"/>
    <s v="-"/>
    <n v="0"/>
  </r>
  <r>
    <s v="298"/>
    <x v="20"/>
    <x v="0"/>
    <s v="002"/>
    <s v="Z1F0008858"/>
    <s v="1064"/>
    <s v="FC"/>
    <s v="00141907"/>
    <s v=""/>
    <s v=""/>
    <s v=""/>
    <s v=""/>
    <n v="0"/>
    <s v=""/>
    <s v="INVERSIONES FU WEN C.A"/>
    <s v="J29380871-5 "/>
    <n v="32.36"/>
    <n v="0"/>
    <n v="32.36"/>
    <n v="0"/>
    <s v="-"/>
    <n v="0"/>
    <n v="0"/>
    <s v="-"/>
    <n v="0"/>
    <n v="0"/>
    <s v="-"/>
    <n v="0"/>
    <n v="0"/>
    <s v="-"/>
    <n v="0"/>
  </r>
  <r>
    <s v="299"/>
    <x v="20"/>
    <x v="0"/>
    <s v="002"/>
    <s v="Z1F0008858"/>
    <s v="1064-1064"/>
    <s v="FC"/>
    <s v="00141833-00141906"/>
    <s v=""/>
    <s v=""/>
    <s v=""/>
    <s v=""/>
    <n v="0"/>
    <s v=""/>
    <s v="VENTAS NO CONTRIBUYENTES"/>
    <s v=""/>
    <n v="957.02819999999974"/>
    <n v="0"/>
    <n v="891.20569999999952"/>
    <n v="0"/>
    <s v="-"/>
    <n v="0"/>
    <n v="56.743499999999997"/>
    <s v="16"/>
    <n v="9.0790000000000006"/>
    <n v="0"/>
    <s v="-"/>
    <n v="0"/>
    <n v="0"/>
    <s v="-"/>
    <n v="0"/>
  </r>
  <r>
    <s v="300"/>
    <x v="20"/>
    <x v="0"/>
    <s v="002"/>
    <s v="Z1F0008858"/>
    <s v="1064-1064"/>
    <s v="FC"/>
    <s v="00141908-00142005"/>
    <s v=""/>
    <s v=""/>
    <s v=""/>
    <s v=""/>
    <n v="0"/>
    <s v=""/>
    <s v="VENTAS NO CONTRIBUYENTES"/>
    <s v=""/>
    <n v="1182.1472000000003"/>
    <n v="0"/>
    <n v="996.30359999999973"/>
    <n v="0"/>
    <s v="-"/>
    <n v="0"/>
    <n v="160.21000000000004"/>
    <s v="-"/>
    <n v="25.633600000000001"/>
    <n v="0"/>
    <s v="-"/>
    <n v="0"/>
    <n v="0"/>
    <s v="-"/>
    <n v="0"/>
  </r>
  <r>
    <s v="301"/>
    <x v="20"/>
    <x v="1"/>
    <s v="002"/>
    <s v="Z1F0017966"/>
    <s v="0607"/>
    <s v="FC"/>
    <s v="00023450"/>
    <s v=""/>
    <s v=""/>
    <s v=""/>
    <s v=""/>
    <n v="0"/>
    <s v=""/>
    <s v="BODEGON BIELE VITE"/>
    <s v="J410610832"/>
    <n v="30.014600000000002"/>
    <n v="0"/>
    <n v="30.014600000000002"/>
    <n v="0"/>
    <s v="-"/>
    <n v="0"/>
    <n v="0"/>
    <s v="-"/>
    <n v="0"/>
    <n v="0"/>
    <s v="-"/>
    <n v="0"/>
    <n v="0"/>
    <s v="-"/>
    <n v="0"/>
  </r>
  <r>
    <s v="302"/>
    <x v="20"/>
    <x v="1"/>
    <s v="002"/>
    <s v="Z1F0017966"/>
    <s v="0607-0607"/>
    <s v="FC"/>
    <s v="00023446-00023449"/>
    <s v=""/>
    <s v=""/>
    <s v=""/>
    <s v=""/>
    <n v="0"/>
    <s v=""/>
    <s v="VENTAS NO CONTRIBUYENTES"/>
    <s v=""/>
    <n v="33.44"/>
    <n v="0"/>
    <n v="33.44"/>
    <n v="0"/>
    <s v="-"/>
    <n v="0"/>
    <n v="0"/>
    <s v="-"/>
    <n v="0"/>
    <n v="0"/>
    <s v="-"/>
    <n v="0"/>
    <n v="0"/>
    <s v="-"/>
    <n v="0"/>
  </r>
  <r>
    <s v="303"/>
    <x v="20"/>
    <x v="1"/>
    <s v="002"/>
    <s v="Z1F0017966"/>
    <s v="0607-0607"/>
    <s v="FC"/>
    <s v="00023451-00023491"/>
    <s v=""/>
    <s v=""/>
    <s v=""/>
    <s v=""/>
    <n v="0"/>
    <s v=""/>
    <s v="VENTAS NO CONTRIBUYENTES"/>
    <s v=""/>
    <n v="2071.9589679999999"/>
    <n v="0"/>
    <n v="1328.3722500000003"/>
    <n v="0"/>
    <s v="-"/>
    <n v="0"/>
    <n v="641.0230499999999"/>
    <s v="16"/>
    <n v="102.56366799999999"/>
    <n v="0"/>
    <s v="-"/>
    <n v="0"/>
    <n v="0"/>
    <s v="-"/>
    <n v="0"/>
  </r>
  <r>
    <s v="304"/>
    <x v="20"/>
    <x v="3"/>
    <s v="002"/>
    <s v="Z1B8050149"/>
    <s v="1961"/>
    <s v="FC"/>
    <s v="00223929-00224013"/>
    <m/>
    <m/>
    <m/>
    <m/>
    <n v="0"/>
    <m/>
    <s v="VENTAS NO CONTRIBUYENTES"/>
    <m/>
    <n v="1643.7824000000001"/>
    <n v="0"/>
    <n v="1616.94"/>
    <n v="0"/>
    <s v="-"/>
    <n v="0"/>
    <n v="23.14"/>
    <s v="16"/>
    <n v="3.7024000000000004"/>
    <n v="0"/>
    <s v="-"/>
    <n v="0"/>
    <n v="0"/>
    <s v="-"/>
    <n v="0"/>
  </r>
  <r>
    <s v="305"/>
    <x v="20"/>
    <x v="3"/>
    <s v="002"/>
    <s v="Z1B8050365"/>
    <s v="1451"/>
    <s v="FC "/>
    <s v="00091344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306"/>
    <x v="20"/>
    <x v="2"/>
    <s v="003"/>
    <s v="Z7C7008438"/>
    <s v="0044-0044"/>
    <s v="FC"/>
    <s v="00004881-00004973"/>
    <s v=""/>
    <s v=""/>
    <s v=""/>
    <s v=""/>
    <n v="0"/>
    <s v=""/>
    <s v="VENTAS NO CONTRIBUYENTES"/>
    <s v=""/>
    <n v="2120.3247499999993"/>
    <n v="0"/>
    <n v="1673.3341"/>
    <n v="0"/>
    <s v="-"/>
    <n v="0"/>
    <n v="385.33675000000005"/>
    <s v="-"/>
    <n v="61.653900000000014"/>
    <n v="0"/>
    <s v="-"/>
    <n v="0"/>
    <n v="0"/>
    <s v="-"/>
    <n v="0"/>
  </r>
  <r>
    <s v="307"/>
    <x v="20"/>
    <x v="3"/>
    <s v="003"/>
    <s v="Z1B8051199"/>
    <s v="0118"/>
    <s v="FC"/>
    <s v="00010361-00010456"/>
    <s v=""/>
    <s v=""/>
    <s v=""/>
    <s v=""/>
    <n v="0"/>
    <s v=""/>
    <s v="VENTAS NO CONTRIBUYENTES"/>
    <s v=""/>
    <n v="3603.4695280000014"/>
    <n v="0"/>
    <n v="2868.4484000000025"/>
    <n v="0"/>
    <s v="-"/>
    <n v="0"/>
    <n v="633.63890000000004"/>
    <s v="-"/>
    <n v="101.38222800000003"/>
    <n v="0"/>
    <s v="-"/>
    <n v="0"/>
    <n v="0"/>
    <s v="-"/>
    <n v="0"/>
  </r>
  <r>
    <s v="308"/>
    <x v="20"/>
    <x v="0"/>
    <s v="003"/>
    <s v="Z1F0008965"/>
    <s v="1048"/>
    <s v="FC"/>
    <s v="00136285"/>
    <s v=""/>
    <s v=""/>
    <s v=""/>
    <s v=""/>
    <n v="0"/>
    <s v=""/>
    <s v="LUCHERIA TEQUEEMPANADA"/>
    <s v="V294208320 "/>
    <n v="4.25"/>
    <n v="0"/>
    <n v="4.25"/>
    <n v="0"/>
    <s v="-"/>
    <n v="0"/>
    <n v="0"/>
    <s v="-"/>
    <n v="0"/>
    <n v="0"/>
    <s v="-"/>
    <n v="0"/>
    <n v="0"/>
    <s v="-"/>
    <n v="0"/>
  </r>
  <r>
    <s v="309"/>
    <x v="20"/>
    <x v="0"/>
    <s v="003"/>
    <s v="Z1F0008965"/>
    <s v="1048"/>
    <s v="FC"/>
    <s v="00136355"/>
    <s v=""/>
    <s v=""/>
    <s v=""/>
    <s v=""/>
    <n v="0"/>
    <s v=""/>
    <s v="ALBA"/>
    <s v="V299225401 "/>
    <n v="5.84"/>
    <n v="0"/>
    <n v="5.84"/>
    <n v="0"/>
    <s v="-"/>
    <n v="0"/>
    <n v="0"/>
    <s v="-"/>
    <n v="0"/>
    <n v="0"/>
    <s v="-"/>
    <n v="0"/>
    <n v="0"/>
    <s v="-"/>
    <n v="0"/>
  </r>
  <r>
    <s v="310"/>
    <x v="20"/>
    <x v="0"/>
    <s v="003"/>
    <s v="Z1F0008965"/>
    <s v="1048-1048"/>
    <s v="FC"/>
    <s v="00136260-00136284"/>
    <s v=""/>
    <s v=""/>
    <s v=""/>
    <s v=""/>
    <n v="0"/>
    <s v=""/>
    <s v="VENTAS NO CONTRIBUYENTES"/>
    <s v=""/>
    <n v="333.22310000000004"/>
    <n v="0"/>
    <n v="307.76110000000006"/>
    <n v="0"/>
    <s v="-"/>
    <n v="0"/>
    <n v="21.95"/>
    <s v="-"/>
    <n v="3.512"/>
    <n v="0"/>
    <s v="-"/>
    <n v="0"/>
    <n v="0"/>
    <s v="-"/>
    <n v="0"/>
  </r>
  <r>
    <s v="311"/>
    <x v="20"/>
    <x v="0"/>
    <s v="003"/>
    <s v="Z1F0008965"/>
    <s v="1048-1048"/>
    <s v="FC"/>
    <s v="00136286-00136354"/>
    <s v=""/>
    <s v=""/>
    <s v=""/>
    <s v=""/>
    <n v="0"/>
    <s v=""/>
    <s v="VENTAS NO CONTRIBUYENTES"/>
    <s v=""/>
    <n v="745.45574999999997"/>
    <n v="0"/>
    <n v="680.97134999999992"/>
    <n v="0"/>
    <s v="-"/>
    <n v="0"/>
    <n v="55.589999999999996"/>
    <s v="-"/>
    <n v="8.8943999999999992"/>
    <n v="0"/>
    <s v="-"/>
    <n v="0"/>
    <n v="0"/>
    <s v="-"/>
    <n v="0"/>
  </r>
  <r>
    <s v="312"/>
    <x v="20"/>
    <x v="0"/>
    <s v="003"/>
    <s v="Z1F0008965"/>
    <s v="1048-1048"/>
    <s v="FC"/>
    <s v="00136356-00136387"/>
    <s v=""/>
    <s v=""/>
    <s v=""/>
    <s v=""/>
    <n v="0"/>
    <s v=""/>
    <s v="VENTAS NO CONTRIBUYENTES"/>
    <s v=""/>
    <n v="440.37080000000009"/>
    <n v="0"/>
    <n v="322.96450000000004"/>
    <n v="0"/>
    <s v="-"/>
    <n v="0"/>
    <n v="101.2123"/>
    <s v="-"/>
    <n v="16.193999999999999"/>
    <n v="0"/>
    <s v="-"/>
    <n v="0"/>
    <n v="0"/>
    <s v="-"/>
    <n v="0"/>
  </r>
  <r>
    <s v="313"/>
    <x v="20"/>
    <x v="1"/>
    <s v="003"/>
    <s v="Z1F0017848"/>
    <s v="0599-0599"/>
    <s v="FC"/>
    <s v="00031523-00031559"/>
    <s v=""/>
    <s v=""/>
    <s v=""/>
    <s v=""/>
    <n v="0"/>
    <s v=""/>
    <s v="VENTAS NO CONTRIBUYENTES"/>
    <s v=""/>
    <n v="1301.1406519999998"/>
    <n v="0"/>
    <n v="928.70269999999982"/>
    <n v="0"/>
    <s v="-"/>
    <n v="0"/>
    <n v="321.06719999999996"/>
    <s v="16"/>
    <n v="51.370752000000003"/>
    <n v="0"/>
    <s v="-"/>
    <n v="0"/>
    <n v="0"/>
    <s v="-"/>
    <n v="0"/>
  </r>
  <r>
    <s v="314"/>
    <x v="20"/>
    <x v="3"/>
    <s v="004"/>
    <s v="Z1B8050937"/>
    <s v="1963"/>
    <s v="FC"/>
    <s v="00182491-00182576"/>
    <s v=""/>
    <s v=""/>
    <s v=""/>
    <s v=""/>
    <n v="0"/>
    <s v=""/>
    <s v="VENTAS NO CONTRIBUYENTES"/>
    <s v=""/>
    <n v="3269.6524739999995"/>
    <n v="0"/>
    <n v="2386.5109500000008"/>
    <n v="0"/>
    <s v="-"/>
    <n v="0"/>
    <n v="761.32889999999998"/>
    <s v="16"/>
    <n v="121.81262399999999"/>
    <n v="0"/>
    <s v="-"/>
    <n v="0"/>
    <n v="0"/>
    <s v="-"/>
    <n v="0"/>
  </r>
  <r>
    <s v="315"/>
    <x v="20"/>
    <x v="1"/>
    <s v="004"/>
    <s v="Z1F0017963"/>
    <s v="0610-0610"/>
    <s v="FC"/>
    <s v="00022958-00023016"/>
    <s v=""/>
    <s v=""/>
    <s v=""/>
    <s v=""/>
    <n v="0"/>
    <s v=""/>
    <s v="VENTAS NO CONTRIBUYENTES"/>
    <s v=""/>
    <n v="2310.1885399999996"/>
    <n v="0"/>
    <n v="1605.0094999999997"/>
    <n v="0"/>
    <s v="-"/>
    <n v="0"/>
    <n v="607.91300000000001"/>
    <s v="-"/>
    <n v="97.266040000000018"/>
    <n v="0"/>
    <s v="-"/>
    <n v="0"/>
    <n v="0"/>
    <s v="-"/>
    <n v="0"/>
  </r>
  <r>
    <s v="316"/>
    <x v="20"/>
    <x v="3"/>
    <s v="005"/>
    <s v="Z1B8050363"/>
    <s v="0120"/>
    <s v="FC"/>
    <s v="00013146"/>
    <s v=""/>
    <s v=""/>
    <s v=""/>
    <s v=""/>
    <n v="0"/>
    <s v=""/>
    <s v="HERMANOS FRANCISCANOS DE CRUZ"/>
    <s v="J-07553680-0"/>
    <n v="42.234400000000001"/>
    <n v="0"/>
    <n v="30.819999999999997"/>
    <n v="9.84"/>
    <s v="16"/>
    <n v="1.5744"/>
    <n v="0"/>
    <s v="-"/>
    <n v="0"/>
    <n v="0"/>
    <s v="-"/>
    <n v="0"/>
    <n v="0"/>
    <s v="-"/>
    <n v="0"/>
  </r>
  <r>
    <s v="317"/>
    <x v="20"/>
    <x v="3"/>
    <s v="005"/>
    <s v="Z1B8050363"/>
    <s v="0120"/>
    <s v="FC"/>
    <s v="00013160"/>
    <s v=""/>
    <s v=""/>
    <s v=""/>
    <s v=""/>
    <n v="0"/>
    <s v=""/>
    <s v="JULIO CESAR RODRIGUEZ"/>
    <s v="V148503601"/>
    <n v="62.847299999999997"/>
    <n v="0"/>
    <n v="47.512100000000004"/>
    <n v="13.22"/>
    <s v="16"/>
    <n v="2.1152000000000002"/>
    <n v="0"/>
    <s v="-"/>
    <n v="0"/>
    <n v="0"/>
    <s v="-"/>
    <n v="0"/>
    <n v="0"/>
    <s v="-"/>
    <n v="0"/>
  </r>
  <r>
    <s v="318"/>
    <x v="20"/>
    <x v="3"/>
    <s v="005"/>
    <s v="Z1B8050363"/>
    <s v="0120"/>
    <s v="FC"/>
    <s v="00013127-00013145"/>
    <s v=""/>
    <s v=""/>
    <s v=""/>
    <s v=""/>
    <n v="0"/>
    <s v=""/>
    <s v="VENTAS NO CONTRIBUYENTES"/>
    <s v=""/>
    <n v="1078.4458400000001"/>
    <n v="0"/>
    <n v="809.98675000000003"/>
    <n v="0"/>
    <s v="-"/>
    <n v="0"/>
    <n v="231.43024999999994"/>
    <s v="16"/>
    <n v="37.028840000000002"/>
    <n v="0"/>
    <s v="-"/>
    <n v="0"/>
    <n v="0"/>
    <s v="-"/>
    <n v="0"/>
  </r>
  <r>
    <s v="319"/>
    <x v="20"/>
    <x v="3"/>
    <s v="005"/>
    <s v="Z1B8050363"/>
    <s v="0120"/>
    <s v="FC"/>
    <s v="00013147-00013159"/>
    <s v=""/>
    <s v=""/>
    <s v=""/>
    <s v=""/>
    <n v="0"/>
    <s v=""/>
    <s v="VENTAS NO CONTRIBUYENTES"/>
    <s v=""/>
    <n v="1340.4500620000001"/>
    <n v="0"/>
    <n v="1070.3066499999998"/>
    <n v="0"/>
    <s v="-"/>
    <n v="0"/>
    <n v="232.88219999999998"/>
    <s v="-"/>
    <n v="37.261212"/>
    <n v="0"/>
    <s v="-"/>
    <n v="0"/>
    <n v="0"/>
    <s v="-"/>
    <n v="0"/>
  </r>
  <r>
    <s v="320"/>
    <x v="20"/>
    <x v="3"/>
    <s v="005"/>
    <s v="Z1B8050363"/>
    <s v="0120-0121"/>
    <s v="FC"/>
    <s v="00013161-00013235"/>
    <s v=""/>
    <s v=""/>
    <s v=""/>
    <s v=""/>
    <n v="0"/>
    <s v=""/>
    <s v="VENTAS NO CONTRIBUYENTES"/>
    <s v=""/>
    <n v="3230.060543999999"/>
    <n v="0"/>
    <n v="2287.9924000000001"/>
    <n v="0"/>
    <s v="-"/>
    <n v="0"/>
    <n v="812.12769999999989"/>
    <s v="-"/>
    <n v="129.94044400000001"/>
    <n v="0"/>
    <s v="-"/>
    <n v="0"/>
    <n v="0"/>
    <s v="-"/>
    <n v="0"/>
  </r>
  <r>
    <s v="321"/>
    <x v="20"/>
    <x v="1"/>
    <s v="005"/>
    <s v="Z1F0017998"/>
    <s v="0600-0600"/>
    <s v="FC"/>
    <s v="00027198-00027265"/>
    <s v=""/>
    <s v=""/>
    <s v=""/>
    <s v=""/>
    <n v="0"/>
    <s v=""/>
    <s v="VENTAS NO CONTRIBUYENTES"/>
    <s v=""/>
    <n v="2504.2109279999995"/>
    <n v="0"/>
    <n v="1714.3398999999995"/>
    <n v="0"/>
    <s v="-"/>
    <n v="0"/>
    <n v="680.92330000000004"/>
    <s v="16"/>
    <n v="108.947728"/>
    <n v="0"/>
    <s v="-"/>
    <n v="0"/>
    <n v="0"/>
    <s v="-"/>
    <n v="0"/>
  </r>
  <r>
    <s v="322"/>
    <x v="20"/>
    <x v="1"/>
    <s v="005"/>
    <s v="Z1F0017998"/>
    <s v="0600-0600"/>
    <s v="FC"/>
    <s v="00027198-00027265"/>
    <s v=""/>
    <s v=""/>
    <s v=""/>
    <s v=""/>
    <n v="0"/>
    <s v=""/>
    <s v="VENTAS NO CONTRIBUYENTES"/>
    <s v=""/>
    <n v="2504.2109279999995"/>
    <n v="0"/>
    <n v="1714.3398999999995"/>
    <n v="0"/>
    <s v="-"/>
    <n v="0"/>
    <n v="680.92330000000004"/>
    <s v="16"/>
    <n v="108.947728"/>
    <n v="0"/>
    <s v="-"/>
    <n v="0"/>
    <n v="0"/>
    <s v="-"/>
    <n v="0"/>
  </r>
  <r>
    <s v="323"/>
    <x v="20"/>
    <x v="3"/>
    <s v="006"/>
    <s v="Z1B8044815"/>
    <s v="0014"/>
    <s v="FC"/>
    <s v="00000969"/>
    <s v=""/>
    <s v=""/>
    <s v=""/>
    <s v=""/>
    <n v="0"/>
    <s v=""/>
    <s v="SERVICIOS FUNERARIO CHACON"/>
    <s v="J406322504"/>
    <n v="174.1361"/>
    <n v="0"/>
    <n v="130.3349"/>
    <n v="37.759599999999999"/>
    <s v="16"/>
    <n v="6.0415999999999999"/>
    <n v="0"/>
    <s v="-"/>
    <n v="0"/>
    <n v="0"/>
    <s v="-"/>
    <n v="0"/>
    <n v="0"/>
    <s v="-"/>
    <n v="0"/>
  </r>
  <r>
    <s v="324"/>
    <x v="20"/>
    <x v="3"/>
    <s v="006"/>
    <s v="Z1B8044815"/>
    <s v="0014"/>
    <s v="FC"/>
    <s v="00000964-00000968"/>
    <s v=""/>
    <s v=""/>
    <s v=""/>
    <s v=""/>
    <n v="0"/>
    <s v=""/>
    <s v="VENTAS NO CONTRIBUYENTES"/>
    <s v=""/>
    <n v="108.9216"/>
    <n v="0"/>
    <n v="94.653599999999997"/>
    <n v="0"/>
    <s v="-"/>
    <n v="0"/>
    <n v="12.3"/>
    <s v="16"/>
    <n v="1.968"/>
    <n v="0"/>
    <s v="-"/>
    <n v="0"/>
    <n v="0"/>
    <s v="-"/>
    <n v="0"/>
  </r>
  <r>
    <s v="325"/>
    <x v="20"/>
    <x v="3"/>
    <s v="006"/>
    <s v="Z1B8044815"/>
    <s v="0014"/>
    <s v="FC"/>
    <s v="00000970-00001034"/>
    <s v=""/>
    <s v=""/>
    <s v=""/>
    <s v=""/>
    <n v="0"/>
    <s v=""/>
    <s v="VENTAS NO CONTRIBUYENTES"/>
    <s v=""/>
    <n v="3756.1885220000004"/>
    <n v="0"/>
    <n v="3025.4856500000005"/>
    <n v="0"/>
    <s v="-"/>
    <n v="0"/>
    <n v="629.91629999999998"/>
    <s v="16"/>
    <n v="100.78657199999999"/>
    <n v="0"/>
    <s v="-"/>
    <n v="0"/>
    <n v="0"/>
    <s v="-"/>
    <n v="0"/>
  </r>
  <r>
    <s v="326"/>
    <x v="20"/>
    <x v="1"/>
    <s v="006"/>
    <s v="Z1F0017787"/>
    <s v="0575-0575"/>
    <s v="FC"/>
    <s v="00013985-00014024"/>
    <s v=""/>
    <s v=""/>
    <s v=""/>
    <s v=""/>
    <n v="0"/>
    <s v=""/>
    <s v="VENTAS NO CONTRIBUYENTES"/>
    <s v=""/>
    <n v="1629.409492"/>
    <n v="0"/>
    <n v="1044.7985500000002"/>
    <n v="0"/>
    <s v="-"/>
    <n v="0"/>
    <n v="503.97495000000004"/>
    <s v="-"/>
    <n v="80.635991999999987"/>
    <n v="0"/>
    <s v="-"/>
    <n v="0"/>
    <n v="0"/>
    <s v="-"/>
    <n v="0"/>
  </r>
  <r>
    <s v="327"/>
    <x v="20"/>
    <x v="3"/>
    <s v="007"/>
    <s v="Z1B8050013"/>
    <s v="0044"/>
    <s v="FC"/>
    <s v="00003242"/>
    <s v=""/>
    <s v=""/>
    <s v=""/>
    <s v=""/>
    <n v="0"/>
    <s v=""/>
    <s v="FINCA AGRILUGO 2018, C.A."/>
    <s v="J412407619"/>
    <n v="15.47"/>
    <n v="0"/>
    <n v="15.47"/>
    <n v="0"/>
    <s v="-"/>
    <n v="0"/>
    <n v="0"/>
    <s v="-"/>
    <n v="0"/>
    <n v="0"/>
    <s v="-"/>
    <n v="0"/>
    <n v="0"/>
    <s v="-"/>
    <n v="0"/>
  </r>
  <r>
    <s v="328"/>
    <x v="20"/>
    <x v="3"/>
    <s v="007"/>
    <s v="Z1B8050013"/>
    <s v="0044"/>
    <s v="FC"/>
    <s v="00003195-00003241"/>
    <s v=""/>
    <s v=""/>
    <s v=""/>
    <s v=""/>
    <n v="0"/>
    <s v=""/>
    <s v="VENTAS NO CONTRIBUYENTES"/>
    <s v=""/>
    <n v="2167.5225440000004"/>
    <n v="0"/>
    <n v="1695.27"/>
    <n v="0"/>
    <s v="-"/>
    <n v="0"/>
    <n v="407.11430000000018"/>
    <s v="-"/>
    <n v="65.138244"/>
    <n v="0"/>
    <s v="-"/>
    <n v="0"/>
    <n v="0"/>
    <s v="-"/>
    <n v="0"/>
  </r>
  <r>
    <s v="329"/>
    <x v="20"/>
    <x v="3"/>
    <s v="007"/>
    <s v="Z1B8050013"/>
    <s v="0044"/>
    <s v="FC"/>
    <s v="00003243-00003306"/>
    <s v=""/>
    <s v=""/>
    <s v=""/>
    <s v=""/>
    <n v="0"/>
    <s v=""/>
    <s v="VENTAS NO CONTRIBUYENTES"/>
    <s v=""/>
    <n v="3112.9946"/>
    <n v="0"/>
    <n v="2327.3105"/>
    <n v="0"/>
    <s v="-"/>
    <n v="0"/>
    <n v="677.31380000000013"/>
    <s v="-"/>
    <n v="108.37030000000001"/>
    <n v="0"/>
    <s v="-"/>
    <n v="0"/>
    <n v="0"/>
    <s v="-"/>
    <n v="0"/>
  </r>
  <r>
    <s v="330"/>
    <x v="20"/>
    <x v="3"/>
    <s v="008"/>
    <s v="Z1B8050003"/>
    <s v="1978"/>
    <s v="FC"/>
    <s v="00193170"/>
    <s v=""/>
    <s v=""/>
    <s v=""/>
    <s v=""/>
    <n v="0"/>
    <s v=""/>
    <s v="GRUPO CORPORATIVO MANUBER C.A"/>
    <s v="J409821315"/>
    <n v="34.562449999999998"/>
    <n v="0"/>
    <n v="34.562449999999998"/>
    <n v="0"/>
    <s v="-"/>
    <n v="0"/>
    <n v="0"/>
    <s v="-"/>
    <n v="0"/>
    <n v="0"/>
    <s v="-"/>
    <n v="0"/>
    <n v="0"/>
    <s v="-"/>
    <n v="0"/>
  </r>
  <r>
    <s v="331"/>
    <x v="20"/>
    <x v="3"/>
    <s v="008"/>
    <s v="Z1B8050003"/>
    <s v="1978"/>
    <s v="FC"/>
    <s v="00193166-00193169"/>
    <s v=""/>
    <s v=""/>
    <s v=""/>
    <s v=""/>
    <n v="0"/>
    <s v=""/>
    <s v="VENTAS NO CONTRIBUYENTES"/>
    <s v=""/>
    <n v="234.2996"/>
    <n v="0"/>
    <n v="209.53360000000001"/>
    <n v="0"/>
    <s v="-"/>
    <n v="0"/>
    <n v="21.35"/>
    <s v="16"/>
    <n v="3.4160000000000004"/>
    <n v="0"/>
    <s v="-"/>
    <n v="0"/>
    <n v="0"/>
    <s v="-"/>
    <n v="0"/>
  </r>
  <r>
    <s v="332"/>
    <x v="20"/>
    <x v="3"/>
    <s v="008"/>
    <s v="Z1B8050003"/>
    <s v="1978"/>
    <s v="FC"/>
    <s v="00193171-00193221"/>
    <s v=""/>
    <s v=""/>
    <s v=""/>
    <s v=""/>
    <n v="0"/>
    <s v=""/>
    <s v="VENTAS NO CONTRIBUYENTES"/>
    <s v=""/>
    <n v="3446.1784479999997"/>
    <n v="0"/>
    <n v="2668.3977999999997"/>
    <n v="0"/>
    <s v="-"/>
    <n v="0"/>
    <n v="670.50060000000008"/>
    <s v="16"/>
    <n v="107.28004799999999"/>
    <n v="0"/>
    <s v="-"/>
    <n v="0"/>
    <n v="0"/>
    <s v="-"/>
    <n v="0"/>
  </r>
  <r>
    <s v="333"/>
    <x v="20"/>
    <x v="1"/>
    <s v="008"/>
    <s v="Z1F0017970"/>
    <s v="0231-0232"/>
    <s v="FC"/>
    <s v="00003213-00003218"/>
    <s v=""/>
    <s v=""/>
    <s v=""/>
    <s v=""/>
    <n v="0"/>
    <s v=""/>
    <s v="VENTAS NO CONTRIBUYENTES"/>
    <s v=""/>
    <n v="34.359200000000001"/>
    <n v="0"/>
    <n v="0"/>
    <n v="0"/>
    <s v="-"/>
    <n v="0"/>
    <n v="29.619999999999997"/>
    <s v="16"/>
    <n v="4.7392000000000003"/>
    <n v="0"/>
    <s v="-"/>
    <n v="0"/>
    <n v="0"/>
    <s v="-"/>
    <n v="0"/>
  </r>
  <r>
    <s v="334"/>
    <x v="20"/>
    <x v="3"/>
    <s v="009"/>
    <s v="Z1B8014458"/>
    <s v="0013"/>
    <s v="FC"/>
    <s v="00000681-00000707"/>
    <s v=""/>
    <s v=""/>
    <s v=""/>
    <s v=""/>
    <n v="0"/>
    <s v=""/>
    <s v="VENTAS NO CONTRIBUYENTES"/>
    <s v=""/>
    <n v="1107.077288"/>
    <n v="0"/>
    <n v="785.08240000000001"/>
    <n v="0"/>
    <s v="-"/>
    <n v="0"/>
    <n v="277.58179999999999"/>
    <s v="16"/>
    <n v="44.413088000000002"/>
    <n v="0"/>
    <s v="-"/>
    <n v="0"/>
    <n v="0"/>
    <s v="-"/>
    <n v="0"/>
  </r>
  <r>
    <s v="335"/>
    <x v="20"/>
    <x v="3"/>
    <s v="010"/>
    <s v="Z1F0000341"/>
    <s v="1497"/>
    <s v="FC"/>
    <s v="00085892-00085908"/>
    <s v=""/>
    <s v=""/>
    <s v=""/>
    <s v=""/>
    <n v="0"/>
    <s v=""/>
    <s v="VENTAS NO CONTRIBUYENTES"/>
    <s v=""/>
    <n v="476.5594999999999"/>
    <n v="0"/>
    <n v="386.64845000000003"/>
    <n v="0"/>
    <s v="-"/>
    <n v="0"/>
    <n v="77.509550000000004"/>
    <s v="-"/>
    <n v="12.401500000000002"/>
    <n v="0"/>
    <s v="-"/>
    <n v="0"/>
    <n v="0"/>
    <s v="-"/>
    <n v="0"/>
  </r>
  <r>
    <s v="336"/>
    <x v="20"/>
    <x v="3"/>
    <s v="011"/>
    <s v="Z1F0004616"/>
    <s v="0936"/>
    <s v="FC"/>
    <s v="00126595"/>
    <s v=""/>
    <s v=""/>
    <s v=""/>
    <s v=""/>
    <n v="0"/>
    <s v=""/>
    <s v="INVESIONES FRANSHANTAL"/>
    <s v="J-408762404 "/>
    <n v="32.36"/>
    <n v="0"/>
    <n v="32.36"/>
    <n v="0"/>
    <s v="-"/>
    <n v="0"/>
    <n v="0"/>
    <s v="-"/>
    <n v="0"/>
    <n v="0"/>
    <s v="-"/>
    <n v="0"/>
    <n v="0"/>
    <s v="-"/>
    <n v="0"/>
  </r>
  <r>
    <s v="337"/>
    <x v="20"/>
    <x v="3"/>
    <s v="011"/>
    <s v="Z1F0004616"/>
    <s v="0936-0936"/>
    <s v="FC"/>
    <s v="00126559-00126594"/>
    <s v=""/>
    <s v=""/>
    <s v=""/>
    <s v=""/>
    <n v="0"/>
    <s v=""/>
    <s v="VENTAS NO CONTRIBUYENTES"/>
    <s v=""/>
    <n v="328.37560000000002"/>
    <n v="0"/>
    <n v="311.34680000000003"/>
    <n v="0"/>
    <s v="-"/>
    <n v="0"/>
    <n v="14.68"/>
    <s v="16"/>
    <n v="2.3488000000000002"/>
    <n v="0"/>
    <s v="-"/>
    <n v="0"/>
    <n v="0"/>
    <s v="-"/>
    <n v="0"/>
  </r>
  <r>
    <s v="338"/>
    <x v="20"/>
    <x v="3"/>
    <s v="011"/>
    <s v="Z1F0004616"/>
    <s v="0936-0936"/>
    <s v="FC"/>
    <s v="00126596-00126657"/>
    <s v=""/>
    <s v=""/>
    <s v=""/>
    <s v=""/>
    <n v="0"/>
    <s v=""/>
    <s v="VENTAS NO CONTRIBUYENTES"/>
    <s v=""/>
    <n v="761.99844999999993"/>
    <n v="0"/>
    <n v="683.30404999999996"/>
    <n v="0"/>
    <s v="-"/>
    <n v="0"/>
    <n v="67.84"/>
    <s v="16"/>
    <n v="10.8544"/>
    <n v="0"/>
    <s v="-"/>
    <n v="0"/>
    <n v="0"/>
    <s v="-"/>
    <n v="0"/>
  </r>
  <r>
    <s v="339"/>
    <x v="20"/>
    <x v="3"/>
    <s v="013"/>
    <s v="Z1B8050578"/>
    <s v="1846-1846"/>
    <s v="FC"/>
    <s v="00164171-00164216"/>
    <s v=""/>
    <s v=""/>
    <s v=""/>
    <s v=""/>
    <n v="0"/>
    <s v=""/>
    <s v="VENTAS NO CONTRIBUYENTES"/>
    <s v=""/>
    <n v="573.10300000000007"/>
    <n v="0"/>
    <n v="520.3578"/>
    <n v="0"/>
    <s v="-"/>
    <n v="0"/>
    <n v="45.47"/>
    <s v="-"/>
    <n v="7.2752000000000008"/>
    <n v="0"/>
    <s v="-"/>
    <n v="0"/>
    <n v="0"/>
    <s v="-"/>
    <n v="0"/>
  </r>
  <r>
    <s v="340"/>
    <x v="20"/>
    <x v="3"/>
    <s v="014"/>
    <s v="Z1F0000338"/>
    <s v="1691-1691"/>
    <s v="FC"/>
    <s v="00072583-00072653"/>
    <s v=""/>
    <s v=""/>
    <s v=""/>
    <s v=""/>
    <n v="0"/>
    <s v=""/>
    <s v="VENTAS NO CONTRIBUYENTES"/>
    <s v=""/>
    <n v="1462.8308500000001"/>
    <n v="0"/>
    <n v="1113.6783500000001"/>
    <n v="0"/>
    <s v="-"/>
    <n v="0"/>
    <n v="300.99339999999995"/>
    <s v="16"/>
    <n v="48.159100000000016"/>
    <n v="0"/>
    <s v="-"/>
    <n v="0"/>
    <n v="0"/>
    <s v="-"/>
    <n v="0"/>
  </r>
  <r>
    <s v="341"/>
    <x v="20"/>
    <x v="3"/>
    <s v="014"/>
    <s v="Z1F0000338"/>
    <s v="1691"/>
    <s v="FC"/>
    <s v="00072654"/>
    <s v=""/>
    <s v=""/>
    <s v=""/>
    <s v=""/>
    <n v="0"/>
    <s v=""/>
    <s v="CASA HOGAR PAZ YRENDENCION CA"/>
    <s v="J400057566"/>
    <n v="86.05"/>
    <n v="0"/>
    <n v="82.16964999999999"/>
    <n v="3.34"/>
    <s v="16"/>
    <n v="0.53439999999999999"/>
    <n v="0"/>
    <s v="-"/>
    <n v="0"/>
    <n v="0"/>
    <s v="-"/>
    <n v="0"/>
    <n v="0"/>
    <s v="-"/>
    <n v="0"/>
  </r>
  <r>
    <s v="342"/>
    <x v="20"/>
    <x v="3"/>
    <s v="014"/>
    <s v="Z1F0000338"/>
    <s v="1691-1691"/>
    <s v="FC"/>
    <s v="00072655-00072679"/>
    <s v=""/>
    <s v=""/>
    <s v=""/>
    <s v=""/>
    <n v="0"/>
    <s v=""/>
    <s v="VENTAS NO CONTRIBUYENTES"/>
    <s v=""/>
    <n v="426.12"/>
    <n v="0"/>
    <n v="323.17574999999999"/>
    <n v="0"/>
    <s v="-"/>
    <n v="0"/>
    <n v="88.74"/>
    <s v="-"/>
    <n v="14.198399999999999"/>
    <n v="0"/>
    <s v="-"/>
    <n v="0"/>
    <n v="0"/>
    <s v="-"/>
    <n v="0"/>
  </r>
  <r>
    <s v="343"/>
    <x v="20"/>
    <x v="3"/>
    <s v="015"/>
    <s v="Z1B8050356"/>
    <s v="1863"/>
    <s v="FC"/>
    <s v="0009580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4"/>
    <x v="20"/>
    <x v="3"/>
    <s v="016"/>
    <s v="Z1F0000490"/>
    <s v="0402"/>
    <s v="FC"/>
    <s v="00014832"/>
    <s v=""/>
    <s v=""/>
    <s v=""/>
    <s v=""/>
    <n v="0"/>
    <s v=""/>
    <s v="MANTENIMIENTO ARFERCA"/>
    <s v="J410735279"/>
    <n v="11.134"/>
    <n v="0"/>
    <n v="11.134"/>
    <n v="0"/>
    <s v="-"/>
    <n v="0"/>
    <n v="0"/>
    <s v="-"/>
    <n v="0"/>
    <n v="0"/>
    <s v="-"/>
    <n v="0"/>
    <n v="0"/>
    <s v="-"/>
    <n v="0"/>
  </r>
  <r>
    <s v="345"/>
    <x v="20"/>
    <x v="3"/>
    <s v="016"/>
    <s v="Z1F0000490"/>
    <s v="0402"/>
    <s v="FC"/>
    <s v="00014753-00014831"/>
    <s v=""/>
    <s v=""/>
    <s v=""/>
    <s v=""/>
    <n v="0"/>
    <s v=""/>
    <s v="VENTAS NO CONTRIBUYENTES"/>
    <s v=""/>
    <n v="853.2615000000003"/>
    <n v="0"/>
    <n v="695.18250000000023"/>
    <n v="0"/>
    <s v="-"/>
    <n v="0"/>
    <n v="136.27500000000001"/>
    <s v="-"/>
    <n v="21.804000000000002"/>
    <n v="0"/>
    <s v="-"/>
    <n v="0"/>
    <n v="0"/>
    <s v="-"/>
    <n v="0"/>
  </r>
  <r>
    <s v="346"/>
    <x v="20"/>
    <x v="3"/>
    <s v="016"/>
    <s v="Z1F0000490"/>
    <s v="0402"/>
    <s v="FC"/>
    <s v="00014833-00014844"/>
    <s v=""/>
    <s v=""/>
    <s v=""/>
    <s v=""/>
    <n v="0"/>
    <s v=""/>
    <s v="VENTAS NO CONTRIBUYENTES"/>
    <s v=""/>
    <n v="109.59384999999997"/>
    <n v="0"/>
    <n v="78.132349999999988"/>
    <n v="0"/>
    <s v="-"/>
    <n v="0"/>
    <n v="27.122"/>
    <s v="-"/>
    <n v="4.3394999999999992"/>
    <n v="0"/>
    <s v="-"/>
    <n v="0"/>
    <n v="0"/>
    <s v="-"/>
    <n v="0"/>
  </r>
  <r>
    <s v="347"/>
    <x v="20"/>
    <x v="3"/>
    <s v="017"/>
    <s v="Z7C0004030"/>
    <s v="0313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348"/>
    <x v="21"/>
    <x v="3"/>
    <s v="001"/>
    <s v="Z1F0000700"/>
    <s v="1700"/>
    <s v="FC"/>
    <s v="00038948-00039042"/>
    <s v=""/>
    <s v=""/>
    <s v=""/>
    <s v=""/>
    <n v="0"/>
    <s v=""/>
    <s v="VENTAS NO CONTRIBUYENTES"/>
    <s v=""/>
    <n v="5081.768627999998"/>
    <n v="0"/>
    <n v="4108.0817000000006"/>
    <n v="0"/>
    <s v="-"/>
    <n v="0"/>
    <n v="839.38529999999992"/>
    <s v="-"/>
    <n v="134.30162799999999"/>
    <n v="0"/>
    <s v="-"/>
    <n v="0"/>
    <n v="0"/>
    <s v="-"/>
    <n v="0"/>
  </r>
  <r>
    <s v="349"/>
    <x v="21"/>
    <x v="2"/>
    <s v="001"/>
    <s v="Z7C7008321"/>
    <s v="0046-0046"/>
    <s v="FC"/>
    <s v="00005046-00005213"/>
    <s v=""/>
    <s v=""/>
    <s v=""/>
    <s v=""/>
    <n v="0"/>
    <s v=""/>
    <s v="VENTAS NO CONTRIBUYENTES"/>
    <s v=""/>
    <n v="3562.6856500000022"/>
    <n v="0"/>
    <n v="2882.2034000000017"/>
    <n v="0"/>
    <s v="-"/>
    <n v="0"/>
    <n v="586.62265000000014"/>
    <s v="-"/>
    <n v="93.859600000000015"/>
    <n v="0"/>
    <s v="-"/>
    <n v="0"/>
    <n v="0"/>
    <s v="-"/>
    <n v="0"/>
  </r>
  <r>
    <s v="350"/>
    <x v="21"/>
    <x v="1"/>
    <s v="001"/>
    <s v="Z1F0017854"/>
    <s v="0615-0615"/>
    <s v="FC"/>
    <s v="00037452-00037533"/>
    <s v=""/>
    <s v=""/>
    <s v=""/>
    <s v=""/>
    <n v="0"/>
    <s v=""/>
    <s v="VENTAS NO CONTRIBUYENTES"/>
    <s v=""/>
    <n v="3246.8835999999997"/>
    <n v="0"/>
    <n v="2117.4446000000003"/>
    <n v="0"/>
    <s v="-"/>
    <n v="0"/>
    <n v="973.65429999999981"/>
    <s v="-"/>
    <n v="155.78469999999999"/>
    <n v="0"/>
    <s v="-"/>
    <n v="0"/>
    <n v="0"/>
    <s v="-"/>
    <n v="0"/>
  </r>
  <r>
    <s v="351"/>
    <x v="21"/>
    <x v="2"/>
    <s v="002"/>
    <s v="Z7C7008340"/>
    <s v="0046-0046"/>
    <s v="FC"/>
    <s v="00005651-00005815"/>
    <s v=""/>
    <s v=""/>
    <s v=""/>
    <s v=""/>
    <n v="0"/>
    <s v=""/>
    <s v="VENTAS NO CONTRIBUYENTES"/>
    <s v=""/>
    <n v="3532.9345199999993"/>
    <n v="0"/>
    <n v="2862.5159000000008"/>
    <n v="0"/>
    <s v="-"/>
    <n v="0"/>
    <n v="577.94719999999995"/>
    <s v="-"/>
    <n v="92.471419999999995"/>
    <n v="0"/>
    <s v="-"/>
    <n v="0"/>
    <n v="0"/>
    <s v="-"/>
    <n v="0"/>
  </r>
  <r>
    <s v="352"/>
    <x v="21"/>
    <x v="2"/>
    <s v="002"/>
    <s v="Z7C7008340"/>
    <s v="0046"/>
    <s v="NC"/>
    <s v=""/>
    <s v="00000010"/>
    <s v=""/>
    <s v="00005809"/>
    <s v="22/10/2021"/>
    <n v="17.32"/>
    <s v="VEN"/>
    <s v="JOHANNES"/>
    <s v="V12730938"/>
    <n v="-17.3202"/>
    <n v="0"/>
    <n v="-17.3202"/>
    <n v="0"/>
    <s v="-"/>
    <n v="0"/>
    <n v="0"/>
    <s v="-"/>
    <n v="0"/>
    <n v="0"/>
    <s v="-"/>
    <n v="0"/>
    <n v="0"/>
    <s v="-"/>
    <n v="0"/>
  </r>
  <r>
    <s v="353"/>
    <x v="21"/>
    <x v="3"/>
    <s v="002"/>
    <s v="Z1B8050002"/>
    <s v="0040"/>
    <s v="NC"/>
    <s v=""/>
    <s v="00000014"/>
    <s v=""/>
    <s v="00003155"/>
    <s v="22/10/2021"/>
    <n v="89.32"/>
    <s v="VEN"/>
    <s v="OSWALDO ARREAZA"/>
    <s v="V17743814"/>
    <n v="-2.5233500000000002"/>
    <n v="0"/>
    <n v="-2.5233500000000002"/>
    <n v="0"/>
    <s v="-"/>
    <n v="0"/>
    <n v="0"/>
    <s v="-"/>
    <n v="0"/>
    <n v="0"/>
    <s v="-"/>
    <n v="0"/>
    <n v="0"/>
    <s v="-"/>
    <n v="0"/>
  </r>
  <r>
    <s v="354"/>
    <x v="21"/>
    <x v="3"/>
    <s v="002"/>
    <s v="Z1B8050002"/>
    <s v="0040"/>
    <s v="FC"/>
    <s v="00003135-00003214"/>
    <s v=""/>
    <s v=""/>
    <s v=""/>
    <s v=""/>
    <n v="0"/>
    <s v=""/>
    <s v="VENTAS NO CONTRIBUYENTES"/>
    <s v=""/>
    <n v="5470.3788500000001"/>
    <n v="0"/>
    <n v="4397.0895000000028"/>
    <n v="0"/>
    <s v="-"/>
    <n v="0"/>
    <n v="925.24935000000028"/>
    <s v="16"/>
    <n v="148.04000000000008"/>
    <n v="0"/>
    <s v="-"/>
    <n v="0"/>
    <n v="0"/>
    <s v="-"/>
    <n v="0"/>
  </r>
  <r>
    <s v="355"/>
    <x v="21"/>
    <x v="0"/>
    <s v="002"/>
    <s v="Z1F0008858"/>
    <s v="1065"/>
    <s v="FC"/>
    <s v="00142070"/>
    <s v=""/>
    <s v=""/>
    <s v=""/>
    <s v=""/>
    <n v="0"/>
    <s v=""/>
    <s v="ALEXMIR"/>
    <s v="J403101310"/>
    <n v="8.76"/>
    <n v="0"/>
    <n v="8.76"/>
    <n v="0"/>
    <s v="-"/>
    <n v="0"/>
    <n v="0"/>
    <s v="-"/>
    <n v="0"/>
    <n v="0"/>
    <s v="-"/>
    <n v="0"/>
    <n v="0"/>
    <s v="-"/>
    <n v="0"/>
  </r>
  <r>
    <s v="356"/>
    <x v="21"/>
    <x v="0"/>
    <s v="002"/>
    <s v="Z1F0008858"/>
    <s v="1065"/>
    <s v="FC"/>
    <s v="00142136"/>
    <s v=""/>
    <s v=""/>
    <s v=""/>
    <s v=""/>
    <n v="0"/>
    <s v=""/>
    <s v="KATIUSKA CORREA"/>
    <s v="V296761748 "/>
    <n v="22.271999999999998"/>
    <n v="0"/>
    <n v="0"/>
    <n v="19.2"/>
    <s v="16"/>
    <n v="3.0720000000000001"/>
    <n v="0"/>
    <s v="-"/>
    <n v="0"/>
    <n v="0"/>
    <s v="-"/>
    <n v="0"/>
    <n v="0"/>
    <s v="-"/>
    <n v="0"/>
  </r>
  <r>
    <s v="357"/>
    <x v="21"/>
    <x v="0"/>
    <s v="002"/>
    <s v="Z1F0008858"/>
    <s v="1065-1065"/>
    <s v="FC"/>
    <s v="00142006-00142069"/>
    <s v=""/>
    <s v=""/>
    <s v=""/>
    <s v=""/>
    <n v="0"/>
    <s v=""/>
    <s v="VENTAS NO CONTRIBUYENTES"/>
    <s v=""/>
    <n v="757.08074999999985"/>
    <n v="0"/>
    <n v="715.47154999999987"/>
    <n v="0"/>
    <s v="-"/>
    <n v="0"/>
    <n v="35.870000000000005"/>
    <s v="16"/>
    <n v="5.7392000000000003"/>
    <n v="0"/>
    <s v="-"/>
    <n v="0"/>
    <n v="0"/>
    <s v="-"/>
    <n v="0"/>
  </r>
  <r>
    <s v="358"/>
    <x v="21"/>
    <x v="0"/>
    <s v="002"/>
    <s v="Z1F0008858"/>
    <s v="1065-1065"/>
    <s v="FC"/>
    <s v="00142071-00142135"/>
    <s v=""/>
    <s v=""/>
    <s v=""/>
    <s v=""/>
    <n v="0"/>
    <s v=""/>
    <s v="VENTAS NO CONTRIBUYENTES"/>
    <s v=""/>
    <n v="715.69344999999987"/>
    <n v="0"/>
    <n v="600.23865000000012"/>
    <n v="0"/>
    <s v="-"/>
    <n v="0"/>
    <n v="99.53"/>
    <s v="-"/>
    <n v="15.924800000000003"/>
    <n v="0"/>
    <s v="-"/>
    <n v="0"/>
    <n v="0"/>
    <s v="-"/>
    <n v="0"/>
  </r>
  <r>
    <s v="359"/>
    <x v="21"/>
    <x v="0"/>
    <s v="002"/>
    <s v="Z1F0008858"/>
    <s v="1065-1065"/>
    <s v="FC"/>
    <s v="00142137-00142184"/>
    <s v=""/>
    <s v=""/>
    <s v=""/>
    <s v=""/>
    <n v="0"/>
    <s v=""/>
    <s v="VENTAS NO CONTRIBUYENTES"/>
    <s v=""/>
    <n v="593.63785000000007"/>
    <n v="0"/>
    <n v="532.93504999999982"/>
    <n v="0"/>
    <s v="-"/>
    <n v="0"/>
    <n v="52.330000000000005"/>
    <s v="-"/>
    <n v="8.3727999999999998"/>
    <n v="0"/>
    <s v="-"/>
    <n v="0"/>
    <n v="0"/>
    <s v="-"/>
    <n v="0"/>
  </r>
  <r>
    <s v="360"/>
    <x v="21"/>
    <x v="1"/>
    <s v="002"/>
    <s v="Z1F0017966"/>
    <s v="0608"/>
    <s v="FC"/>
    <s v="00023502"/>
    <s v=""/>
    <s v=""/>
    <s v=""/>
    <s v=""/>
    <n v="0"/>
    <s v=""/>
    <s v="TONO WELLS"/>
    <s v="J411397326"/>
    <n v="20.818000000000001"/>
    <n v="0"/>
    <n v="0.16999999999999815"/>
    <n v="17.8"/>
    <s v="16"/>
    <n v="2.8479999999999999"/>
    <n v="0"/>
    <s v="-"/>
    <n v="0"/>
    <n v="0"/>
    <s v="-"/>
    <n v="0"/>
    <n v="0"/>
    <s v="-"/>
    <n v="0"/>
  </r>
  <r>
    <s v="361"/>
    <x v="21"/>
    <x v="1"/>
    <s v="002"/>
    <s v="Z1F0017966"/>
    <s v="0608-0608"/>
    <s v="FC"/>
    <s v="00023492-00023501"/>
    <s v=""/>
    <s v=""/>
    <s v=""/>
    <s v=""/>
    <n v="0"/>
    <s v=""/>
    <s v="VENTAS NO CONTRIBUYENTES"/>
    <s v=""/>
    <n v="219.03254999999999"/>
    <n v="0"/>
    <n v="138.92294999999999"/>
    <n v="0"/>
    <s v="-"/>
    <n v="0"/>
    <n v="69.06"/>
    <s v="-"/>
    <n v="11.0496"/>
    <n v="0"/>
    <s v="-"/>
    <n v="0"/>
    <n v="0"/>
    <s v="-"/>
    <n v="0"/>
  </r>
  <r>
    <s v="362"/>
    <x v="21"/>
    <x v="1"/>
    <s v="002"/>
    <s v="Z1F0017966"/>
    <s v="0608-0608"/>
    <s v="FC"/>
    <s v="00023503-00023553"/>
    <s v=""/>
    <s v=""/>
    <s v=""/>
    <s v=""/>
    <n v="0"/>
    <s v=""/>
    <s v="VENTAS NO CONTRIBUYENTES"/>
    <s v=""/>
    <n v="1482.973524"/>
    <n v="0"/>
    <n v="1073.35625"/>
    <n v="0"/>
    <s v="-"/>
    <n v="0"/>
    <n v="353.11835000000002"/>
    <s v="16"/>
    <n v="56.498924000000002"/>
    <n v="0"/>
    <s v="-"/>
    <n v="0"/>
    <n v="0"/>
    <s v="-"/>
    <n v="0"/>
  </r>
  <r>
    <s v="363"/>
    <x v="21"/>
    <x v="3"/>
    <s v="002"/>
    <s v="Z1B8050149"/>
    <s v="1962"/>
    <s v="FC"/>
    <s v="00224014-00224098"/>
    <m/>
    <m/>
    <m/>
    <m/>
    <n v="0"/>
    <m/>
    <s v="VENTAS NO CONTRIBUYENTES"/>
    <m/>
    <n v="1819.02"/>
    <n v="0"/>
    <n v="1819.02"/>
    <n v="0"/>
    <s v="-"/>
    <n v="0"/>
    <n v="0"/>
    <s v="16"/>
    <n v="0"/>
    <n v="0"/>
    <s v="-"/>
    <n v="0"/>
    <n v="0"/>
    <s v="-"/>
    <n v="0"/>
  </r>
  <r>
    <s v="364"/>
    <x v="21"/>
    <x v="3"/>
    <s v="002"/>
    <s v="Z1B8050149"/>
    <s v="1962"/>
    <s v="NC"/>
    <m/>
    <s v="00001354"/>
    <m/>
    <m/>
    <m/>
    <n v="0"/>
    <m/>
    <s v="VENTAS NO CONTRIBUYENTES"/>
    <m/>
    <n v="-12.63"/>
    <n v="0"/>
    <n v="-12.63"/>
    <n v="0"/>
    <s v="-"/>
    <n v="0"/>
    <n v="0"/>
    <s v="16"/>
    <n v="0"/>
    <n v="0"/>
    <s v="-"/>
    <n v="0"/>
    <n v="0"/>
    <s v="-"/>
    <n v="0"/>
  </r>
  <r>
    <s v="365"/>
    <x v="21"/>
    <x v="3"/>
    <s v="002"/>
    <s v="Z1B8050365"/>
    <s v="1452"/>
    <s v="FC "/>
    <s v="00091345-00091399"/>
    <m/>
    <m/>
    <m/>
    <m/>
    <n v="0"/>
    <m/>
    <s v="VENTAS NO CONTRIBUYENTES"/>
    <m/>
    <n v="1372.17"/>
    <n v="0"/>
    <n v="1372.17"/>
    <n v="0"/>
    <s v="-"/>
    <n v="0"/>
    <n v="0"/>
    <s v="-"/>
    <n v="0"/>
    <n v="0"/>
    <s v="-"/>
    <n v="0"/>
    <n v="0"/>
    <s v="-"/>
    <n v="0"/>
  </r>
  <r>
    <s v="366"/>
    <x v="21"/>
    <x v="2"/>
    <s v="003"/>
    <s v="Z7C7008438"/>
    <s v="0045-0045"/>
    <s v="FC"/>
    <s v="00004974-00005092"/>
    <s v=""/>
    <s v=""/>
    <s v=""/>
    <s v=""/>
    <n v="0"/>
    <s v=""/>
    <s v="VENTAS NO CONTRIBUYENTES"/>
    <s v=""/>
    <n v="2732.1402040000003"/>
    <n v="0"/>
    <n v="2190.6916500000002"/>
    <n v="0"/>
    <s v="-"/>
    <n v="0"/>
    <n v="466.76594999999986"/>
    <s v="-"/>
    <n v="74.682603999999998"/>
    <n v="0"/>
    <s v="-"/>
    <n v="0"/>
    <n v="0"/>
    <s v="-"/>
    <n v="0"/>
  </r>
  <r>
    <s v="367"/>
    <x v="21"/>
    <x v="3"/>
    <s v="003"/>
    <s v="Z1B8051199"/>
    <s v="0119"/>
    <s v="FC"/>
    <s v="00010491"/>
    <s v=""/>
    <s v=""/>
    <s v=""/>
    <s v=""/>
    <n v="0"/>
    <s v=""/>
    <s v="INVERSIONES MINIMARKETREY C.A"/>
    <s v="J-50029458-1 "/>
    <n v="162.30000000000001"/>
    <n v="0"/>
    <n v="162.30000000000001"/>
    <n v="0"/>
    <s v="-"/>
    <n v="0"/>
    <n v="0"/>
    <s v="-"/>
    <n v="0"/>
    <n v="0"/>
    <s v="-"/>
    <n v="0"/>
    <n v="0"/>
    <s v="-"/>
    <n v="0"/>
  </r>
  <r>
    <s v="368"/>
    <x v="21"/>
    <x v="3"/>
    <s v="003"/>
    <s v="Z1B8051199"/>
    <s v="0119"/>
    <s v="FC"/>
    <s v="00010457-00010490"/>
    <s v=""/>
    <s v=""/>
    <s v=""/>
    <s v=""/>
    <n v="0"/>
    <s v=""/>
    <s v="VENTAS NO CONTRIBUYENTES"/>
    <s v=""/>
    <n v="1811.550866"/>
    <n v="0"/>
    <n v="1457.1765500000001"/>
    <n v="0"/>
    <s v="-"/>
    <n v="0"/>
    <n v="305.49509999999998"/>
    <s v="-"/>
    <n v="48.879215999999992"/>
    <n v="0"/>
    <s v="-"/>
    <n v="0"/>
    <n v="0"/>
    <s v="-"/>
    <n v="0"/>
  </r>
  <r>
    <s v="369"/>
    <x v="21"/>
    <x v="3"/>
    <s v="003"/>
    <s v="Z1B8051199"/>
    <s v="0119"/>
    <s v="FC"/>
    <s v="00010492-00010552"/>
    <s v=""/>
    <s v=""/>
    <s v=""/>
    <s v=""/>
    <n v="0"/>
    <s v=""/>
    <s v="VENTAS NO CONTRIBUYENTES"/>
    <s v=""/>
    <n v="2883.4633680000002"/>
    <n v="0"/>
    <n v="2249.7333000000008"/>
    <n v="0"/>
    <s v="-"/>
    <n v="0"/>
    <n v="546.31910000000005"/>
    <s v="16"/>
    <n v="87.410968000000011"/>
    <n v="0"/>
    <s v="-"/>
    <n v="0"/>
    <n v="0"/>
    <s v="-"/>
    <n v="0"/>
  </r>
  <r>
    <s v="370"/>
    <x v="21"/>
    <x v="0"/>
    <s v="003"/>
    <s v="Z1F0008965"/>
    <s v="1049"/>
    <s v="FC"/>
    <s v="00136409"/>
    <s v=""/>
    <s v=""/>
    <s v=""/>
    <s v=""/>
    <n v="0"/>
    <s v=""/>
    <s v="LUNCHERIA RESTAURAN LA ABUELA MARIA"/>
    <s v="J 308432229 "/>
    <n v="166.3"/>
    <n v="0"/>
    <n v="166.3"/>
    <n v="0"/>
    <s v="-"/>
    <n v="0"/>
    <n v="0"/>
    <s v="-"/>
    <n v="0"/>
    <n v="0"/>
    <s v="-"/>
    <n v="0"/>
    <n v="0"/>
    <s v="-"/>
    <n v="0"/>
  </r>
  <r>
    <s v="371"/>
    <x v="21"/>
    <x v="0"/>
    <s v="003"/>
    <s v="Z1F0008965"/>
    <s v="1049"/>
    <s v="FC"/>
    <s v="00136501"/>
    <s v=""/>
    <s v=""/>
    <s v=""/>
    <s v=""/>
    <n v="0"/>
    <s v=""/>
    <s v="ADUL"/>
    <s v="E245246079"/>
    <n v="8.2476000000000003"/>
    <n v="0"/>
    <n v="0"/>
    <n v="7.11"/>
    <s v="16"/>
    <n v="1.1375999999999999"/>
    <n v="0"/>
    <s v="-"/>
    <n v="0"/>
    <n v="0"/>
    <s v="-"/>
    <n v="0"/>
    <n v="0"/>
    <s v="-"/>
    <n v="0"/>
  </r>
  <r>
    <s v="372"/>
    <x v="21"/>
    <x v="0"/>
    <s v="003"/>
    <s v="Z1F0008965"/>
    <s v="1049"/>
    <s v="NC"/>
    <s v=""/>
    <s v="00000137"/>
    <s v=""/>
    <s v="00136224"/>
    <s v="20/10/2021"/>
    <n v="19.760000000000002"/>
    <s v="VEN"/>
    <s v="HILDA GARCIA"/>
    <s v="V3781773 "/>
    <n v="-4.9800000000000004"/>
    <n v="0"/>
    <n v="-4.9800000000000004"/>
    <n v="0"/>
    <s v="-"/>
    <n v="0"/>
    <n v="0"/>
    <s v="-"/>
    <n v="0"/>
    <n v="0"/>
    <s v="-"/>
    <n v="0"/>
    <n v="0"/>
    <s v="-"/>
    <n v="0"/>
  </r>
  <r>
    <s v="373"/>
    <x v="21"/>
    <x v="0"/>
    <s v="003"/>
    <s v="Z1F0008965"/>
    <s v="1049-1049"/>
    <s v="FC"/>
    <s v="00136388-00136408"/>
    <s v=""/>
    <s v=""/>
    <s v=""/>
    <s v=""/>
    <n v="0"/>
    <s v=""/>
    <s v="VENTAS NO CONTRIBUYENTES"/>
    <s v=""/>
    <n v="217.24569999999997"/>
    <n v="0"/>
    <n v="175.71769999999998"/>
    <n v="0"/>
    <s v="-"/>
    <n v="0"/>
    <n v="35.799999999999997"/>
    <s v="-"/>
    <n v="5.7279999999999998"/>
    <n v="0"/>
    <s v="-"/>
    <n v="0"/>
    <n v="0"/>
    <s v="-"/>
    <n v="0"/>
  </r>
  <r>
    <s v="374"/>
    <x v="21"/>
    <x v="0"/>
    <s v="003"/>
    <s v="Z1F0008965"/>
    <s v="1049-1049"/>
    <s v="FC"/>
    <s v="00136410-00136500"/>
    <s v=""/>
    <s v=""/>
    <s v=""/>
    <s v=""/>
    <n v="0"/>
    <s v=""/>
    <s v="VENTAS NO CONTRIBUYENTES"/>
    <s v=""/>
    <n v="1177.3918500000004"/>
    <n v="0"/>
    <n v="1116.8514500000006"/>
    <n v="0"/>
    <s v="-"/>
    <n v="0"/>
    <n v="52.19"/>
    <s v="-"/>
    <n v="8.3504000000000005"/>
    <n v="0"/>
    <s v="-"/>
    <n v="0"/>
    <n v="0"/>
    <s v="-"/>
    <n v="0"/>
  </r>
  <r>
    <s v="375"/>
    <x v="21"/>
    <x v="0"/>
    <s v="003"/>
    <s v="Z1F0008965"/>
    <s v="1049-1049"/>
    <s v="FC"/>
    <s v="00136502-00136542"/>
    <s v=""/>
    <s v=""/>
    <s v=""/>
    <s v=""/>
    <n v="0"/>
    <s v=""/>
    <s v="VENTAS NO CONTRIBUYENTES"/>
    <s v=""/>
    <n v="569.03049999999996"/>
    <n v="0"/>
    <n v="503.56870000000004"/>
    <n v="0"/>
    <s v="-"/>
    <n v="0"/>
    <n v="56.432600000000008"/>
    <s v="-"/>
    <n v="9.0291999999999994"/>
    <n v="0"/>
    <s v="-"/>
    <n v="0"/>
    <n v="0"/>
    <s v="-"/>
    <n v="0"/>
  </r>
  <r>
    <s v="376"/>
    <x v="21"/>
    <x v="1"/>
    <s v="003"/>
    <s v="Z1F0017848"/>
    <s v="0601"/>
    <s v="NC"/>
    <s v=""/>
    <s v="00000096"/>
    <s v=""/>
    <s v="00031575"/>
    <s v="22-10-2021"/>
    <n v="119.11"/>
    <s v="VEN"/>
    <s v="JUAN ARAQUE"/>
    <s v="V14952922"/>
    <n v="-5.05"/>
    <n v="0"/>
    <n v="-5.05"/>
    <n v="0"/>
    <s v="-"/>
    <n v="0"/>
    <n v="0"/>
    <s v="-"/>
    <n v="0"/>
    <n v="0"/>
    <s v="-"/>
    <n v="0"/>
    <n v="0"/>
    <s v="-"/>
    <n v="0"/>
  </r>
  <r>
    <s v="377"/>
    <x v="21"/>
    <x v="1"/>
    <s v="003"/>
    <s v="Z1F0017848"/>
    <s v="0600-0601"/>
    <s v="FC"/>
    <s v="00031560-00031593"/>
    <s v=""/>
    <s v=""/>
    <s v=""/>
    <s v=""/>
    <n v="0"/>
    <s v=""/>
    <s v="VENTAS NO CONTRIBUYENTES"/>
    <s v=""/>
    <n v="1834.3585560000001"/>
    <n v="0"/>
    <n v="1355.7624499999997"/>
    <n v="0"/>
    <s v="-"/>
    <n v="0"/>
    <n v="412.58285000000001"/>
    <s v="16"/>
    <n v="66.013256000000013"/>
    <n v="0"/>
    <s v="-"/>
    <n v="0"/>
    <n v="0"/>
    <s v="-"/>
    <n v="0"/>
  </r>
  <r>
    <s v="378"/>
    <x v="21"/>
    <x v="3"/>
    <s v="004"/>
    <s v="Z1B8050937"/>
    <s v="1964"/>
    <s v="FC"/>
    <s v="00182632"/>
    <s v=""/>
    <s v=""/>
    <s v=""/>
    <s v=""/>
    <n v="0"/>
    <s v=""/>
    <s v="INVERSIONES COLINA FRESCA CA"/>
    <s v="J-40067775-0"/>
    <n v="31.96285"/>
    <n v="0"/>
    <n v="31.96285"/>
    <n v="0"/>
    <s v="-"/>
    <n v="0"/>
    <n v="0"/>
    <s v="-"/>
    <n v="0"/>
    <n v="0"/>
    <s v="-"/>
    <n v="0"/>
    <n v="0"/>
    <s v="-"/>
    <n v="0"/>
  </r>
  <r>
    <s v="379"/>
    <x v="21"/>
    <x v="3"/>
    <s v="004"/>
    <s v="Z1B8050937"/>
    <s v="1964"/>
    <s v="FC"/>
    <s v="00182633"/>
    <s v=""/>
    <s v=""/>
    <s v=""/>
    <s v=""/>
    <n v="0"/>
    <s v=""/>
    <s v="LESKI MARTINEZ"/>
    <s v="V16021397"/>
    <n v="10.69955"/>
    <n v="0"/>
    <n v="10.69955"/>
    <n v="0"/>
    <s v="-"/>
    <n v="0"/>
    <n v="0"/>
    <s v="-"/>
    <n v="0"/>
    <n v="0"/>
    <s v="-"/>
    <n v="0"/>
    <n v="0"/>
    <s v="-"/>
    <n v="0"/>
  </r>
  <r>
    <s v="380"/>
    <x v="21"/>
    <x v="3"/>
    <s v="004"/>
    <s v="Z1B8050937"/>
    <s v="1964"/>
    <s v="FC"/>
    <s v="00182634"/>
    <s v=""/>
    <s v=""/>
    <s v=""/>
    <s v=""/>
    <n v="0"/>
    <s v=""/>
    <s v="GRUPO CORPORATIVO MANUBER C.A"/>
    <s v="J-40982131-5"/>
    <n v="39.070399999999999"/>
    <n v="0"/>
    <n v="39.070399999999999"/>
    <n v="0"/>
    <s v="-"/>
    <n v="0"/>
    <n v="0"/>
    <s v="-"/>
    <n v="0"/>
    <n v="0"/>
    <s v="-"/>
    <n v="0"/>
    <n v="0"/>
    <s v="-"/>
    <n v="0"/>
  </r>
  <r>
    <s v="381"/>
    <x v="21"/>
    <x v="3"/>
    <s v="004"/>
    <s v="Z1B8050937"/>
    <s v="1964"/>
    <s v="FC"/>
    <s v="00182647"/>
    <s v=""/>
    <s v=""/>
    <s v=""/>
    <s v=""/>
    <n v="0"/>
    <s v=""/>
    <s v="CONJUNTO RESIDENCIAL LA QUINTA"/>
    <s v="J-412111612"/>
    <n v="19.966000000000001"/>
    <n v="0"/>
    <n v="2.74"/>
    <n v="14.85"/>
    <s v="16"/>
    <n v="2.3759999999999999"/>
    <n v="0"/>
    <s v="-"/>
    <n v="0"/>
    <n v="0"/>
    <s v="-"/>
    <n v="0"/>
    <n v="0"/>
    <s v="-"/>
    <n v="0"/>
  </r>
  <r>
    <s v="382"/>
    <x v="21"/>
    <x v="3"/>
    <s v="004"/>
    <s v="Z1B8050937"/>
    <s v="1964"/>
    <s v="FC"/>
    <s v="00182577-00182631"/>
    <s v=""/>
    <s v=""/>
    <s v=""/>
    <s v=""/>
    <n v="0"/>
    <s v=""/>
    <s v="VENTAS NO CONTRIBUYENTES"/>
    <s v=""/>
    <n v="3165.6119540000004"/>
    <n v="0"/>
    <n v="2507.0606500000004"/>
    <n v="0"/>
    <s v="-"/>
    <n v="0"/>
    <n v="567.71660000000008"/>
    <s v="16"/>
    <n v="90.834704000000016"/>
    <n v="0"/>
    <s v="-"/>
    <n v="0"/>
    <n v="0"/>
    <s v="-"/>
    <n v="0"/>
  </r>
  <r>
    <s v="383"/>
    <x v="21"/>
    <x v="3"/>
    <s v="004"/>
    <s v="Z1B8050937"/>
    <s v="1964"/>
    <s v="FC"/>
    <s v="00182635-00182646"/>
    <s v=""/>
    <s v=""/>
    <s v=""/>
    <s v=""/>
    <n v="0"/>
    <s v=""/>
    <s v="VENTAS NO CONTRIBUYENTES"/>
    <s v=""/>
    <n v="505.025216"/>
    <n v="0"/>
    <n v="401.88950000000006"/>
    <n v="0"/>
    <s v="-"/>
    <n v="0"/>
    <n v="88.9101"/>
    <s v="16"/>
    <n v="14.225616"/>
    <n v="0"/>
    <s v="-"/>
    <n v="0"/>
    <n v="0"/>
    <s v="-"/>
    <n v="0"/>
  </r>
  <r>
    <s v="384"/>
    <x v="21"/>
    <x v="3"/>
    <s v="004"/>
    <s v="Z1B8050937"/>
    <s v="1964"/>
    <s v="FC"/>
    <s v="00182648-00182682"/>
    <s v=""/>
    <s v=""/>
    <s v=""/>
    <s v=""/>
    <n v="0"/>
    <s v=""/>
    <s v="VENTAS NO CONTRIBUYENTES"/>
    <s v=""/>
    <n v="1837.9428199999995"/>
    <n v="0"/>
    <n v="1450.4470999999994"/>
    <n v="0"/>
    <s v="-"/>
    <n v="0"/>
    <n v="334.048"/>
    <s v="16"/>
    <n v="53.447719999999997"/>
    <n v="0"/>
    <s v="-"/>
    <n v="0"/>
    <n v="0"/>
    <s v="-"/>
    <n v="0"/>
  </r>
  <r>
    <s v="385"/>
    <x v="21"/>
    <x v="1"/>
    <s v="004"/>
    <s v="Z1F0017963"/>
    <s v="0611"/>
    <s v="FC"/>
    <s v="00023033"/>
    <s v=""/>
    <s v=""/>
    <s v=""/>
    <s v=""/>
    <n v="0"/>
    <s v=""/>
    <s v="PROVEMAR C.A."/>
    <s v="J313672726"/>
    <n v="19.41"/>
    <n v="0"/>
    <n v="19.41"/>
    <n v="0"/>
    <s v="-"/>
    <n v="0"/>
    <n v="0"/>
    <s v="-"/>
    <n v="0"/>
    <n v="0"/>
    <s v="-"/>
    <n v="0"/>
    <n v="0"/>
    <s v="-"/>
    <n v="0"/>
  </r>
  <r>
    <s v="386"/>
    <x v="21"/>
    <x v="1"/>
    <s v="004"/>
    <s v="Z1F0017963"/>
    <s v="0611-0611"/>
    <s v="FC"/>
    <s v="00023018-00023032"/>
    <s v=""/>
    <s v=""/>
    <s v=""/>
    <s v=""/>
    <n v="0"/>
    <s v=""/>
    <s v="VENTAS NO CONTRIBUYENTES"/>
    <s v=""/>
    <n v="541.54616800000008"/>
    <n v="0"/>
    <n v="381.74335000000002"/>
    <n v="0"/>
    <s v="-"/>
    <n v="0"/>
    <n v="137.76105000000001"/>
    <s v="16"/>
    <n v="22.041767999999998"/>
    <n v="0"/>
    <s v="-"/>
    <n v="0"/>
    <n v="0"/>
    <s v="-"/>
    <n v="0"/>
  </r>
  <r>
    <s v="387"/>
    <x v="21"/>
    <x v="1"/>
    <s v="004"/>
    <s v="Z1F0017963"/>
    <s v="0611-0611"/>
    <s v="FC"/>
    <s v="00023034-00023119"/>
    <s v=""/>
    <s v=""/>
    <s v=""/>
    <s v=""/>
    <n v="0"/>
    <s v=""/>
    <s v="VENTAS NO CONTRIBUYENTES"/>
    <s v=""/>
    <n v="4237.345151999999"/>
    <n v="0"/>
    <n v="2636.4340999999999"/>
    <n v="0"/>
    <s v="-"/>
    <n v="0"/>
    <n v="1380.0956999999999"/>
    <s v="16"/>
    <n v="220.81535199999999"/>
    <n v="0"/>
    <s v="-"/>
    <n v="0"/>
    <n v="0"/>
    <s v="-"/>
    <n v="0"/>
  </r>
  <r>
    <s v="388"/>
    <x v="21"/>
    <x v="3"/>
    <s v="005"/>
    <s v="Z1B8050363"/>
    <s v="0122"/>
    <s v="FC"/>
    <s v="00013236-00013355"/>
    <s v=""/>
    <s v=""/>
    <s v=""/>
    <s v=""/>
    <n v="0"/>
    <s v=""/>
    <s v="VENTAS NO CONTRIBUYENTES"/>
    <s v=""/>
    <n v="5422.7481739999967"/>
    <n v="0"/>
    <n v="4298.4899499999956"/>
    <n v="0"/>
    <s v="-"/>
    <n v="0"/>
    <n v="969.18820000000017"/>
    <s v="16"/>
    <n v="155.07002400000002"/>
    <n v="0"/>
    <s v="-"/>
    <n v="0"/>
    <n v="0"/>
    <s v="-"/>
    <n v="0"/>
  </r>
  <r>
    <s v="389"/>
    <x v="21"/>
    <x v="1"/>
    <s v="005"/>
    <s v="Z1F0017998"/>
    <s v="0601-0601"/>
    <s v="FC"/>
    <s v="00027266-00027304"/>
    <s v=""/>
    <s v=""/>
    <s v=""/>
    <s v=""/>
    <n v="0"/>
    <s v=""/>
    <s v="VENTAS NO CONTRIBUYENTES"/>
    <s v=""/>
    <n v="1486.1950760000002"/>
    <n v="0"/>
    <n v="1071.1044000000004"/>
    <n v="0"/>
    <s v="-"/>
    <n v="0"/>
    <n v="357.83679999999998"/>
    <s v="16"/>
    <n v="57.253875999999998"/>
    <n v="0"/>
    <s v="-"/>
    <n v="0"/>
    <n v="0"/>
    <s v="-"/>
    <n v="0"/>
  </r>
  <r>
    <s v="390"/>
    <x v="21"/>
    <x v="1"/>
    <s v="005"/>
    <s v="Z1F0017998"/>
    <s v="0601-0601"/>
    <s v="FC"/>
    <s v="00027266-00027304"/>
    <s v=""/>
    <s v=""/>
    <s v=""/>
    <s v=""/>
    <n v="0"/>
    <s v=""/>
    <s v="VENTAS NO CONTRIBUYENTES"/>
    <s v=""/>
    <n v="1486.1950760000002"/>
    <n v="0"/>
    <n v="1071.1044000000004"/>
    <n v="0"/>
    <s v="-"/>
    <n v="0"/>
    <n v="357.83679999999998"/>
    <s v="16"/>
    <n v="57.253875999999998"/>
    <n v="0"/>
    <s v="-"/>
    <n v="0"/>
    <n v="0"/>
    <s v="-"/>
    <n v="0"/>
  </r>
  <r>
    <s v="391"/>
    <x v="21"/>
    <x v="3"/>
    <s v="006"/>
    <s v="Z1B8044815"/>
    <s v="0015"/>
    <s v="FC"/>
    <s v="00001035-00001129"/>
    <s v=""/>
    <s v=""/>
    <s v=""/>
    <s v=""/>
    <n v="0"/>
    <s v=""/>
    <s v="VENTAS NO CONTRIBUYENTES"/>
    <s v=""/>
    <n v="5000.3108160000002"/>
    <n v="0"/>
    <n v="3945.8047499999998"/>
    <n v="0"/>
    <s v="-"/>
    <n v="0"/>
    <n v="909.0569499999998"/>
    <s v="16"/>
    <n v="145.449116"/>
    <n v="0"/>
    <s v="-"/>
    <n v="0"/>
    <n v="0"/>
    <s v="-"/>
    <n v="0"/>
  </r>
  <r>
    <s v="392"/>
    <x v="21"/>
    <x v="1"/>
    <s v="006"/>
    <s v="Z1F0017787"/>
    <s v="0576-0576"/>
    <s v="FC"/>
    <s v="00014025-00014080"/>
    <s v=""/>
    <s v=""/>
    <s v=""/>
    <s v=""/>
    <n v="0"/>
    <s v=""/>
    <s v="VENTAS NO CONTRIBUYENTES"/>
    <s v=""/>
    <n v="3168.6014760000003"/>
    <n v="0"/>
    <n v="2415.2446500000001"/>
    <n v="0"/>
    <s v="-"/>
    <n v="0"/>
    <n v="649.44555000000003"/>
    <s v="16"/>
    <n v="103.911276"/>
    <n v="0"/>
    <s v="-"/>
    <n v="0"/>
    <n v="0"/>
    <s v="-"/>
    <n v="0"/>
  </r>
  <r>
    <s v="393"/>
    <x v="21"/>
    <x v="3"/>
    <s v="007"/>
    <s v="Z1B8050013"/>
    <s v="0045-0046"/>
    <s v="FC"/>
    <s v="00003316"/>
    <s v=""/>
    <s v=""/>
    <s v=""/>
    <s v=""/>
    <n v="0"/>
    <s v=""/>
    <s v="SNG EVENTS 84 C.A"/>
    <s v="J-41192935-2"/>
    <n v="525"/>
    <n v="0"/>
    <n v="525"/>
    <n v="0"/>
    <s v="-"/>
    <n v="0"/>
    <n v="0"/>
    <s v="-"/>
    <n v="0"/>
    <n v="0"/>
    <s v="-"/>
    <n v="0"/>
    <n v="0"/>
    <s v="-"/>
    <n v="0"/>
  </r>
  <r>
    <s v="394"/>
    <x v="21"/>
    <x v="3"/>
    <s v="007"/>
    <s v="Z1B8050013"/>
    <s v="0045-0046"/>
    <s v="NC"/>
    <s v=""/>
    <s v="00000007"/>
    <s v=""/>
    <s v="00003006"/>
    <s v="19/10/2021"/>
    <n v="96.08"/>
    <s v="VEN"/>
    <s v="GEIGMAR CARRASQUEL"/>
    <s v="V13526701"/>
    <n v="-16.854800000000001"/>
    <n v="0"/>
    <n v="0"/>
    <n v="0"/>
    <s v="-"/>
    <n v="0"/>
    <n v="-14.53"/>
    <s v="16"/>
    <n v="-2.3248000000000002"/>
    <n v="0"/>
    <s v="-"/>
    <n v="0"/>
    <n v="0"/>
    <s v="-"/>
    <n v="0"/>
  </r>
  <r>
    <s v="395"/>
    <x v="21"/>
    <x v="3"/>
    <s v="007"/>
    <s v="Z1B8050013"/>
    <s v="0045-0046"/>
    <s v="FC"/>
    <s v="00003307-00003315"/>
    <s v=""/>
    <s v=""/>
    <s v=""/>
    <s v=""/>
    <n v="0"/>
    <s v=""/>
    <s v="VENTAS NO CONTRIBUYENTES"/>
    <s v=""/>
    <n v="816.11630000000002"/>
    <n v="0"/>
    <n v="715.6255000000001"/>
    <n v="0"/>
    <s v="-"/>
    <n v="0"/>
    <n v="86.63"/>
    <s v="-"/>
    <n v="13.860799999999999"/>
    <n v="0"/>
    <s v="-"/>
    <n v="0"/>
    <n v="0"/>
    <s v="-"/>
    <n v="0"/>
  </r>
  <r>
    <s v="396"/>
    <x v="21"/>
    <x v="3"/>
    <s v="007"/>
    <s v="Z1B8050013"/>
    <s v="0045-0046"/>
    <s v="FC"/>
    <s v="00003317-00003394"/>
    <s v=""/>
    <s v=""/>
    <s v=""/>
    <s v=""/>
    <n v="0"/>
    <s v=""/>
    <s v="VENTAS NO CONTRIBUYENTES"/>
    <s v=""/>
    <n v="4474.4161060000006"/>
    <n v="0"/>
    <n v="3560.3014999999996"/>
    <n v="0"/>
    <s v="-"/>
    <n v="0"/>
    <n v="788.02984999999978"/>
    <s v="-"/>
    <n v="126.084756"/>
    <n v="0"/>
    <s v="-"/>
    <n v="0"/>
    <n v="0"/>
    <s v="-"/>
    <n v="0"/>
  </r>
  <r>
    <s v="397"/>
    <x v="21"/>
    <x v="3"/>
    <s v="008"/>
    <s v="Z1B8050003"/>
    <s v="1979"/>
    <s v="FC"/>
    <s v="00193222-00193308"/>
    <s v=""/>
    <s v=""/>
    <s v=""/>
    <s v=""/>
    <n v="0"/>
    <s v=""/>
    <s v="VENTAS NO CONTRIBUYENTES"/>
    <s v=""/>
    <n v="5298.4561360000016"/>
    <n v="0"/>
    <n v="3491.1682000000001"/>
    <n v="0"/>
    <s v="-"/>
    <n v="0"/>
    <n v="1558.0067999999994"/>
    <s v="16"/>
    <n v="249.28113599999998"/>
    <n v="0"/>
    <s v="-"/>
    <n v="0"/>
    <n v="0"/>
    <s v="-"/>
    <n v="0"/>
  </r>
  <r>
    <s v="398"/>
    <x v="21"/>
    <x v="1"/>
    <s v="008"/>
    <s v="Z1F0017970"/>
    <s v="0233-0233"/>
    <s v="FC"/>
    <s v="00003219-00003225"/>
    <s v=""/>
    <s v=""/>
    <s v=""/>
    <s v=""/>
    <n v="0"/>
    <s v=""/>
    <s v="VENTAS NO CONTRIBUYENTES"/>
    <s v=""/>
    <n v="59.577599999999997"/>
    <n v="0"/>
    <n v="0"/>
    <n v="0"/>
    <s v="-"/>
    <n v="0"/>
    <n v="51.36"/>
    <s v="16"/>
    <n v="8.2176000000000009"/>
    <n v="0"/>
    <s v="-"/>
    <n v="0"/>
    <n v="0"/>
    <s v="-"/>
    <n v="0"/>
  </r>
  <r>
    <s v="399"/>
    <x v="21"/>
    <x v="3"/>
    <s v="009"/>
    <s v="Z1B8014458"/>
    <s v="0014"/>
    <s v="NC"/>
    <s v=""/>
    <s v="00000003"/>
    <s v=""/>
    <s v="00002721"/>
    <s v="16/10/2021"/>
    <n v="16.64"/>
    <s v="VEN"/>
    <s v="OMAR CHAPARRO"/>
    <s v="V2129122 "/>
    <n v="-16.64"/>
    <n v="0"/>
    <n v="-16.64"/>
    <n v="0"/>
    <s v="-"/>
    <n v="0"/>
    <n v="0"/>
    <s v="-"/>
    <n v="0"/>
    <n v="0"/>
    <s v="-"/>
    <n v="0"/>
    <n v="0"/>
    <s v="-"/>
    <n v="0"/>
  </r>
  <r>
    <s v="400"/>
    <x v="21"/>
    <x v="3"/>
    <s v="009"/>
    <s v="Z1B8014458"/>
    <s v="0014"/>
    <s v="FC"/>
    <s v="00000708-00000789"/>
    <s v=""/>
    <s v=""/>
    <s v=""/>
    <s v=""/>
    <n v="0"/>
    <s v=""/>
    <s v="VENTAS NO CONTRIBUYENTES"/>
    <s v=""/>
    <n v="4064.1769000000008"/>
    <n v="0"/>
    <n v="2954.6238499999995"/>
    <n v="0"/>
    <s v="-"/>
    <n v="0"/>
    <n v="956.5112499999999"/>
    <s v="16"/>
    <n v="153.04179999999999"/>
    <n v="0"/>
    <s v="-"/>
    <n v="0"/>
    <n v="0"/>
    <s v="-"/>
    <n v="0"/>
  </r>
  <r>
    <s v="401"/>
    <x v="21"/>
    <x v="3"/>
    <s v="010"/>
    <s v="Z1F0000341"/>
    <s v="1498"/>
    <s v="FC"/>
    <s v="00085909-00085981"/>
    <s v=""/>
    <s v=""/>
    <s v=""/>
    <s v=""/>
    <n v="0"/>
    <s v=""/>
    <s v="VENTAS NO CONTRIBUYENTES"/>
    <s v=""/>
    <n v="4247.9219300000004"/>
    <n v="0"/>
    <n v="3120.7055999999993"/>
    <n v="0"/>
    <s v="-"/>
    <n v="0"/>
    <n v="971.73825000000011"/>
    <s v="-"/>
    <n v="155.47807999999998"/>
    <n v="0"/>
    <s v="-"/>
    <n v="0"/>
    <n v="0"/>
    <s v="-"/>
    <n v="0"/>
  </r>
  <r>
    <s v="402"/>
    <x v="21"/>
    <x v="3"/>
    <s v="011"/>
    <s v="Z1F0004616"/>
    <s v="0937"/>
    <s v="FC"/>
    <s v="00126719"/>
    <s v=""/>
    <s v=""/>
    <s v=""/>
    <s v=""/>
    <n v="0"/>
    <s v=""/>
    <s v="SIMON CHERENEH"/>
    <s v="E312934956 "/>
    <n v="3.3176000000000001"/>
    <n v="0"/>
    <n v="0"/>
    <n v="2.86"/>
    <s v="16"/>
    <n v="0.45760000000000001"/>
    <n v="0"/>
    <s v="-"/>
    <n v="0"/>
    <n v="0"/>
    <s v="-"/>
    <n v="0"/>
    <n v="0"/>
    <s v="-"/>
    <n v="0"/>
  </r>
  <r>
    <s v="403"/>
    <x v="21"/>
    <x v="3"/>
    <s v="011"/>
    <s v="Z1F0004616"/>
    <s v="0937"/>
    <s v="NC"/>
    <s v=""/>
    <s v="00000149"/>
    <s v=""/>
    <s v="00136199"/>
    <s v="20/10/2021"/>
    <n v="3.78"/>
    <s v="VEN"/>
    <s v="DANIELA VETANCOURT"/>
    <s v="V18537318 "/>
    <n v="-3.7751999999999999"/>
    <n v="0"/>
    <n v="-3.7751999999999999"/>
    <n v="0"/>
    <s v="-"/>
    <n v="0"/>
    <n v="0"/>
    <s v="-"/>
    <n v="0"/>
    <n v="0"/>
    <s v="-"/>
    <n v="0"/>
    <n v="0"/>
    <s v="-"/>
    <n v="0"/>
  </r>
  <r>
    <s v="404"/>
    <x v="21"/>
    <x v="3"/>
    <s v="011"/>
    <s v="Z1F0004616"/>
    <s v="0937-0937"/>
    <s v="FC"/>
    <s v="00126658-00126718"/>
    <s v=""/>
    <s v=""/>
    <s v=""/>
    <s v=""/>
    <n v="0"/>
    <s v=""/>
    <s v="VENTAS NO CONTRIBUYENTES"/>
    <s v=""/>
    <n v="813.10684999999989"/>
    <n v="0"/>
    <n v="735.23604999999986"/>
    <n v="0"/>
    <s v="-"/>
    <n v="0"/>
    <n v="67.129999999999981"/>
    <s v="16"/>
    <n v="10.7408"/>
    <n v="0"/>
    <s v="-"/>
    <n v="0"/>
    <n v="0"/>
    <s v="-"/>
    <n v="0"/>
  </r>
  <r>
    <s v="405"/>
    <x v="21"/>
    <x v="3"/>
    <s v="011"/>
    <s v="Z1F0004616"/>
    <s v="0937-0937"/>
    <s v="FC"/>
    <s v="00126720-00126770"/>
    <s v=""/>
    <s v=""/>
    <s v=""/>
    <s v=""/>
    <n v="0"/>
    <s v=""/>
    <s v="VENTAS NO CONTRIBUYENTES"/>
    <s v=""/>
    <n v="730.25965000000019"/>
    <n v="0"/>
    <n v="653.51480000000004"/>
    <n v="0"/>
    <s v="-"/>
    <n v="0"/>
    <n v="66.159350000000003"/>
    <s v="16"/>
    <n v="10.5855"/>
    <n v="0"/>
    <s v="-"/>
    <n v="0"/>
    <n v="0"/>
    <s v="-"/>
    <n v="0"/>
  </r>
  <r>
    <s v="406"/>
    <x v="21"/>
    <x v="3"/>
    <s v="013"/>
    <s v="Z1B8050578"/>
    <s v="1847-1847"/>
    <s v="FC"/>
    <s v="00164217-00164283"/>
    <s v=""/>
    <s v=""/>
    <s v=""/>
    <s v=""/>
    <n v="0"/>
    <s v=""/>
    <s v="VENTAS NO CONTRIBUYENTES"/>
    <s v=""/>
    <n v="1311.6530499999997"/>
    <n v="0"/>
    <n v="1142.7454499999997"/>
    <n v="0"/>
    <s v="-"/>
    <n v="0"/>
    <n v="145.60999999999999"/>
    <s v="-"/>
    <n v="23.297600000000003"/>
    <n v="0"/>
    <s v="-"/>
    <n v="0"/>
    <n v="0"/>
    <s v="-"/>
    <n v="0"/>
  </r>
  <r>
    <s v="407"/>
    <x v="21"/>
    <x v="3"/>
    <s v="014"/>
    <s v="Z1F0000338"/>
    <s v="1692-1692"/>
    <s v="FC"/>
    <s v="72680000-72745000"/>
    <s v=""/>
    <s v=""/>
    <s v=""/>
    <s v=""/>
    <n v="0"/>
    <s v=""/>
    <s v="VENTAS NO CONTRIBUYENTES"/>
    <s v=""/>
    <n v="1318.6830839999996"/>
    <n v="0"/>
    <n v="992.99189999999999"/>
    <n v="0"/>
    <s v="-"/>
    <n v="0"/>
    <n v="280.76819999999998"/>
    <s v="16"/>
    <n v="44.922984000000007"/>
    <n v="0"/>
    <s v="-"/>
    <n v="0"/>
    <n v="0"/>
    <s v="-"/>
    <n v="0"/>
  </r>
  <r>
    <s v="408"/>
    <x v="21"/>
    <x v="3"/>
    <s v="016"/>
    <s v="Z1F0000490"/>
    <s v="0403"/>
    <s v="FC"/>
    <s v="00014865"/>
    <s v=""/>
    <s v=""/>
    <s v=""/>
    <s v=""/>
    <n v="0"/>
    <s v=""/>
    <s v="SNG EVENTS 84 CA"/>
    <s v="J411929352"/>
    <n v="294.56599999999997"/>
    <n v="0"/>
    <n v="294.56599999999997"/>
    <n v="0"/>
    <s v="-"/>
    <n v="0"/>
    <n v="0"/>
    <s v="-"/>
    <n v="0"/>
    <n v="0"/>
    <s v="-"/>
    <n v="0"/>
    <n v="0"/>
    <s v="-"/>
    <n v="0"/>
  </r>
  <r>
    <s v="409"/>
    <x v="21"/>
    <x v="3"/>
    <s v="016"/>
    <s v="Z1F0000490"/>
    <s v="0403"/>
    <s v="FC"/>
    <s v="00014845-00014864"/>
    <s v=""/>
    <s v=""/>
    <s v=""/>
    <s v=""/>
    <n v="0"/>
    <s v=""/>
    <s v="VENTAS NO CONTRIBUYENTES"/>
    <s v=""/>
    <n v="332.80039999999991"/>
    <n v="0"/>
    <n v="287.93639999999994"/>
    <n v="0"/>
    <s v="-"/>
    <n v="0"/>
    <n v="38.675900000000006"/>
    <s v="-"/>
    <n v="6.1881000000000004"/>
    <n v="0"/>
    <s v="-"/>
    <n v="0"/>
    <n v="0"/>
    <s v="-"/>
    <n v="0"/>
  </r>
  <r>
    <s v="410"/>
    <x v="21"/>
    <x v="3"/>
    <s v="016"/>
    <s v="Z1F0000490"/>
    <s v="0403"/>
    <s v="FC"/>
    <s v="00014866-00014957"/>
    <s v=""/>
    <s v=""/>
    <s v=""/>
    <s v=""/>
    <n v="0"/>
    <s v=""/>
    <s v="VENTAS NO CONTRIBUYENTES"/>
    <s v=""/>
    <n v="1024.0222999999996"/>
    <n v="0"/>
    <n v="725.02844999999968"/>
    <n v="0"/>
    <s v="-"/>
    <n v="0"/>
    <n v="257.75334999999995"/>
    <s v="-"/>
    <n v="41.240500000000004"/>
    <n v="0"/>
    <s v="-"/>
    <n v="0"/>
    <n v="0"/>
    <s v="-"/>
    <n v="0"/>
  </r>
  <r>
    <s v="411"/>
    <x v="21"/>
    <x v="3"/>
    <s v="017"/>
    <s v="Z7C0004030"/>
    <s v="0314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12"/>
    <x v="22"/>
    <x v="3"/>
    <s v="001"/>
    <s v="Z1F0000700"/>
    <s v="1701"/>
    <s v="FC"/>
    <s v="39046000"/>
    <s v=""/>
    <s v=""/>
    <s v=""/>
    <s v=""/>
    <n v="0"/>
    <s v=""/>
    <s v="ALIMENTOS COMARCA C.A"/>
    <s v="J-40706967-5"/>
    <n v="934.54750000000001"/>
    <n v="0"/>
    <n v="830.95370000000003"/>
    <n v="89.305000000000007"/>
    <s v="16"/>
    <n v="14.2888"/>
    <n v="0"/>
    <s v="-"/>
    <n v="0"/>
    <n v="0"/>
    <s v="-"/>
    <n v="0"/>
    <n v="0"/>
    <s v="-"/>
    <n v="0"/>
  </r>
  <r>
    <s v="413"/>
    <x v="22"/>
    <x v="3"/>
    <s v="001"/>
    <s v="Z1F0000700"/>
    <s v="1701"/>
    <s v="NC"/>
    <s v=""/>
    <s v="00000290"/>
    <s v=""/>
    <s v="00002895"/>
    <s v="17/10/2021"/>
    <n v="16.64"/>
    <s v="VEN"/>
    <s v="JESUS VARGAS"/>
    <s v="V25973130"/>
    <n v="-16.64"/>
    <n v="0"/>
    <n v="-16.64"/>
    <n v="0"/>
    <s v="-"/>
    <n v="0"/>
    <n v="0"/>
    <s v="-"/>
    <n v="0"/>
    <n v="0"/>
    <s v="-"/>
    <n v="0"/>
    <n v="0"/>
    <s v="-"/>
    <n v="0"/>
  </r>
  <r>
    <s v="414"/>
    <x v="22"/>
    <x v="3"/>
    <s v="001"/>
    <s v="Z1F0000700"/>
    <s v="1701"/>
    <s v="FC"/>
    <s v="00039043-00039045"/>
    <s v=""/>
    <s v=""/>
    <s v=""/>
    <s v=""/>
    <n v="0"/>
    <s v=""/>
    <s v="VENTAS NO CONTRIBUYENTES"/>
    <s v=""/>
    <n v="538.58651599999996"/>
    <n v="0"/>
    <n v="279.50909999999999"/>
    <n v="0"/>
    <s v="-"/>
    <n v="0"/>
    <n v="223.3426"/>
    <s v="16"/>
    <n v="35.734816000000002"/>
    <n v="0"/>
    <s v="-"/>
    <n v="0"/>
    <n v="0"/>
    <s v="-"/>
    <n v="0"/>
  </r>
  <r>
    <s v="415"/>
    <x v="22"/>
    <x v="3"/>
    <s v="001"/>
    <s v="Z1F0000700"/>
    <s v="1701"/>
    <s v="FC"/>
    <s v="00039047-00039153"/>
    <s v=""/>
    <s v=""/>
    <s v=""/>
    <s v=""/>
    <n v="0"/>
    <s v=""/>
    <s v="VENTAS NO CONTRIBUYENTES"/>
    <s v=""/>
    <n v="4779.889619999999"/>
    <n v="0"/>
    <n v="3662.0302499999998"/>
    <n v="0"/>
    <s v="-"/>
    <n v="0"/>
    <n v="963.67205000000024"/>
    <s v="-"/>
    <n v="154.18731999999997"/>
    <n v="0"/>
    <s v="-"/>
    <n v="0"/>
    <n v="0"/>
    <s v="-"/>
    <n v="0"/>
  </r>
  <r>
    <s v="416"/>
    <x v="22"/>
    <x v="2"/>
    <s v="001"/>
    <s v="Z7C7008321"/>
    <s v="0047-0047"/>
    <s v="FC"/>
    <s v="00005214-00005288"/>
    <s v=""/>
    <s v=""/>
    <s v=""/>
    <s v=""/>
    <n v="0"/>
    <s v=""/>
    <s v="VENTAS NO CONTRIBUYENTES"/>
    <s v=""/>
    <n v="1921.9239000000002"/>
    <n v="0"/>
    <n v="1637.5440999999998"/>
    <n v="0"/>
    <s v="-"/>
    <n v="0"/>
    <n v="245.15499999999994"/>
    <s v="-"/>
    <n v="39.224799999999988"/>
    <n v="0"/>
    <s v="-"/>
    <n v="0"/>
    <n v="0"/>
    <s v="-"/>
    <n v="0"/>
  </r>
  <r>
    <s v="417"/>
    <x v="22"/>
    <x v="2"/>
    <s v="001"/>
    <s v="Z7C7008321"/>
    <s v="0047"/>
    <s v="FC"/>
    <s v="00005289"/>
    <s v=""/>
    <s v=""/>
    <s v=""/>
    <s v=""/>
    <n v="0"/>
    <s v=""/>
    <s v="YONNY GUZMAN"/>
    <s v="V405813490"/>
    <n v="14.59"/>
    <n v="0"/>
    <n v="14.59"/>
    <n v="0"/>
    <s v="-"/>
    <n v="0"/>
    <n v="0"/>
    <s v="-"/>
    <n v="0"/>
    <n v="0"/>
    <s v="-"/>
    <n v="0"/>
    <n v="0"/>
    <s v="-"/>
    <n v="0"/>
  </r>
  <r>
    <s v="418"/>
    <x v="22"/>
    <x v="2"/>
    <s v="001"/>
    <s v="Z7C7008321"/>
    <s v="0047-0047"/>
    <s v="FC"/>
    <s v="00005290-00005340"/>
    <s v=""/>
    <s v=""/>
    <s v=""/>
    <s v=""/>
    <n v="0"/>
    <s v=""/>
    <s v="VENTAS NO CONTRIBUYENTES"/>
    <s v=""/>
    <n v="1557.0059999999999"/>
    <n v="0"/>
    <n v="1252.8751000000002"/>
    <n v="0"/>
    <s v="-"/>
    <n v="0"/>
    <n v="262.18180000000001"/>
    <s v="16"/>
    <n v="41.949100000000001"/>
    <n v="0"/>
    <s v="-"/>
    <n v="0"/>
    <n v="0"/>
    <s v="-"/>
    <n v="0"/>
  </r>
  <r>
    <s v="419"/>
    <x v="22"/>
    <x v="2"/>
    <s v="001"/>
    <s v="Z7C7008321"/>
    <s v="0047"/>
    <s v="NC"/>
    <s v=""/>
    <s v="00000009"/>
    <s v=""/>
    <s v="00005181"/>
    <s v="22/10/2021"/>
    <n v="57.2"/>
    <s v="VEN"/>
    <s v="ORTUÑO YENNY"/>
    <s v="V14830009"/>
    <n v="-31.929600000000001"/>
    <n v="0"/>
    <n v="-31.929600000000001"/>
    <n v="0"/>
    <s v="-"/>
    <n v="0"/>
    <n v="0"/>
    <s v="-"/>
    <n v="0"/>
    <n v="0"/>
    <s v="-"/>
    <n v="0"/>
    <n v="0"/>
    <s v="-"/>
    <n v="0"/>
  </r>
  <r>
    <s v="420"/>
    <x v="22"/>
    <x v="1"/>
    <s v="001"/>
    <s v="Z1F0017854"/>
    <s v="0616-0616"/>
    <s v="FC"/>
    <s v="00037534-00037645"/>
    <s v=""/>
    <s v=""/>
    <s v=""/>
    <s v=""/>
    <n v="0"/>
    <s v=""/>
    <s v="VENTAS NO CONTRIBUYENTES"/>
    <s v=""/>
    <n v="4625.6962659999999"/>
    <n v="0"/>
    <n v="3437.15"/>
    <n v="0"/>
    <s v="-"/>
    <n v="0"/>
    <n v="1024.6088500000001"/>
    <s v="16"/>
    <n v="163.93741599999996"/>
    <n v="0"/>
    <s v="-"/>
    <n v="0"/>
    <n v="0"/>
    <s v="-"/>
    <n v="0"/>
  </r>
  <r>
    <s v="421"/>
    <x v="22"/>
    <x v="1"/>
    <s v="001"/>
    <s v="Z1F0017854"/>
    <s v="0616-0616"/>
    <s v="NC"/>
    <m/>
    <n v="141"/>
    <s v=""/>
    <s v=""/>
    <s v=""/>
    <n v="0"/>
    <s v=""/>
    <s v="VENTAS NO CONTRIBUYENTES"/>
    <s v=""/>
    <n v="-3.23"/>
    <n v="0"/>
    <n v="-3.23"/>
    <n v="0"/>
    <s v="-"/>
    <n v="0"/>
    <n v="0"/>
    <s v="16"/>
    <n v="0"/>
    <n v="0"/>
    <s v="-"/>
    <n v="0"/>
    <n v="0"/>
    <s v="-"/>
    <n v="0"/>
  </r>
  <r>
    <s v="422"/>
    <x v="22"/>
    <x v="2"/>
    <s v="002"/>
    <s v="Z7C7008340"/>
    <s v="0047-0047"/>
    <s v="FC"/>
    <s v="00005816-00005907"/>
    <s v=""/>
    <s v=""/>
    <s v=""/>
    <s v=""/>
    <n v="0"/>
    <s v=""/>
    <s v="VENTAS NO CONTRIBUYENTES"/>
    <s v=""/>
    <n v="2209.3348860000006"/>
    <n v="0"/>
    <n v="1929.90615"/>
    <n v="0"/>
    <s v="-"/>
    <n v="0"/>
    <n v="240.88679999999994"/>
    <s v="16"/>
    <n v="38.541936"/>
    <n v="0"/>
    <s v="-"/>
    <n v="0"/>
    <n v="0"/>
    <s v="-"/>
    <n v="0"/>
  </r>
  <r>
    <s v="423"/>
    <x v="22"/>
    <x v="2"/>
    <s v="002"/>
    <s v="Z7C7008340"/>
    <s v="0047"/>
    <s v="FC"/>
    <s v="00005908"/>
    <s v=""/>
    <s v=""/>
    <s v=""/>
    <s v=""/>
    <n v="0"/>
    <s v=""/>
    <s v="INVERSIONES MYMPC NETWORDK 1106C.A"/>
    <s v="J501190933"/>
    <n v="122.05719999999999"/>
    <n v="0"/>
    <n v="90.83"/>
    <n v="26.92"/>
    <s v="16"/>
    <n v="4.3071999999999999"/>
    <n v="0"/>
    <s v="-"/>
    <n v="0"/>
    <n v="0"/>
    <s v="-"/>
    <n v="0"/>
    <n v="0"/>
    <s v="-"/>
    <n v="0"/>
  </r>
  <r>
    <s v="424"/>
    <x v="22"/>
    <x v="2"/>
    <s v="002"/>
    <s v="Z7C7008340"/>
    <s v="0047-0047"/>
    <s v="FC"/>
    <s v="00005909-00005958"/>
    <s v=""/>
    <s v=""/>
    <s v=""/>
    <s v=""/>
    <n v="0"/>
    <s v=""/>
    <s v="VENTAS NO CONTRIBUYENTES"/>
    <s v=""/>
    <n v="1084.9959999999999"/>
    <n v="0"/>
    <n v="820.79439999999977"/>
    <n v="0"/>
    <s v="-"/>
    <n v="0"/>
    <n v="227.76"/>
    <s v="-"/>
    <n v="36.441600000000001"/>
    <n v="0"/>
    <s v="-"/>
    <n v="0"/>
    <n v="0"/>
    <s v="-"/>
    <n v="0"/>
  </r>
  <r>
    <s v="425"/>
    <x v="22"/>
    <x v="2"/>
    <s v="002"/>
    <s v="Z7C7008340"/>
    <s v="0047"/>
    <s v="FC"/>
    <s v="00005959"/>
    <s v=""/>
    <s v=""/>
    <s v=""/>
    <s v=""/>
    <n v="0"/>
    <s v=""/>
    <s v="JUAN GONCALVES"/>
    <s v="V17534614"/>
    <n v="11.162599999999999"/>
    <n v="0"/>
    <n v="1.4417999999999989"/>
    <n v="0"/>
    <s v="-"/>
    <n v="0"/>
    <n v="8.3800000000000008"/>
    <s v="16"/>
    <n v="1.3408"/>
    <n v="0"/>
    <s v="-"/>
    <n v="0"/>
    <n v="0"/>
    <s v="-"/>
    <n v="0"/>
  </r>
  <r>
    <s v="426"/>
    <x v="22"/>
    <x v="2"/>
    <s v="002"/>
    <s v="Z7C7008340"/>
    <s v="0047-0047"/>
    <s v="FC"/>
    <s v="00005960-00006000"/>
    <s v=""/>
    <s v=""/>
    <s v=""/>
    <s v=""/>
    <n v="0"/>
    <s v=""/>
    <s v="VENTAS NO CONTRIBUYENTES"/>
    <s v=""/>
    <n v="805.22064999999998"/>
    <n v="0"/>
    <n v="623.35704999999996"/>
    <n v="0"/>
    <s v="-"/>
    <n v="0"/>
    <n v="156.779"/>
    <s v="-"/>
    <n v="25.084600000000002"/>
    <n v="0"/>
    <s v="-"/>
    <n v="0"/>
    <n v="0"/>
    <s v="-"/>
    <n v="0"/>
  </r>
  <r>
    <s v="427"/>
    <x v="22"/>
    <x v="3"/>
    <s v="002"/>
    <s v="Z1B8050002"/>
    <s v="0041"/>
    <s v="FC"/>
    <s v="00003215-00003356"/>
    <s v=""/>
    <s v=""/>
    <s v=""/>
    <s v=""/>
    <n v="0"/>
    <s v=""/>
    <s v="VENTAS NO CONTRIBUYENTES"/>
    <s v=""/>
    <n v="7936.8509200000008"/>
    <n v="0"/>
    <n v="6094.0998500000005"/>
    <n v="0"/>
    <s v="-"/>
    <n v="0"/>
    <n v="1588.57845"/>
    <s v="-"/>
    <n v="254.17261999999999"/>
    <n v="0"/>
    <s v="-"/>
    <n v="0"/>
    <n v="0"/>
    <s v="-"/>
    <n v="0"/>
  </r>
  <r>
    <s v="428"/>
    <x v="22"/>
    <x v="0"/>
    <s v="002"/>
    <s v="Z1F0008858"/>
    <s v="1066"/>
    <s v="FC"/>
    <s v="00142200"/>
    <s v=""/>
    <s v=""/>
    <s v=""/>
    <s v=""/>
    <n v="0"/>
    <s v=""/>
    <s v="SILVESTRE PADRON"/>
    <s v="V404149570 "/>
    <n v="14.458399999999999"/>
    <n v="0"/>
    <n v="14.458399999999999"/>
    <n v="0"/>
    <s v="-"/>
    <n v="0"/>
    <n v="0"/>
    <s v="-"/>
    <n v="0"/>
    <n v="0"/>
    <s v="-"/>
    <n v="0"/>
    <n v="0"/>
    <s v="-"/>
    <n v="0"/>
  </r>
  <r>
    <s v="429"/>
    <x v="22"/>
    <x v="0"/>
    <s v="002"/>
    <s v="Z1F0008858"/>
    <s v="1066-1066"/>
    <s v="FC"/>
    <s v="00142185-00142199"/>
    <s v=""/>
    <s v=""/>
    <s v=""/>
    <s v=""/>
    <n v="0"/>
    <s v=""/>
    <s v="VENTAS NO CONTRIBUYENTES"/>
    <s v=""/>
    <n v="277.77020000000005"/>
    <n v="0"/>
    <n v="264.15640000000002"/>
    <n v="0"/>
    <s v="-"/>
    <n v="0"/>
    <n v="11.736000000000001"/>
    <s v="-"/>
    <n v="1.8777999999999999"/>
    <n v="0"/>
    <s v="-"/>
    <n v="0"/>
    <n v="0"/>
    <s v="-"/>
    <n v="0"/>
  </r>
  <r>
    <s v="430"/>
    <x v="22"/>
    <x v="0"/>
    <s v="002"/>
    <s v="Z1F0008858"/>
    <s v="1066-1066"/>
    <s v="FC"/>
    <s v="00142201-00142345"/>
    <s v=""/>
    <s v=""/>
    <s v=""/>
    <s v=""/>
    <n v="0"/>
    <s v=""/>
    <s v="VENTAS NO CONTRIBUYENTES"/>
    <s v=""/>
    <n v="2091.7909499999996"/>
    <n v="0"/>
    <n v="1906.6754999999989"/>
    <n v="0"/>
    <s v="-"/>
    <n v="0"/>
    <n v="159.58235000000002"/>
    <s v="16"/>
    <n v="25.533099999999997"/>
    <n v="0"/>
    <s v="-"/>
    <n v="0"/>
    <n v="0"/>
    <s v="-"/>
    <n v="0"/>
  </r>
  <r>
    <s v="431"/>
    <x v="22"/>
    <x v="1"/>
    <s v="002"/>
    <s v="Z1F0017966"/>
    <s v="0609"/>
    <s v="NC"/>
    <s v=""/>
    <s v="00000136"/>
    <s v=""/>
    <s v="00023577"/>
    <s v="23-10-2021"/>
    <n v="22.04"/>
    <s v="VEN"/>
    <s v="BRAYAN FAJARDO"/>
    <s v="V15315799"/>
    <n v="-6.9443999999999999"/>
    <n v="0"/>
    <n v="-6.9443999999999999"/>
    <n v="0"/>
    <s v="-"/>
    <n v="0"/>
    <n v="0"/>
    <s v="-"/>
    <n v="0"/>
    <n v="0"/>
    <s v="-"/>
    <n v="0"/>
    <n v="0"/>
    <s v="-"/>
    <n v="0"/>
  </r>
  <r>
    <s v="432"/>
    <x v="22"/>
    <x v="1"/>
    <s v="002"/>
    <s v="Z1F0017966"/>
    <s v="0609-0609"/>
    <s v="FC"/>
    <s v="00023554-00023611"/>
    <s v=""/>
    <s v=""/>
    <s v=""/>
    <s v=""/>
    <n v="0"/>
    <s v=""/>
    <s v="VENTAS NO CONTRIBUYENTES"/>
    <s v=""/>
    <n v="2083.3006039999996"/>
    <n v="0"/>
    <n v="1427.3891000000003"/>
    <n v="0"/>
    <s v="-"/>
    <n v="0"/>
    <n v="565.4409999999998"/>
    <s v="-"/>
    <n v="90.470503999999991"/>
    <n v="0"/>
    <s v="-"/>
    <n v="0"/>
    <n v="0"/>
    <s v="-"/>
    <n v="0"/>
  </r>
  <r>
    <s v="433"/>
    <x v="22"/>
    <x v="3"/>
    <s v="002"/>
    <s v="Z1B8050149"/>
    <s v="1963"/>
    <s v="FC"/>
    <s v="00224099-00224202"/>
    <m/>
    <m/>
    <m/>
    <m/>
    <n v="0"/>
    <m/>
    <s v="VENTAS NO CONTRIBUYENTES"/>
    <m/>
    <n v="2272.2467999999999"/>
    <n v="0"/>
    <n v="2258.64"/>
    <n v="0"/>
    <s v="-"/>
    <n v="0"/>
    <n v="11.73"/>
    <s v="16"/>
    <n v="1.8768"/>
    <n v="0"/>
    <s v="-"/>
    <n v="0"/>
    <n v="0"/>
    <s v="-"/>
    <n v="0"/>
  </r>
  <r>
    <s v="434"/>
    <x v="22"/>
    <x v="3"/>
    <s v="002"/>
    <s v="Z1B8050365"/>
    <s v="1453"/>
    <s v="FC "/>
    <s v="00091399-00091505"/>
    <m/>
    <m/>
    <m/>
    <m/>
    <n v="0"/>
    <m/>
    <s v="VENTAS NO CONTRIBUYENTES"/>
    <m/>
    <n v="1886.4564"/>
    <n v="0"/>
    <n v="1875.68"/>
    <n v="0"/>
    <s v="-"/>
    <n v="0"/>
    <n v="9.2899999999999991"/>
    <s v="-"/>
    <n v="1.4863999999999999"/>
    <n v="0"/>
    <s v="-"/>
    <n v="0"/>
    <n v="0"/>
    <s v="-"/>
    <n v="0"/>
  </r>
  <r>
    <s v="435"/>
    <x v="22"/>
    <x v="2"/>
    <s v="003"/>
    <s v="Z7C7008438"/>
    <s v="0046-0046"/>
    <s v="FC"/>
    <s v="00005093-00005260"/>
    <s v=""/>
    <s v=""/>
    <s v=""/>
    <s v=""/>
    <n v="0"/>
    <s v=""/>
    <s v="VENTAS NO CONTRIBUYENTES"/>
    <s v=""/>
    <n v="3754.5751580000006"/>
    <n v="0"/>
    <n v="3067.1359999999995"/>
    <n v="0"/>
    <s v="-"/>
    <n v="0"/>
    <n v="592.6199499999999"/>
    <s v="16"/>
    <n v="94.819208000000017"/>
    <n v="0"/>
    <s v="-"/>
    <n v="0"/>
    <n v="0"/>
    <s v="-"/>
    <n v="0"/>
  </r>
  <r>
    <s v="436"/>
    <x v="22"/>
    <x v="3"/>
    <s v="003"/>
    <s v="Z1B8051199"/>
    <s v="0120"/>
    <s v="FC"/>
    <s v="00010617"/>
    <s v=""/>
    <s v=""/>
    <s v=""/>
    <s v=""/>
    <n v="0"/>
    <s v=""/>
    <s v="HARRYS PACHECO"/>
    <s v="V15758471-1 "/>
    <n v="84.920450000000002"/>
    <n v="0"/>
    <n v="77.89085"/>
    <n v="6.06"/>
    <s v="16"/>
    <n v="0.96960000000000002"/>
    <n v="0"/>
    <s v="-"/>
    <n v="0"/>
    <n v="0"/>
    <s v="-"/>
    <n v="0"/>
    <n v="0"/>
    <s v="-"/>
    <n v="0"/>
  </r>
  <r>
    <s v="437"/>
    <x v="22"/>
    <x v="3"/>
    <s v="003"/>
    <s v="Z1B8051199"/>
    <s v="0120"/>
    <s v="FC"/>
    <s v="00010553-00010616"/>
    <s v=""/>
    <s v=""/>
    <s v=""/>
    <s v=""/>
    <n v="0"/>
    <s v=""/>
    <s v="VENTAS NO CONTRIBUYENTES"/>
    <s v=""/>
    <n v="5971.8733680000023"/>
    <n v="0"/>
    <n v="4591.4866500000016"/>
    <n v="0"/>
    <s v="-"/>
    <n v="0"/>
    <n v="1189.9886500000005"/>
    <s v="-"/>
    <n v="190.39806799999999"/>
    <n v="0"/>
    <s v="-"/>
    <n v="0"/>
    <n v="0"/>
    <s v="-"/>
    <n v="0"/>
  </r>
  <r>
    <s v="438"/>
    <x v="22"/>
    <x v="3"/>
    <s v="003"/>
    <s v="Z1B8051199"/>
    <s v="0120"/>
    <s v="FC"/>
    <s v="00010618-00010681"/>
    <s v=""/>
    <s v=""/>
    <s v=""/>
    <s v=""/>
    <n v="0"/>
    <s v=""/>
    <s v="VENTAS NO CONTRIBUYENTES"/>
    <s v=""/>
    <n v="3973.4804160000012"/>
    <n v="0"/>
    <n v="2945.4702000000011"/>
    <n v="0"/>
    <s v="-"/>
    <n v="0"/>
    <n v="886.21570000000008"/>
    <s v="16"/>
    <n v="141.79451599999996"/>
    <n v="0"/>
    <s v="-"/>
    <n v="0"/>
    <n v="0"/>
    <s v="-"/>
    <n v="0"/>
  </r>
  <r>
    <s v="439"/>
    <x v="22"/>
    <x v="0"/>
    <s v="003"/>
    <s v="Z1F0008965"/>
    <s v="1050-1050"/>
    <s v="FC"/>
    <s v="00136543-00136725"/>
    <s v=""/>
    <s v=""/>
    <s v=""/>
    <s v=""/>
    <n v="0"/>
    <s v=""/>
    <s v="VENTAS NO CONTRIBUYENTES"/>
    <s v=""/>
    <n v="3323.0327499999999"/>
    <n v="0"/>
    <n v="2892.67"/>
    <n v="0"/>
    <s v="-"/>
    <n v="0"/>
    <n v="371.00245000000018"/>
    <s v="16"/>
    <n v="59.360299999999988"/>
    <n v="0"/>
    <s v="-"/>
    <n v="0"/>
    <n v="0"/>
    <s v="-"/>
    <n v="0"/>
  </r>
  <r>
    <s v="440"/>
    <x v="22"/>
    <x v="1"/>
    <s v="003"/>
    <s v="Z1F0017848"/>
    <s v="0602"/>
    <s v="FC"/>
    <s v="00031669"/>
    <s v=""/>
    <s v=""/>
    <s v=""/>
    <s v=""/>
    <n v="0"/>
    <s v=""/>
    <s v="HTXM SERVICIOS C.A"/>
    <s v="J296775478"/>
    <n v="111.48375"/>
    <n v="0"/>
    <n v="111.48375"/>
    <n v="0"/>
    <s v="-"/>
    <n v="0"/>
    <n v="0"/>
    <s v="-"/>
    <n v="0"/>
    <n v="0"/>
    <s v="-"/>
    <n v="0"/>
    <n v="0"/>
    <s v="-"/>
    <n v="0"/>
  </r>
  <r>
    <s v="441"/>
    <x v="22"/>
    <x v="1"/>
    <s v="003"/>
    <s v="Z1F0017848"/>
    <s v="0602"/>
    <s v="FC"/>
    <s v="00031684"/>
    <s v=""/>
    <s v=""/>
    <s v=""/>
    <s v=""/>
    <n v="0"/>
    <s v=""/>
    <s v="HOGARES DE LA ESPERANZA"/>
    <s v="J294934471"/>
    <n v="51.510449999999999"/>
    <n v="0"/>
    <n v="46.151250000000005"/>
    <n v="4.62"/>
    <s v="16"/>
    <n v="0.73919999999999997"/>
    <n v="0"/>
    <s v="-"/>
    <n v="0"/>
    <n v="0"/>
    <s v="-"/>
    <n v="0"/>
    <n v="0"/>
    <s v="-"/>
    <n v="0"/>
  </r>
  <r>
    <s v="442"/>
    <x v="22"/>
    <x v="1"/>
    <s v="003"/>
    <s v="Z1F0017848"/>
    <s v="0602-0602"/>
    <s v="FC"/>
    <s v="00031594-00031668"/>
    <s v=""/>
    <s v=""/>
    <s v=""/>
    <s v=""/>
    <n v="0"/>
    <s v=""/>
    <s v="VENTAS NO CONTRIBUYENTES"/>
    <s v=""/>
    <n v="4688.8378000000012"/>
    <n v="0"/>
    <n v="3130.1434000000008"/>
    <n v="0"/>
    <s v="-"/>
    <n v="0"/>
    <n v="1343.7021000000002"/>
    <s v="-"/>
    <n v="214.99229999999994"/>
    <n v="0"/>
    <s v="-"/>
    <n v="0"/>
    <n v="0"/>
    <s v="-"/>
    <n v="0"/>
  </r>
  <r>
    <s v="443"/>
    <x v="22"/>
    <x v="1"/>
    <s v="003"/>
    <s v="Z1F0017848"/>
    <s v="0602-0602"/>
    <s v="FC"/>
    <s v="00031670-00031683"/>
    <s v=""/>
    <s v=""/>
    <s v=""/>
    <s v=""/>
    <n v="0"/>
    <s v=""/>
    <s v="VENTAS NO CONTRIBUYENTES"/>
    <s v=""/>
    <n v="747.15415999999993"/>
    <n v="0"/>
    <n v="518.39954999999998"/>
    <n v="0"/>
    <s v="-"/>
    <n v="0"/>
    <n v="197.20225000000002"/>
    <s v="16"/>
    <n v="31.55236"/>
    <n v="0"/>
    <s v="-"/>
    <n v="0"/>
    <n v="0"/>
    <s v="-"/>
    <n v="0"/>
  </r>
  <r>
    <s v="444"/>
    <x v="22"/>
    <x v="1"/>
    <s v="003"/>
    <s v="Z1F0017848"/>
    <s v="0602-0602"/>
    <s v="FC"/>
    <s v="00031685-00031694"/>
    <s v=""/>
    <s v=""/>
    <s v=""/>
    <s v=""/>
    <n v="0"/>
    <s v=""/>
    <s v="VENTAS NO CONTRIBUYENTES"/>
    <s v=""/>
    <n v="401.68299200000007"/>
    <n v="0"/>
    <n v="307.54470000000003"/>
    <n v="0"/>
    <s v="-"/>
    <n v="0"/>
    <n v="81.153700000000001"/>
    <s v="-"/>
    <n v="12.984591999999999"/>
    <n v="0"/>
    <s v="-"/>
    <n v="0"/>
    <n v="0"/>
    <s v="-"/>
    <n v="0"/>
  </r>
  <r>
    <s v="445"/>
    <x v="22"/>
    <x v="3"/>
    <s v="004"/>
    <s v="Z1B8050937"/>
    <s v="1965"/>
    <s v="FC"/>
    <s v="00182683-00182798"/>
    <s v=""/>
    <s v=""/>
    <s v=""/>
    <s v=""/>
    <n v="0"/>
    <s v=""/>
    <s v="VENTAS NO CONTRIBUYENTES"/>
    <s v=""/>
    <n v="7849.5125960000014"/>
    <n v="0"/>
    <n v="5915.8487500000028"/>
    <n v="0"/>
    <s v="-"/>
    <n v="0"/>
    <n v="1666.9515499999995"/>
    <s v="16"/>
    <n v="266.71229600000004"/>
    <n v="0"/>
    <s v="-"/>
    <n v="0"/>
    <n v="0"/>
    <s v="-"/>
    <n v="0"/>
  </r>
  <r>
    <s v="446"/>
    <x v="22"/>
    <x v="1"/>
    <s v="004"/>
    <s v="Z1F0017963"/>
    <s v="0612"/>
    <s v="FC"/>
    <s v="00023132"/>
    <s v=""/>
    <s v=""/>
    <s v=""/>
    <s v=""/>
    <n v="0"/>
    <s v=""/>
    <s v="CORPORACION LENOTRE"/>
    <s v="J317391004"/>
    <n v="16.074400000000001"/>
    <n v="0"/>
    <n v="16.074400000000001"/>
    <n v="0"/>
    <s v="-"/>
    <n v="0"/>
    <n v="0"/>
    <s v="-"/>
    <n v="0"/>
    <n v="0"/>
    <s v="-"/>
    <n v="0"/>
    <n v="0"/>
    <s v="-"/>
    <n v="0"/>
  </r>
  <r>
    <s v="447"/>
    <x v="22"/>
    <x v="1"/>
    <s v="004"/>
    <s v="Z1F0017963"/>
    <s v="0612"/>
    <s v="FC"/>
    <s v="00023172"/>
    <s v=""/>
    <s v=""/>
    <s v=""/>
    <s v=""/>
    <n v="0"/>
    <s v=""/>
    <s v="CORPORACION LENOTRE"/>
    <s v="J317391004"/>
    <n v="20.555199999999999"/>
    <n v="0"/>
    <n v="0"/>
    <n v="17.72"/>
    <s v="16"/>
    <n v="2.8351999999999999"/>
    <n v="0"/>
    <s v="-"/>
    <n v="0"/>
    <n v="0"/>
    <s v="-"/>
    <n v="0"/>
    <n v="0"/>
    <s v="-"/>
    <n v="0"/>
  </r>
  <r>
    <s v="448"/>
    <x v="22"/>
    <x v="1"/>
    <s v="004"/>
    <s v="Z1F0017963"/>
    <s v="0612"/>
    <s v="NC"/>
    <s v=""/>
    <s v="00000098"/>
    <s v=""/>
    <s v="00023123"/>
    <s v="23-10-2021"/>
    <n v="57.65"/>
    <s v="VEN"/>
    <s v="MARIA DEL CARMEN"/>
    <s v="V10500636"/>
    <n v="-4.2241"/>
    <n v="0"/>
    <n v="-4.2241"/>
    <n v="0"/>
    <s v="-"/>
    <n v="0"/>
    <n v="0"/>
    <s v="-"/>
    <n v="0"/>
    <n v="0"/>
    <s v="-"/>
    <n v="0"/>
    <n v="0"/>
    <s v="-"/>
    <n v="0"/>
  </r>
  <r>
    <s v="449"/>
    <x v="22"/>
    <x v="1"/>
    <s v="004"/>
    <s v="Z1F0017963"/>
    <s v="0612-0612"/>
    <s v="FC"/>
    <s v="00023120-00023131"/>
    <s v=""/>
    <s v=""/>
    <s v=""/>
    <s v=""/>
    <n v="0"/>
    <s v=""/>
    <s v="VENTAS NO CONTRIBUYENTES"/>
    <s v=""/>
    <n v="413.06110000000001"/>
    <n v="0"/>
    <n v="319.70429999999999"/>
    <n v="0"/>
    <s v="-"/>
    <n v="0"/>
    <n v="80.48"/>
    <s v="-"/>
    <n v="12.876799999999999"/>
    <n v="0"/>
    <s v="-"/>
    <n v="0"/>
    <n v="0"/>
    <s v="-"/>
    <n v="0"/>
  </r>
  <r>
    <s v="450"/>
    <x v="22"/>
    <x v="1"/>
    <s v="004"/>
    <s v="Z1F0017963"/>
    <s v="0612-0612"/>
    <s v="FC"/>
    <s v="00023133-00023171"/>
    <s v=""/>
    <s v=""/>
    <s v=""/>
    <s v=""/>
    <n v="0"/>
    <s v=""/>
    <s v="VENTAS NO CONTRIBUYENTES"/>
    <s v=""/>
    <n v="1950.9928580000001"/>
    <n v="0"/>
    <n v="1530.3333000000002"/>
    <n v="0"/>
    <s v="-"/>
    <n v="0"/>
    <n v="362.63754999999998"/>
    <s v="16"/>
    <n v="58.022007999999992"/>
    <n v="0"/>
    <s v="-"/>
    <n v="0"/>
    <n v="0"/>
    <s v="-"/>
    <n v="0"/>
  </r>
  <r>
    <s v="451"/>
    <x v="22"/>
    <x v="1"/>
    <s v="004"/>
    <s v="Z1F0017963"/>
    <s v="0612-0612"/>
    <s v="FC"/>
    <s v="00023173-00023187"/>
    <s v=""/>
    <s v=""/>
    <s v=""/>
    <s v=""/>
    <n v="0"/>
    <s v=""/>
    <s v="VENTAS NO CONTRIBUYENTES"/>
    <s v=""/>
    <n v="1053.54647"/>
    <n v="0"/>
    <n v="764.39964999999995"/>
    <n v="0"/>
    <s v="-"/>
    <n v="0"/>
    <n v="249.2645"/>
    <s v="16"/>
    <n v="39.88232"/>
    <n v="0"/>
    <s v="-"/>
    <n v="0"/>
    <n v="0"/>
    <s v="-"/>
    <n v="0"/>
  </r>
  <r>
    <s v="452"/>
    <x v="22"/>
    <x v="3"/>
    <s v="005"/>
    <s v="Z1B8050363"/>
    <s v="0123"/>
    <s v="FC"/>
    <s v="00013360"/>
    <s v=""/>
    <s v=""/>
    <s v=""/>
    <s v=""/>
    <n v="0"/>
    <s v=""/>
    <s v="LUIS HERNANDEZ"/>
    <s v="4848329"/>
    <n v="4.79"/>
    <n v="0"/>
    <n v="4.79"/>
    <n v="0"/>
    <s v="-"/>
    <n v="0"/>
    <n v="0"/>
    <s v="-"/>
    <n v="0"/>
    <n v="0"/>
    <s v="-"/>
    <n v="0"/>
    <n v="0"/>
    <s v="-"/>
    <n v="0"/>
  </r>
  <r>
    <s v="453"/>
    <x v="22"/>
    <x v="3"/>
    <s v="005"/>
    <s v="Z1B8050363"/>
    <s v="0123"/>
    <s v="FC"/>
    <s v="00013465"/>
    <s v=""/>
    <s v=""/>
    <s v=""/>
    <s v=""/>
    <n v="0"/>
    <s v=""/>
    <s v="MATADERO DE AVES LA TROPICAL"/>
    <s v="J-001959211"/>
    <n v="24.21"/>
    <n v="0"/>
    <n v="24.21"/>
    <n v="0"/>
    <s v="-"/>
    <n v="0"/>
    <n v="0"/>
    <s v="-"/>
    <n v="0"/>
    <n v="0"/>
    <s v="-"/>
    <n v="0"/>
    <n v="0"/>
    <s v="-"/>
    <n v="0"/>
  </r>
  <r>
    <s v="454"/>
    <x v="22"/>
    <x v="3"/>
    <s v="005"/>
    <s v="Z1B8050363"/>
    <s v="0123"/>
    <s v="FC"/>
    <s v="00013356-00013359"/>
    <s v=""/>
    <s v=""/>
    <s v=""/>
    <s v=""/>
    <n v="0"/>
    <s v=""/>
    <s v="VENTAS NO CONTRIBUYENTES"/>
    <s v=""/>
    <n v="125.81677000000001"/>
    <n v="0"/>
    <n v="87.412649999999999"/>
    <n v="0"/>
    <s v="-"/>
    <n v="0"/>
    <n v="33.106999999999999"/>
    <s v="16"/>
    <n v="5.2971199999999996"/>
    <n v="0"/>
    <s v="-"/>
    <n v="0"/>
    <n v="0"/>
    <s v="-"/>
    <n v="0"/>
  </r>
  <r>
    <s v="455"/>
    <x v="22"/>
    <x v="3"/>
    <s v="005"/>
    <s v="Z1B8050363"/>
    <s v="0123"/>
    <s v="FC"/>
    <s v="00013361-00013464"/>
    <s v=""/>
    <s v=""/>
    <s v=""/>
    <s v=""/>
    <n v="0"/>
    <s v=""/>
    <s v="VENTAS NO CONTRIBUYENTES"/>
    <s v=""/>
    <n v="5663.4317520000004"/>
    <n v="0"/>
    <n v="4335.4682500000017"/>
    <n v="0"/>
    <s v="-"/>
    <n v="0"/>
    <n v="1144.7961499999997"/>
    <s v="16"/>
    <n v="183.16735200000002"/>
    <n v="0"/>
    <s v="-"/>
    <n v="0"/>
    <n v="0"/>
    <s v="-"/>
    <n v="0"/>
  </r>
  <r>
    <s v="456"/>
    <x v="22"/>
    <x v="3"/>
    <s v="005"/>
    <s v="Z1B8050363"/>
    <s v="0123"/>
    <s v="FC"/>
    <s v="00013466-00013486"/>
    <s v=""/>
    <s v=""/>
    <s v=""/>
    <s v=""/>
    <n v="0"/>
    <s v=""/>
    <s v="VENTAS NO CONTRIBUYENTES"/>
    <s v=""/>
    <n v="677.53764999999987"/>
    <n v="0"/>
    <n v="503.10844999999983"/>
    <n v="0"/>
    <s v="-"/>
    <n v="0"/>
    <n v="150.37"/>
    <s v="16"/>
    <n v="24.059200000000001"/>
    <n v="0"/>
    <s v="-"/>
    <n v="0"/>
    <n v="0"/>
    <s v="-"/>
    <n v="0"/>
  </r>
  <r>
    <s v="457"/>
    <x v="22"/>
    <x v="1"/>
    <s v="005"/>
    <s v="Z1F0017998"/>
    <s v="0602"/>
    <s v="FC"/>
    <s v="00027308"/>
    <s v=""/>
    <s v=""/>
    <s v=""/>
    <s v=""/>
    <n v="0"/>
    <s v=""/>
    <s v="INV. METAL WORKING"/>
    <s v="J404246134"/>
    <n v="36.346400000000003"/>
    <n v="0"/>
    <n v="36.346400000000003"/>
    <n v="0"/>
    <s v="-"/>
    <n v="0"/>
    <n v="0"/>
    <s v="-"/>
    <n v="0"/>
    <n v="0"/>
    <s v="-"/>
    <n v="0"/>
    <n v="0"/>
    <s v="-"/>
    <n v="0"/>
  </r>
  <r>
    <s v="458"/>
    <x v="22"/>
    <x v="1"/>
    <s v="005"/>
    <s v="Z1F0017998"/>
    <s v="0602"/>
    <s v="FC"/>
    <s v="00027328"/>
    <s v=""/>
    <s v=""/>
    <s v=""/>
    <s v=""/>
    <n v="0"/>
    <s v=""/>
    <s v="AMARENAS CAKE REPOSTERIA"/>
    <s v="J400736110"/>
    <n v="49.4298"/>
    <n v="0"/>
    <n v="49.4298"/>
    <n v="0"/>
    <s v="-"/>
    <n v="0"/>
    <n v="0"/>
    <s v="-"/>
    <n v="0"/>
    <n v="0"/>
    <s v="-"/>
    <n v="0"/>
    <n v="0"/>
    <s v="-"/>
    <n v="0"/>
  </r>
  <r>
    <s v="459"/>
    <x v="22"/>
    <x v="1"/>
    <s v="005"/>
    <s v="Z1F0017998"/>
    <s v="0602-0602"/>
    <s v="FC"/>
    <s v="00027305-00027307"/>
    <s v=""/>
    <s v=""/>
    <s v=""/>
    <s v=""/>
    <n v="0"/>
    <s v=""/>
    <s v="VENTAS NO CONTRIBUYENTES"/>
    <s v=""/>
    <n v="27.053199999999997"/>
    <n v="0"/>
    <n v="20.94"/>
    <n v="0"/>
    <s v="-"/>
    <n v="0"/>
    <n v="5.27"/>
    <s v="16"/>
    <n v="0.84319999999999995"/>
    <n v="0"/>
    <s v="-"/>
    <n v="0"/>
    <n v="0"/>
    <s v="-"/>
    <n v="0"/>
  </r>
  <r>
    <s v="460"/>
    <x v="22"/>
    <x v="1"/>
    <s v="005"/>
    <s v="Z1F0017998"/>
    <s v="0602-0602"/>
    <s v="FC"/>
    <s v="00027309-00027327"/>
    <s v=""/>
    <s v=""/>
    <s v=""/>
    <s v=""/>
    <n v="0"/>
    <s v=""/>
    <s v="VENTAS NO CONTRIBUYENTES"/>
    <s v=""/>
    <n v="1552.6043580000003"/>
    <n v="0"/>
    <n v="1084.3294499999997"/>
    <n v="0"/>
    <s v="-"/>
    <n v="0"/>
    <n v="403.68530000000004"/>
    <s v="16"/>
    <n v="64.589607999999998"/>
    <n v="0"/>
    <s v="-"/>
    <n v="0"/>
    <n v="0"/>
    <s v="-"/>
    <n v="0"/>
  </r>
  <r>
    <s v="461"/>
    <x v="22"/>
    <x v="1"/>
    <s v="005"/>
    <s v="Z1F0017998"/>
    <s v="0602-0602"/>
    <s v="FC"/>
    <s v="00027329-00027346"/>
    <s v=""/>
    <s v=""/>
    <s v=""/>
    <s v=""/>
    <n v="0"/>
    <s v=""/>
    <s v="VENTAS NO CONTRIBUYENTES"/>
    <s v=""/>
    <n v="1094.0941099999998"/>
    <n v="0"/>
    <n v="837.76194999999973"/>
    <n v="0"/>
    <s v="-"/>
    <n v="0"/>
    <n v="220.976"/>
    <s v="-"/>
    <n v="35.356160000000003"/>
    <n v="0"/>
    <s v="-"/>
    <n v="0"/>
    <n v="0"/>
    <s v="-"/>
    <n v="0"/>
  </r>
  <r>
    <s v="462"/>
    <x v="22"/>
    <x v="3"/>
    <s v="006"/>
    <s v="Z1B8044815"/>
    <s v="0016"/>
    <s v="NC"/>
    <s v=""/>
    <s v="00000005"/>
    <s v=""/>
    <s v="00001268"/>
    <s v="23/10/2021"/>
    <n v="61.02"/>
    <s v="VEN"/>
    <s v="GABRIEL SISLVIA"/>
    <s v="V28306667"/>
    <n v="-27.735600000000002"/>
    <n v="0"/>
    <n v="0"/>
    <n v="0"/>
    <s v="-"/>
    <n v="0"/>
    <n v="-23.91"/>
    <s v="16"/>
    <n v="-3.8256000000000001"/>
    <n v="0"/>
    <s v="-"/>
    <n v="0"/>
    <n v="0"/>
    <s v="-"/>
    <n v="0"/>
  </r>
  <r>
    <s v="463"/>
    <x v="22"/>
    <x v="3"/>
    <s v="006"/>
    <s v="Z1B8044815"/>
    <s v="0016"/>
    <s v="FC"/>
    <s v="00001130-00001290"/>
    <s v=""/>
    <s v=""/>
    <s v=""/>
    <s v=""/>
    <n v="0"/>
    <s v=""/>
    <s v="VENTAS NO CONTRIBUYENTES"/>
    <s v=""/>
    <n v="8651.8428140000051"/>
    <n v="0"/>
    <n v="6527.4443499999988"/>
    <n v="0"/>
    <s v="-"/>
    <n v="0"/>
    <n v="1831.3779999999997"/>
    <s v="16"/>
    <n v="293.02046399999995"/>
    <n v="0"/>
    <s v="-"/>
    <n v="0"/>
    <n v="0"/>
    <s v="-"/>
    <n v="0"/>
  </r>
  <r>
    <s v="464"/>
    <x v="22"/>
    <x v="1"/>
    <s v="006"/>
    <s v="Z1F0017787"/>
    <s v="0577-0577"/>
    <s v="FC"/>
    <s v="00014081-00014130"/>
    <s v=""/>
    <s v=""/>
    <s v=""/>
    <s v=""/>
    <n v="0"/>
    <s v=""/>
    <s v="VENTAS NO CONTRIBUYENTES"/>
    <s v=""/>
    <n v="2843.3988659999991"/>
    <n v="0"/>
    <n v="2068.1808999999994"/>
    <n v="0"/>
    <s v="-"/>
    <n v="0"/>
    <n v="668.29134999999985"/>
    <s v="-"/>
    <n v="106.92661599999998"/>
    <n v="0"/>
    <s v="-"/>
    <n v="0"/>
    <n v="0"/>
    <s v="-"/>
    <n v="0"/>
  </r>
  <r>
    <s v="465"/>
    <x v="22"/>
    <x v="3"/>
    <s v="007"/>
    <s v="Z1B8050013"/>
    <s v="0047"/>
    <s v="FC"/>
    <s v="00003406"/>
    <s v=""/>
    <s v=""/>
    <s v=""/>
    <s v=""/>
    <n v="0"/>
    <s v=""/>
    <s v="INVERSIONES MINIMARKETREY C.A"/>
    <s v="J-50029458-1 "/>
    <n v="163.44999999999999"/>
    <n v="0"/>
    <n v="163.44999999999999"/>
    <n v="0"/>
    <s v="-"/>
    <n v="0"/>
    <n v="0"/>
    <s v="-"/>
    <n v="0"/>
    <n v="0"/>
    <s v="-"/>
    <n v="0"/>
    <n v="0"/>
    <s v="-"/>
    <n v="0"/>
  </r>
  <r>
    <s v="466"/>
    <x v="22"/>
    <x v="3"/>
    <s v="007"/>
    <s v="Z1B8050013"/>
    <s v="0047"/>
    <s v="FC"/>
    <s v="00003395-00003405"/>
    <s v=""/>
    <s v=""/>
    <s v=""/>
    <s v=""/>
    <n v="0"/>
    <s v=""/>
    <s v="VENTAS NO CONTRIBUYENTES"/>
    <s v=""/>
    <n v="336.86923400000006"/>
    <n v="0"/>
    <n v="255.46359999999999"/>
    <n v="0"/>
    <s v="-"/>
    <n v="0"/>
    <n v="70.177250000000001"/>
    <s v="-"/>
    <n v="11.228384"/>
    <n v="0"/>
    <s v="-"/>
    <n v="0"/>
    <n v="0"/>
    <s v="-"/>
    <n v="0"/>
  </r>
  <r>
    <s v="467"/>
    <x v="22"/>
    <x v="3"/>
    <s v="007"/>
    <s v="Z1B8050013"/>
    <s v="0047"/>
    <s v="FC"/>
    <s v="00003407-00003502"/>
    <s v=""/>
    <s v=""/>
    <s v=""/>
    <s v=""/>
    <n v="0"/>
    <s v=""/>
    <s v="VENTAS NO CONTRIBUYENTES"/>
    <s v=""/>
    <n v="5734.6483280000002"/>
    <n v="0"/>
    <n v="4501.1744500000032"/>
    <n v="0"/>
    <s v="-"/>
    <n v="0"/>
    <n v="1063.3396499999999"/>
    <s v="-"/>
    <n v="170.13422800000004"/>
    <n v="0"/>
    <s v="-"/>
    <n v="0"/>
    <n v="0"/>
    <s v="-"/>
    <n v="0"/>
  </r>
  <r>
    <s v="468"/>
    <x v="22"/>
    <x v="3"/>
    <s v="008"/>
    <s v="Z1B8050003"/>
    <s v="1980"/>
    <s v="FC"/>
    <s v="00193350"/>
    <s v=""/>
    <s v=""/>
    <s v=""/>
    <s v=""/>
    <n v="0"/>
    <s v=""/>
    <s v="GRUPO CORPORATIVO MANUBER C.A"/>
    <s v="J409821315"/>
    <n v="17.897500000000001"/>
    <n v="0"/>
    <n v="11.343500000000001"/>
    <n v="5.65"/>
    <s v="16"/>
    <n v="0.90400000000000003"/>
    <n v="0"/>
    <s v="-"/>
    <n v="0"/>
    <n v="0"/>
    <s v="-"/>
    <n v="0"/>
    <n v="0"/>
    <s v="-"/>
    <n v="0"/>
  </r>
  <r>
    <s v="469"/>
    <x v="22"/>
    <x v="3"/>
    <s v="008"/>
    <s v="Z1B8050003"/>
    <s v="1980"/>
    <s v="NC"/>
    <s v=""/>
    <s v="00000215"/>
    <s v=""/>
    <s v="00193328"/>
    <s v="23/10/2021"/>
    <n v="44.06"/>
    <s v="VEN"/>
    <s v="YESENIA AMADO"/>
    <s v="V13886478"/>
    <n v="-44.0627"/>
    <n v="0"/>
    <n v="-28.298300000000001"/>
    <n v="0"/>
    <s v="-"/>
    <n v="0"/>
    <n v="-13.59"/>
    <s v="16"/>
    <n v="-2.1743999999999999"/>
    <n v="0"/>
    <s v="-"/>
    <n v="0"/>
    <n v="0"/>
    <s v="-"/>
    <n v="0"/>
  </r>
  <r>
    <s v="470"/>
    <x v="22"/>
    <x v="3"/>
    <s v="008"/>
    <s v="Z1B8050003"/>
    <s v="1980"/>
    <s v="FC"/>
    <s v="00193309-00193349"/>
    <s v=""/>
    <s v=""/>
    <s v=""/>
    <s v=""/>
    <n v="0"/>
    <s v=""/>
    <s v="VENTAS NO CONTRIBUYENTES"/>
    <s v=""/>
    <n v="2226.4225120000001"/>
    <n v="0"/>
    <n v="1744.8780500000003"/>
    <n v="0"/>
    <s v="-"/>
    <n v="0"/>
    <n v="415.12455"/>
    <s v="16"/>
    <n v="66.419911999999997"/>
    <n v="0"/>
    <s v="-"/>
    <n v="0"/>
    <n v="0"/>
    <s v="-"/>
    <n v="0"/>
  </r>
  <r>
    <s v="471"/>
    <x v="22"/>
    <x v="3"/>
    <s v="008"/>
    <s v="Z1B8050003"/>
    <s v="1980"/>
    <s v="FC"/>
    <s v="00193351-00193382"/>
    <s v=""/>
    <s v=""/>
    <s v=""/>
    <s v=""/>
    <n v="0"/>
    <s v=""/>
    <s v="VENTAS NO CONTRIBUYENTES"/>
    <s v=""/>
    <n v="2158.914612"/>
    <n v="0"/>
    <n v="1677.50955"/>
    <n v="0"/>
    <s v="-"/>
    <n v="0"/>
    <n v="415.00434999999993"/>
    <s v="16"/>
    <n v="66.400711999999984"/>
    <n v="0"/>
    <s v="-"/>
    <n v="0"/>
    <n v="0"/>
    <s v="-"/>
    <n v="0"/>
  </r>
  <r>
    <s v="472"/>
    <x v="22"/>
    <x v="1"/>
    <s v="008"/>
    <s v="Z1F0017970"/>
    <s v="0234-0234"/>
    <s v="FC"/>
    <s v="00003226-00003235"/>
    <s v=""/>
    <s v=""/>
    <s v=""/>
    <s v=""/>
    <n v="0"/>
    <s v=""/>
    <s v="VENTAS NO CONTRIBUYENTES"/>
    <s v=""/>
    <n v="124.2312"/>
    <n v="0"/>
    <n v="16.560000000000016"/>
    <n v="0"/>
    <s v="-"/>
    <n v="0"/>
    <n v="92.82"/>
    <s v="16"/>
    <n v="14.851199999999999"/>
    <n v="0"/>
    <s v="-"/>
    <n v="0"/>
    <n v="0"/>
    <s v="-"/>
    <n v="0"/>
  </r>
  <r>
    <s v="473"/>
    <x v="22"/>
    <x v="3"/>
    <s v="009"/>
    <s v="Z1B8014458"/>
    <s v="-"/>
    <s v="FC"/>
    <s v="00000790-00000880"/>
    <s v=""/>
    <s v=""/>
    <s v=""/>
    <s v=""/>
    <n v="0"/>
    <s v=""/>
    <s v="VENTAS NO CONTRIBUYENTES"/>
    <s v=""/>
    <n v="5576.579233999998"/>
    <n v="0"/>
    <n v="3866.1575500000008"/>
    <n v="0"/>
    <s v="-"/>
    <n v="0"/>
    <n v="1474.5014999999992"/>
    <s v="16"/>
    <n v="235.92018399999995"/>
    <n v="0"/>
    <s v="-"/>
    <n v="0"/>
    <n v="0"/>
    <s v="-"/>
    <n v="0"/>
  </r>
  <r>
    <s v="474"/>
    <x v="22"/>
    <x v="3"/>
    <s v="010"/>
    <s v="Z1F0000341"/>
    <s v="1499"/>
    <s v="FC"/>
    <s v="00085982-00086055"/>
    <s v=""/>
    <s v=""/>
    <s v=""/>
    <s v=""/>
    <n v="0"/>
    <s v=""/>
    <s v="VENTAS NO CONTRIBUYENTES"/>
    <s v=""/>
    <n v="5086.2461280000016"/>
    <n v="0"/>
    <n v="4073.6876500000003"/>
    <n v="0"/>
    <s v="-"/>
    <n v="0"/>
    <n v="872.89525000000003"/>
    <s v="16"/>
    <n v="139.66322800000003"/>
    <n v="0"/>
    <s v="-"/>
    <n v="0"/>
    <n v="0"/>
    <s v="-"/>
    <n v="0"/>
  </r>
  <r>
    <s v="475"/>
    <x v="22"/>
    <x v="3"/>
    <s v="011"/>
    <s v="Z1F0004616"/>
    <s v="0938-0938"/>
    <s v="FC"/>
    <s v="00126771-00126916"/>
    <s v=""/>
    <s v=""/>
    <s v=""/>
    <s v=""/>
    <n v="0"/>
    <s v=""/>
    <s v="VENTAS NO CONTRIBUYENTES"/>
    <s v=""/>
    <n v="2129.2565999999993"/>
    <n v="0"/>
    <n v="1963.1431999999991"/>
    <n v="0"/>
    <s v="-"/>
    <n v="0"/>
    <n v="143.2012"/>
    <s v="-"/>
    <n v="22.912199999999999"/>
    <n v="0"/>
    <s v="-"/>
    <n v="0"/>
    <n v="0"/>
    <s v="-"/>
    <n v="0"/>
  </r>
  <r>
    <s v="476"/>
    <x v="22"/>
    <x v="3"/>
    <s v="013"/>
    <s v="Z1B8050578"/>
    <s v="1848-1848"/>
    <s v="FC"/>
    <s v="00164284-00164424"/>
    <s v=""/>
    <s v=""/>
    <s v=""/>
    <s v=""/>
    <n v="0"/>
    <s v=""/>
    <s v="VENTAS NO CONTRIBUYENTES"/>
    <s v=""/>
    <n v="2548.4193000000009"/>
    <n v="0"/>
    <n v="2247.4354000000012"/>
    <n v="0"/>
    <s v="-"/>
    <n v="0"/>
    <n v="259.46890000000002"/>
    <s v="-"/>
    <n v="41.514999999999993"/>
    <n v="0"/>
    <s v="-"/>
    <n v="0"/>
    <n v="0"/>
    <s v="-"/>
    <n v="0"/>
  </r>
  <r>
    <s v="477"/>
    <x v="22"/>
    <x v="3"/>
    <s v="014"/>
    <s v="Z1F0000338"/>
    <s v="1693-1693"/>
    <s v="FC"/>
    <s v="72746000-72894001"/>
    <s v=""/>
    <s v=""/>
    <s v=""/>
    <s v=""/>
    <n v="0"/>
    <s v=""/>
    <s v="VENTAS NO CONTRIBUYENTES"/>
    <s v=""/>
    <n v="3879.8632460000003"/>
    <n v="0"/>
    <n v="2995.3226000000004"/>
    <n v="0"/>
    <s v="-"/>
    <n v="0"/>
    <n v="762.53495000000021"/>
    <s v="-"/>
    <n v="122.005696"/>
    <n v="0"/>
    <s v="-"/>
    <n v="0"/>
    <n v="0"/>
    <s v="-"/>
    <n v="0"/>
  </r>
  <r>
    <s v="478"/>
    <x v="22"/>
    <x v="3"/>
    <s v="015"/>
    <s v="Z1B8050356"/>
    <s v="1864"/>
    <s v="FC"/>
    <s v="00095850"/>
    <s v=""/>
    <s v=""/>
    <s v=""/>
    <s v=""/>
    <n v="0"/>
    <s v=""/>
    <s v="LICORERIA YASHIRA"/>
    <s v="J-50076870-2"/>
    <n v="128.16"/>
    <n v="0"/>
    <n v="128.16"/>
    <n v="0"/>
    <s v="-"/>
    <n v="0"/>
    <n v="0"/>
    <s v="-"/>
    <n v="0"/>
    <n v="0"/>
    <s v="-"/>
    <n v="0"/>
    <n v="0"/>
    <s v="-"/>
    <n v="0"/>
  </r>
  <r>
    <s v="479"/>
    <x v="22"/>
    <x v="3"/>
    <s v="015"/>
    <s v="Z1B8050356"/>
    <s v="1864"/>
    <s v="FC"/>
    <s v="00095806-00095849"/>
    <s v=""/>
    <s v=""/>
    <s v=""/>
    <s v=""/>
    <n v="0"/>
    <s v=""/>
    <s v="VENTAS NO CONTRIBUYENTES"/>
    <s v=""/>
    <n v="2173.2327"/>
    <n v="0"/>
    <n v="1879.8495000000005"/>
    <n v="0"/>
    <s v="-"/>
    <n v="0"/>
    <n v="252.91649999999996"/>
    <s v="-"/>
    <n v="40.466699999999996"/>
    <n v="0"/>
    <s v="-"/>
    <n v="0"/>
    <n v="0"/>
    <s v="-"/>
    <n v="0"/>
  </r>
  <r>
    <s v="480"/>
    <x v="22"/>
    <x v="3"/>
    <s v="015"/>
    <s v="Z1B8050356"/>
    <s v="1864"/>
    <s v="FC"/>
    <s v="00095851-00095867"/>
    <s v=""/>
    <s v=""/>
    <s v=""/>
    <s v=""/>
    <n v="0"/>
    <s v=""/>
    <s v="VENTAS NO CONTRIBUYENTES"/>
    <s v=""/>
    <n v="1331.1140000000003"/>
    <n v="0"/>
    <n v="1008.6974999999998"/>
    <n v="0"/>
    <s v="-"/>
    <n v="0"/>
    <n v="277.94530000000003"/>
    <s v="16"/>
    <n v="44.471200000000003"/>
    <n v="0"/>
    <s v="-"/>
    <n v="0"/>
    <n v="0"/>
    <s v="-"/>
    <n v="0"/>
  </r>
  <r>
    <s v="481"/>
    <x v="22"/>
    <x v="3"/>
    <s v="016"/>
    <s v="Z1F0000490"/>
    <s v="0404"/>
    <s v="FC"/>
    <s v="00014958"/>
    <s v=""/>
    <s v=""/>
    <s v=""/>
    <s v=""/>
    <n v="0"/>
    <s v=""/>
    <s v="INVERSIONES JERGLZ"/>
    <s v="J132524200"/>
    <n v="15.26"/>
    <n v="0"/>
    <n v="15.26"/>
    <n v="0"/>
    <s v="-"/>
    <n v="0"/>
    <n v="0"/>
    <s v="-"/>
    <n v="0"/>
    <n v="0"/>
    <s v="-"/>
    <n v="0"/>
    <n v="0"/>
    <s v="-"/>
    <n v="0"/>
  </r>
  <r>
    <s v="482"/>
    <x v="22"/>
    <x v="3"/>
    <s v="016"/>
    <s v="Z1F0000490"/>
    <s v="0404"/>
    <s v="FC"/>
    <s v="00014959-00015080"/>
    <s v=""/>
    <s v=""/>
    <s v=""/>
    <s v=""/>
    <n v="0"/>
    <s v=""/>
    <s v="VENTAS NO CONTRIBUYENTES"/>
    <s v=""/>
    <n v="1152.58835"/>
    <n v="0"/>
    <n v="849.82755000000009"/>
    <n v="0"/>
    <s v="-"/>
    <n v="0"/>
    <n v="261.00069999999994"/>
    <s v="16"/>
    <n v="41.760100000000008"/>
    <n v="0"/>
    <s v="-"/>
    <n v="0"/>
    <n v="0"/>
    <s v="-"/>
    <n v="0"/>
  </r>
  <r>
    <s v="483"/>
    <x v="22"/>
    <x v="3"/>
    <s v="017"/>
    <s v="Z7C0004030"/>
    <s v="0315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84"/>
    <x v="23"/>
    <x v="3"/>
    <s v="001"/>
    <s v="Z1F0000700"/>
    <s v="1702"/>
    <s v="FC"/>
    <s v="39201000"/>
    <s v=""/>
    <s v=""/>
    <s v=""/>
    <s v=""/>
    <n v="0"/>
    <s v=""/>
    <s v="SERVICIOS UNE CA"/>
    <s v="J410491280"/>
    <n v="71.615849999999995"/>
    <n v="0"/>
    <n v="48.450649999999996"/>
    <n v="19.97"/>
    <s v="16"/>
    <n v="3.1951999999999998"/>
    <n v="0"/>
    <s v="-"/>
    <n v="0"/>
    <n v="0"/>
    <s v="-"/>
    <n v="0"/>
    <n v="0"/>
    <s v="-"/>
    <n v="0"/>
  </r>
  <r>
    <s v="485"/>
    <x v="23"/>
    <x v="3"/>
    <s v="001"/>
    <s v="Z1F0000700"/>
    <s v="1702"/>
    <s v="FC"/>
    <s v="39207000"/>
    <s v=""/>
    <s v=""/>
    <s v=""/>
    <s v=""/>
    <n v="0"/>
    <s v=""/>
    <s v="DELICATESES K-OSCA"/>
    <s v="J-50105448-7"/>
    <n v="66.135199999999998"/>
    <n v="0"/>
    <n v="0.34000000000000341"/>
    <n v="56.72"/>
    <s v="16"/>
    <n v="9.0752000000000006"/>
    <n v="0"/>
    <s v="-"/>
    <n v="0"/>
    <n v="0"/>
    <s v="-"/>
    <n v="0"/>
    <n v="0"/>
    <s v="-"/>
    <n v="0"/>
  </r>
  <r>
    <s v="486"/>
    <x v="23"/>
    <x v="3"/>
    <s v="001"/>
    <s v="Z1F0000700"/>
    <s v="1702"/>
    <s v="FC"/>
    <s v="00039154-00039200"/>
    <s v=""/>
    <s v=""/>
    <s v=""/>
    <s v=""/>
    <n v="0"/>
    <s v=""/>
    <s v="VENTAS NO CONTRIBUYENTES"/>
    <s v=""/>
    <n v="1789.7472019999996"/>
    <n v="0"/>
    <n v="1425.3458999999998"/>
    <n v="0"/>
    <s v="-"/>
    <n v="0"/>
    <n v="314.13905000000005"/>
    <s v="16"/>
    <n v="50.262251999999989"/>
    <n v="0"/>
    <s v="-"/>
    <n v="0"/>
    <n v="0"/>
    <s v="-"/>
    <n v="0"/>
  </r>
  <r>
    <s v="487"/>
    <x v="23"/>
    <x v="3"/>
    <s v="001"/>
    <s v="Z1F0000700"/>
    <s v="1702"/>
    <s v="FC"/>
    <s v="00039202-00039206"/>
    <s v=""/>
    <s v=""/>
    <s v=""/>
    <s v=""/>
    <n v="0"/>
    <s v=""/>
    <s v="VENTAS NO CONTRIBUYENTES"/>
    <s v=""/>
    <n v="287.98859999999996"/>
    <n v="0"/>
    <n v="183.87225000000001"/>
    <n v="0"/>
    <s v="-"/>
    <n v="0"/>
    <n v="89.755449999999996"/>
    <s v="-"/>
    <n v="14.360900000000001"/>
    <n v="0"/>
    <s v="-"/>
    <n v="0"/>
    <n v="0"/>
    <s v="-"/>
    <n v="0"/>
  </r>
  <r>
    <s v="488"/>
    <x v="23"/>
    <x v="3"/>
    <s v="001"/>
    <s v="Z1F0000700"/>
    <s v="1702"/>
    <s v="FC"/>
    <s v="00039208-00039229"/>
    <s v=""/>
    <s v=""/>
    <s v=""/>
    <s v=""/>
    <n v="0"/>
    <s v=""/>
    <s v="VENTAS NO CONTRIBUYENTES"/>
    <s v=""/>
    <n v="1005.3156740000001"/>
    <n v="0"/>
    <n v="787.07889999999998"/>
    <n v="0"/>
    <s v="-"/>
    <n v="0"/>
    <n v="188.13515000000001"/>
    <s v="-"/>
    <n v="30.101624000000005"/>
    <n v="0"/>
    <s v="-"/>
    <n v="0"/>
    <n v="0"/>
    <s v="-"/>
    <n v="0"/>
  </r>
  <r>
    <s v="489"/>
    <x v="23"/>
    <x v="2"/>
    <s v="001"/>
    <s v="Z7C7008321"/>
    <s v="0048-0048"/>
    <s v="FC"/>
    <s v="00005341-00005503"/>
    <s v=""/>
    <s v=""/>
    <s v=""/>
    <s v=""/>
    <n v="0"/>
    <s v=""/>
    <s v="VENTAS NO CONTRIBUYENTES"/>
    <s v=""/>
    <n v="3916.2269499999979"/>
    <n v="0"/>
    <n v="3208.5406500000004"/>
    <n v="0"/>
    <s v="-"/>
    <n v="0"/>
    <n v="610.07440000000008"/>
    <s v="-"/>
    <n v="97.611900000000006"/>
    <n v="0"/>
    <s v="-"/>
    <n v="0"/>
    <n v="0"/>
    <s v="-"/>
    <n v="0"/>
  </r>
  <r>
    <s v="490"/>
    <x v="23"/>
    <x v="1"/>
    <s v="001"/>
    <s v="Z1F0017854"/>
    <s v="0617-0617"/>
    <s v="FC"/>
    <s v="00037646-00037724"/>
    <s v=""/>
    <s v=""/>
    <s v=""/>
    <s v=""/>
    <n v="0"/>
    <s v=""/>
    <s v="VENTAS NO CONTRIBUYENTES"/>
    <s v=""/>
    <n v="2595.7382200000002"/>
    <n v="0"/>
    <n v="1982.6715500000007"/>
    <n v="0"/>
    <s v="-"/>
    <n v="0"/>
    <n v="528.50575000000003"/>
    <s v="16"/>
    <n v="84.560920000000024"/>
    <n v="0"/>
    <s v="-"/>
    <n v="0"/>
    <n v="0"/>
    <s v="-"/>
    <n v="0"/>
  </r>
  <r>
    <s v="491"/>
    <x v="23"/>
    <x v="1"/>
    <s v="001"/>
    <s v="Z1F0017854"/>
    <s v="0617-0617"/>
    <s v="FC"/>
    <s v="00037726-00037761"/>
    <s v=""/>
    <s v=""/>
    <s v=""/>
    <s v=""/>
    <n v="0"/>
    <s v=""/>
    <s v="VENTAS NO CONTRIBUYENTES"/>
    <s v=""/>
    <n v="1675.587794"/>
    <n v="0"/>
    <n v="1087.6364000000001"/>
    <n v="0"/>
    <s v="-"/>
    <n v="0"/>
    <n v="506.85464999999999"/>
    <s v="16"/>
    <n v="81.096744000000001"/>
    <n v="0"/>
    <s v="-"/>
    <n v="0"/>
    <n v="0"/>
    <s v="-"/>
    <n v="0"/>
  </r>
  <r>
    <s v="492"/>
    <x v="23"/>
    <x v="1"/>
    <s v="001"/>
    <s v="Z1F0017854"/>
    <s v="0617-0617"/>
    <s v="NC"/>
    <m/>
    <n v="142"/>
    <s v=""/>
    <s v=""/>
    <s v=""/>
    <n v="0"/>
    <s v=""/>
    <s v="VENTAS NO CONTRIBUYENTES"/>
    <s v=""/>
    <n v="-8.65"/>
    <n v="0"/>
    <n v="-8.65"/>
    <n v="0"/>
    <s v="-"/>
    <n v="0"/>
    <n v="0"/>
    <s v="16"/>
    <n v="0"/>
    <n v="0"/>
    <s v="-"/>
    <n v="0"/>
    <n v="0"/>
    <s v="-"/>
    <n v="0"/>
  </r>
  <r>
    <s v="493"/>
    <x v="23"/>
    <x v="2"/>
    <s v="002"/>
    <s v="Z7C7008340"/>
    <s v="0048-0048"/>
    <s v="FC"/>
    <s v="00006001-00006108"/>
    <s v=""/>
    <s v=""/>
    <s v=""/>
    <s v=""/>
    <n v="0"/>
    <s v=""/>
    <s v="VENTAS NO CONTRIBUYENTES"/>
    <s v=""/>
    <n v="2545.8984"/>
    <n v="0"/>
    <n v="1987.2501"/>
    <n v="0"/>
    <s v="-"/>
    <n v="0"/>
    <n v="481.59339999999997"/>
    <s v="-"/>
    <n v="77.054900000000018"/>
    <n v="0"/>
    <s v="-"/>
    <n v="0"/>
    <n v="0"/>
    <s v="-"/>
    <n v="0"/>
  </r>
  <r>
    <s v="494"/>
    <x v="23"/>
    <x v="2"/>
    <s v="002"/>
    <s v="Z7C7008340"/>
    <s v="0048"/>
    <s v="FC"/>
    <s v="00006109"/>
    <s v=""/>
    <s v=""/>
    <s v=""/>
    <s v=""/>
    <n v="0"/>
    <s v=""/>
    <s v="JOAN FERNANDEZ"/>
    <s v="V182355115"/>
    <n v="26.499749999999999"/>
    <n v="0"/>
    <n v="26.499749999999999"/>
    <n v="0"/>
    <s v="-"/>
    <n v="0"/>
    <n v="0"/>
    <s v="-"/>
    <n v="0"/>
    <n v="0"/>
    <s v="-"/>
    <n v="0"/>
    <n v="0"/>
    <s v="-"/>
    <n v="0"/>
  </r>
  <r>
    <s v="495"/>
    <x v="23"/>
    <x v="2"/>
    <s v="002"/>
    <s v="Z7C7008340"/>
    <s v="0048-0048"/>
    <s v="FC"/>
    <s v="00006110-00006176"/>
    <s v=""/>
    <s v=""/>
    <s v=""/>
    <s v=""/>
    <n v="0"/>
    <s v=""/>
    <s v="VENTAS NO CONTRIBUYENTES"/>
    <s v=""/>
    <n v="1845.0837100000001"/>
    <n v="0"/>
    <n v="1395.4788000000001"/>
    <n v="0"/>
    <s v="-"/>
    <n v="0"/>
    <n v="387.59055000000006"/>
    <s v="16"/>
    <n v="62.014360000000011"/>
    <n v="0"/>
    <s v="-"/>
    <n v="0"/>
    <n v="0"/>
    <s v="-"/>
    <n v="0"/>
  </r>
  <r>
    <s v="496"/>
    <x v="23"/>
    <x v="3"/>
    <s v="002"/>
    <s v="Z1B8050002"/>
    <s v="0042"/>
    <s v="FC"/>
    <s v="00003357-00003430"/>
    <s v=""/>
    <s v=""/>
    <s v=""/>
    <s v=""/>
    <n v="0"/>
    <s v=""/>
    <s v="VENTAS NO CONTRIBUYENTES"/>
    <s v=""/>
    <n v="4635.883178000001"/>
    <n v="0"/>
    <n v="3366.9492000000018"/>
    <n v="0"/>
    <s v="-"/>
    <n v="0"/>
    <n v="1093.9086499999996"/>
    <s v="-"/>
    <n v="175.025328"/>
    <n v="0"/>
    <s v="-"/>
    <n v="0"/>
    <n v="0"/>
    <s v="-"/>
    <n v="0"/>
  </r>
  <r>
    <s v="497"/>
    <x v="23"/>
    <x v="0"/>
    <s v="002"/>
    <s v="Z1F0008858"/>
    <s v="1067"/>
    <s v="NC"/>
    <s v=""/>
    <s v="00000171"/>
    <s v=""/>
    <s v="00142470"/>
    <s v="24/10/2021"/>
    <n v="5.9"/>
    <s v="VEN"/>
    <s v="MARIA DOMINGUEZ"/>
    <s v="V14201321 "/>
    <n v="-5.9043999999999999"/>
    <n v="0"/>
    <n v="0"/>
    <n v="0"/>
    <s v="-"/>
    <n v="0"/>
    <n v="-5.09"/>
    <s v="16"/>
    <n v="-0.81440000000000001"/>
    <n v="0"/>
    <s v="-"/>
    <n v="0"/>
    <n v="0"/>
    <s v="-"/>
    <n v="0"/>
  </r>
  <r>
    <s v="498"/>
    <x v="23"/>
    <x v="0"/>
    <s v="002"/>
    <s v="Z1F0008858"/>
    <s v="1067-1067"/>
    <s v="FC"/>
    <s v="00142346-00142578"/>
    <s v=""/>
    <s v=""/>
    <s v=""/>
    <s v=""/>
    <n v="0"/>
    <s v=""/>
    <s v="VENTAS NO CONTRIBUYENTES"/>
    <s v=""/>
    <n v="3108.7835000000005"/>
    <n v="0"/>
    <n v="2717.6626500000007"/>
    <n v="0"/>
    <s v="-"/>
    <n v="0"/>
    <n v="337.17315000000002"/>
    <s v="16"/>
    <n v="53.947700000000005"/>
    <n v="0"/>
    <s v="-"/>
    <n v="0"/>
    <n v="0"/>
    <s v="-"/>
    <n v="0"/>
  </r>
  <r>
    <s v="499"/>
    <x v="23"/>
    <x v="1"/>
    <s v="002"/>
    <s v="Z1F0017966"/>
    <s v="0610-0610"/>
    <s v="FC"/>
    <s v="00023613-00023671"/>
    <s v=""/>
    <s v=""/>
    <s v=""/>
    <s v=""/>
    <n v="0"/>
    <s v=""/>
    <s v="VENTAS NO CONTRIBUYENTES"/>
    <s v=""/>
    <n v="2480.840885999999"/>
    <n v="0"/>
    <n v="1682.3147499999995"/>
    <n v="0"/>
    <s v="-"/>
    <n v="0"/>
    <n v="688.38460000000021"/>
    <s v="-"/>
    <n v="110.141536"/>
    <n v="0"/>
    <s v="-"/>
    <n v="0"/>
    <n v="0"/>
    <s v="-"/>
    <n v="0"/>
  </r>
  <r>
    <s v="500"/>
    <x v="23"/>
    <x v="3"/>
    <s v="002"/>
    <s v="Z1B8050149"/>
    <s v="1964"/>
    <s v="FC"/>
    <s v="00224203-00224270"/>
    <m/>
    <m/>
    <m/>
    <m/>
    <n v="0"/>
    <m/>
    <s v="VENTAS NO CONTRIBUYENTES"/>
    <m/>
    <n v="1396.16"/>
    <n v="0"/>
    <n v="1396.16"/>
    <n v="0"/>
    <s v="-"/>
    <n v="0"/>
    <n v="0"/>
    <s v="16"/>
    <n v="0"/>
    <n v="0"/>
    <s v="-"/>
    <n v="0"/>
    <n v="0"/>
    <s v="-"/>
    <n v="0"/>
  </r>
  <r>
    <s v="501"/>
    <x v="23"/>
    <x v="3"/>
    <s v="002"/>
    <s v="Z1B8050149"/>
    <s v="1964"/>
    <s v="NC"/>
    <m/>
    <s v="00001355-00001357"/>
    <m/>
    <m/>
    <m/>
    <n v="0"/>
    <m/>
    <s v="VENTAS NO CONTRIBUYENTES"/>
    <m/>
    <n v="-91.14"/>
    <n v="0"/>
    <n v="-91.14"/>
    <n v="0"/>
    <s v="-"/>
    <n v="0"/>
    <n v="0"/>
    <s v="16"/>
    <n v="0"/>
    <n v="0"/>
    <s v="-"/>
    <n v="0"/>
    <n v="0"/>
    <s v="-"/>
    <n v="0"/>
  </r>
  <r>
    <s v="502"/>
    <x v="23"/>
    <x v="3"/>
    <s v="002"/>
    <s v="Z1B8050365"/>
    <s v="1454"/>
    <s v="FC "/>
    <s v="00091506-00091567"/>
    <m/>
    <m/>
    <m/>
    <m/>
    <n v="0"/>
    <m/>
    <s v="VENTAS NO CONTRIBUYENTES"/>
    <m/>
    <n v="1419.4176"/>
    <n v="0"/>
    <n v="1407.69"/>
    <n v="0"/>
    <s v="-"/>
    <n v="0"/>
    <n v="10.11"/>
    <s v="-"/>
    <n v="1.6175999999999999"/>
    <n v="0"/>
    <s v="-"/>
    <n v="0"/>
    <n v="0"/>
    <s v="-"/>
    <n v="0"/>
  </r>
  <r>
    <s v="503"/>
    <x v="23"/>
    <x v="2"/>
    <s v="003"/>
    <s v="Z7C7008438"/>
    <s v="0047-0047"/>
    <s v="FC"/>
    <s v="00005261-00005432"/>
    <s v=""/>
    <s v=""/>
    <s v=""/>
    <s v=""/>
    <n v="0"/>
    <s v=""/>
    <s v="VENTAS NO CONTRIBUYENTES"/>
    <s v=""/>
    <n v="4299.3878500000001"/>
    <n v="0"/>
    <n v="3387.9083500000011"/>
    <n v="0"/>
    <s v="-"/>
    <n v="0"/>
    <n v="785.75829999999996"/>
    <s v="-"/>
    <n v="125.72120000000004"/>
    <n v="0"/>
    <s v="-"/>
    <n v="0"/>
    <n v="0"/>
    <s v="-"/>
    <n v="0"/>
  </r>
  <r>
    <s v="504"/>
    <x v="23"/>
    <x v="2"/>
    <s v="003"/>
    <s v="Z7C7008438"/>
    <s v="0047"/>
    <s v="NC"/>
    <s v=""/>
    <s v="00000010"/>
    <s v=""/>
    <s v="00005156"/>
    <s v="23/10/2021"/>
    <n v="22.87"/>
    <s v="VEN"/>
    <s v="FELIX ACOSTA"/>
    <s v="V14850572"/>
    <n v="-6.5888"/>
    <n v="0"/>
    <n v="0"/>
    <n v="0"/>
    <s v="-"/>
    <n v="0"/>
    <n v="-5.68"/>
    <s v="16"/>
    <n v="-0.90880000000000005"/>
    <n v="0"/>
    <s v="-"/>
    <n v="0"/>
    <n v="0"/>
    <s v="-"/>
    <n v="0"/>
  </r>
  <r>
    <s v="505"/>
    <x v="23"/>
    <x v="3"/>
    <s v="003"/>
    <s v="Z1B8051199"/>
    <s v="0121"/>
    <s v="FC"/>
    <s v="00010692"/>
    <s v=""/>
    <s v=""/>
    <s v=""/>
    <s v=""/>
    <n v="0"/>
    <s v=""/>
    <s v="MULTISERVICIOS SOFPAC"/>
    <s v="J-411007340"/>
    <n v="236.31120000000001"/>
    <n v="0"/>
    <n v="195.07319999999999"/>
    <n v="35.549999999999997"/>
    <s v="16"/>
    <n v="5.6879999999999997"/>
    <n v="0"/>
    <s v="-"/>
    <n v="0"/>
    <n v="0"/>
    <s v="-"/>
    <n v="0"/>
    <n v="0"/>
    <s v="-"/>
    <n v="0"/>
  </r>
  <r>
    <s v="506"/>
    <x v="23"/>
    <x v="3"/>
    <s v="003"/>
    <s v="Z1B8051199"/>
    <s v="0121"/>
    <s v="FC"/>
    <s v="00010693"/>
    <s v=""/>
    <s v=""/>
    <s v=""/>
    <s v=""/>
    <n v="0"/>
    <s v=""/>
    <s v="MULTISERVICIOS SOFPAC C.A"/>
    <s v="J-41100734-0"/>
    <n v="105.84155"/>
    <n v="0"/>
    <n v="90.459949999999992"/>
    <n v="13.26"/>
    <s v="16"/>
    <n v="2.1215999999999999"/>
    <n v="0"/>
    <s v="-"/>
    <n v="0"/>
    <n v="0"/>
    <s v="-"/>
    <n v="0"/>
    <n v="0"/>
    <s v="-"/>
    <n v="0"/>
  </r>
  <r>
    <s v="507"/>
    <x v="23"/>
    <x v="3"/>
    <s v="003"/>
    <s v="Z1B8051199"/>
    <s v="0121"/>
    <s v="FC"/>
    <s v="00010713"/>
    <s v=""/>
    <s v=""/>
    <s v=""/>
    <s v=""/>
    <n v="0"/>
    <s v=""/>
    <s v="ETA CARRIZAL"/>
    <s v="J-408258757"/>
    <n v="21.633600000000001"/>
    <n v="0"/>
    <n v="15.879999999999999"/>
    <n v="4.96"/>
    <s v="16"/>
    <n v="0.79359999999999997"/>
    <n v="0"/>
    <s v="-"/>
    <n v="0"/>
    <n v="0"/>
    <s v="-"/>
    <n v="0"/>
    <n v="0"/>
    <s v="-"/>
    <n v="0"/>
  </r>
  <r>
    <s v="508"/>
    <x v="23"/>
    <x v="3"/>
    <s v="003"/>
    <s v="Z1B8051199"/>
    <s v="0121"/>
    <s v="NC"/>
    <s v=""/>
    <s v="00000035"/>
    <s v=""/>
    <s v="00003334"/>
    <s v="23/10/2021"/>
    <n v="16.96"/>
    <s v="VEN"/>
    <s v="MARIANA TORO"/>
    <s v="V22440649"/>
    <n v="-16.96"/>
    <n v="0"/>
    <n v="-16.96"/>
    <n v="0"/>
    <s v="-"/>
    <n v="0"/>
    <n v="0"/>
    <s v="-"/>
    <n v="0"/>
    <n v="0"/>
    <s v="-"/>
    <n v="0"/>
    <n v="0"/>
    <s v="-"/>
    <n v="0"/>
  </r>
  <r>
    <s v="509"/>
    <x v="23"/>
    <x v="3"/>
    <s v="003"/>
    <s v="Z1B8051199"/>
    <s v="0121"/>
    <s v="FC"/>
    <s v="00010682-00010691"/>
    <s v=""/>
    <s v=""/>
    <s v=""/>
    <s v=""/>
    <n v="0"/>
    <s v=""/>
    <s v="VENTAS NO CONTRIBUYENTES"/>
    <s v=""/>
    <n v="735.36069999999995"/>
    <n v="0"/>
    <n v="630.30409999999995"/>
    <n v="0"/>
    <s v="-"/>
    <n v="0"/>
    <n v="90.566000000000003"/>
    <s v="16"/>
    <n v="14.490600000000001"/>
    <n v="0"/>
    <s v="-"/>
    <n v="0"/>
    <n v="0"/>
    <s v="-"/>
    <n v="0"/>
  </r>
  <r>
    <s v="510"/>
    <x v="23"/>
    <x v="3"/>
    <s v="003"/>
    <s v="Z1B8051199"/>
    <s v="0121"/>
    <s v="FC"/>
    <s v="00010694-00010712"/>
    <s v=""/>
    <s v=""/>
    <s v=""/>
    <s v=""/>
    <n v="0"/>
    <s v=""/>
    <s v="VENTAS NO CONTRIBUYENTES"/>
    <s v=""/>
    <n v="2155.9842499999995"/>
    <n v="0"/>
    <n v="1615.8787500000003"/>
    <n v="0"/>
    <s v="-"/>
    <n v="0"/>
    <n v="465.60820000000007"/>
    <s v="16"/>
    <n v="74.49730000000001"/>
    <n v="0"/>
    <s v="-"/>
    <n v="0"/>
    <n v="0"/>
    <s v="-"/>
    <n v="0"/>
  </r>
  <r>
    <s v="511"/>
    <x v="23"/>
    <x v="3"/>
    <s v="003"/>
    <s v="Z1B8051199"/>
    <s v="0121"/>
    <s v="FC"/>
    <s v="00010714-00010773"/>
    <s v=""/>
    <s v=""/>
    <s v=""/>
    <s v=""/>
    <n v="0"/>
    <s v=""/>
    <s v="VENTAS NO CONTRIBUYENTES"/>
    <s v=""/>
    <n v="3838.8764499999997"/>
    <n v="0"/>
    <n v="2905.6764000000003"/>
    <n v="0"/>
    <s v="-"/>
    <n v="0"/>
    <n v="804.4827499999999"/>
    <s v="-"/>
    <n v="128.71729999999999"/>
    <n v="0"/>
    <s v="-"/>
    <n v="0"/>
    <n v="0"/>
    <s v="-"/>
    <n v="0"/>
  </r>
  <r>
    <s v="512"/>
    <x v="23"/>
    <x v="0"/>
    <s v="003"/>
    <s v="Z1F0008965"/>
    <s v="1051"/>
    <s v="FC"/>
    <s v="00136762"/>
    <s v=""/>
    <s v=""/>
    <s v=""/>
    <s v=""/>
    <n v="0"/>
    <s v=""/>
    <s v="ANTONIO GOMEZ"/>
    <s v="J305867429"/>
    <n v="11.8384"/>
    <n v="0"/>
    <n v="11.8384"/>
    <n v="0"/>
    <s v="-"/>
    <n v="0"/>
    <n v="0"/>
    <s v="-"/>
    <n v="0"/>
    <n v="0"/>
    <s v="-"/>
    <n v="0"/>
    <n v="0"/>
    <s v="-"/>
    <n v="0"/>
  </r>
  <r>
    <s v="513"/>
    <x v="23"/>
    <x v="0"/>
    <s v="003"/>
    <s v="Z1F0008965"/>
    <s v="1051"/>
    <s v="FC"/>
    <s v="00136789"/>
    <s v=""/>
    <s v=""/>
    <s v=""/>
    <s v=""/>
    <n v="0"/>
    <s v=""/>
    <s v="INV. FRANSHANTAL"/>
    <s v="J408762404"/>
    <n v="32.92"/>
    <n v="0"/>
    <n v="32.92"/>
    <n v="0"/>
    <s v="-"/>
    <n v="0"/>
    <n v="0"/>
    <s v="-"/>
    <n v="0"/>
    <n v="0"/>
    <s v="-"/>
    <n v="0"/>
    <n v="0"/>
    <s v="-"/>
    <n v="0"/>
  </r>
  <r>
    <s v="514"/>
    <x v="23"/>
    <x v="0"/>
    <s v="003"/>
    <s v="Z1F0008965"/>
    <s v="1051-1051"/>
    <s v="FC"/>
    <s v="00136726-00136761"/>
    <s v=""/>
    <s v=""/>
    <s v=""/>
    <s v=""/>
    <n v="0"/>
    <s v=""/>
    <s v="VENTAS NO CONTRIBUYENTES"/>
    <s v=""/>
    <n v="845.34685000000002"/>
    <n v="0"/>
    <n v="762.96365000000003"/>
    <n v="0"/>
    <s v="-"/>
    <n v="0"/>
    <n v="71.02"/>
    <s v="-"/>
    <n v="11.363200000000001"/>
    <n v="0"/>
    <s v="-"/>
    <n v="0"/>
    <n v="0"/>
    <s v="-"/>
    <n v="0"/>
  </r>
  <r>
    <s v="515"/>
    <x v="23"/>
    <x v="0"/>
    <s v="003"/>
    <s v="Z1F0008965"/>
    <s v="1051-1051"/>
    <s v="FC"/>
    <s v="00136763-00136788"/>
    <s v=""/>
    <s v=""/>
    <s v=""/>
    <s v=""/>
    <n v="0"/>
    <s v=""/>
    <s v="VENTAS NO CONTRIBUYENTES"/>
    <s v=""/>
    <n v="546.32119999999998"/>
    <n v="0"/>
    <n v="483.24824999999987"/>
    <n v="0"/>
    <s v="-"/>
    <n v="0"/>
    <n v="54.373250000000006"/>
    <s v="-"/>
    <n v="8.6997"/>
    <n v="0"/>
    <s v="-"/>
    <n v="0"/>
    <n v="0"/>
    <s v="-"/>
    <n v="0"/>
  </r>
  <r>
    <s v="516"/>
    <x v="23"/>
    <x v="0"/>
    <s v="003"/>
    <s v="Z1F0008965"/>
    <s v="1051-1051"/>
    <s v="FC"/>
    <s v="00136790-00136869"/>
    <s v=""/>
    <s v=""/>
    <s v=""/>
    <s v=""/>
    <n v="0"/>
    <s v=""/>
    <s v="VENTAS NO CONTRIBUYENTES"/>
    <s v=""/>
    <n v="1113.4755000000007"/>
    <n v="0"/>
    <n v="933.25820000000044"/>
    <n v="0"/>
    <s v="-"/>
    <n v="0"/>
    <n v="155.35969999999998"/>
    <s v="16"/>
    <n v="24.857599999999998"/>
    <n v="0"/>
    <s v="-"/>
    <n v="0"/>
    <n v="0"/>
    <s v="-"/>
    <n v="0"/>
  </r>
  <r>
    <s v="517"/>
    <x v="23"/>
    <x v="1"/>
    <s v="003"/>
    <s v="Z1F0017848"/>
    <s v="0603"/>
    <s v="FC"/>
    <s v="00031762"/>
    <s v=""/>
    <s v=""/>
    <s v=""/>
    <s v=""/>
    <n v="0"/>
    <s v=""/>
    <s v="RESIDENCIAS EL AVILA"/>
    <s v="J306634444"/>
    <n v="90.978049999999996"/>
    <n v="0"/>
    <n v="90.978049999999996"/>
    <n v="0"/>
    <s v="-"/>
    <n v="0"/>
    <n v="0"/>
    <s v="-"/>
    <n v="0"/>
    <n v="0"/>
    <s v="-"/>
    <n v="0"/>
    <n v="0"/>
    <s v="-"/>
    <n v="0"/>
  </r>
  <r>
    <s v="518"/>
    <x v="23"/>
    <x v="1"/>
    <s v="003"/>
    <s v="Z1F0017848"/>
    <s v="0603"/>
    <s v="NC"/>
    <s v=""/>
    <s v="00000097"/>
    <s v=""/>
    <s v="00031720"/>
    <s v="24-10-2021"/>
    <n v="14.06"/>
    <s v="VEN"/>
    <s v="ARMANDO ROJAS"/>
    <s v="V14480789"/>
    <n v="-5.9043999999999999"/>
    <n v="0"/>
    <n v="0"/>
    <n v="0"/>
    <s v="-"/>
    <n v="0"/>
    <n v="-5.09"/>
    <s v="16"/>
    <n v="-0.81440000000000001"/>
    <n v="0"/>
    <s v="-"/>
    <n v="0"/>
    <n v="0"/>
    <s v="-"/>
    <n v="0"/>
  </r>
  <r>
    <s v="519"/>
    <x v="23"/>
    <x v="1"/>
    <s v="003"/>
    <s v="Z1F0017848"/>
    <s v="0603-0603"/>
    <s v="FC"/>
    <s v="00031695-00031761"/>
    <s v=""/>
    <s v=""/>
    <s v=""/>
    <s v=""/>
    <n v="0"/>
    <s v=""/>
    <s v="VENTAS NO CONTRIBUYENTES"/>
    <s v=""/>
    <n v="4415.7285940000029"/>
    <n v="0"/>
    <n v="3305.9425000000015"/>
    <n v="0"/>
    <s v="-"/>
    <n v="0"/>
    <n v="956.71214999999984"/>
    <s v="16"/>
    <n v="153.07394400000001"/>
    <n v="0"/>
    <s v="-"/>
    <n v="0"/>
    <n v="0"/>
    <s v="-"/>
    <n v="0"/>
  </r>
  <r>
    <s v="520"/>
    <x v="23"/>
    <x v="3"/>
    <s v="004"/>
    <s v="Z1B8050937"/>
    <s v="1966"/>
    <s v="FC"/>
    <s v="00182873"/>
    <s v=""/>
    <s v=""/>
    <s v=""/>
    <s v=""/>
    <n v="0"/>
    <s v=""/>
    <s v="GRUPO CORPORATIVO MANUBER C.A"/>
    <s v="J-40982131-5"/>
    <n v="20.38345"/>
    <n v="0"/>
    <n v="8.0526499999999981"/>
    <n v="10.63"/>
    <s v="16"/>
    <n v="1.7008000000000001"/>
    <n v="0"/>
    <s v="-"/>
    <n v="0"/>
    <n v="0"/>
    <s v="-"/>
    <n v="0"/>
    <n v="0"/>
    <s v="-"/>
    <n v="0"/>
  </r>
  <r>
    <s v="521"/>
    <x v="23"/>
    <x v="3"/>
    <s v="004"/>
    <s v="Z1B8050937"/>
    <s v="1966"/>
    <s v="FC"/>
    <s v="00182874"/>
    <s v=""/>
    <s v=""/>
    <s v=""/>
    <s v=""/>
    <n v="0"/>
    <s v=""/>
    <s v="GRUPO CORPORATIVO MANUBER C.A"/>
    <s v="J-40982131-5"/>
    <n v="7.9119999999999999"/>
    <n v="0"/>
    <n v="5.9399999999999995"/>
    <n v="1.7"/>
    <s v="16"/>
    <n v="0.27200000000000002"/>
    <n v="0"/>
    <s v="-"/>
    <n v="0"/>
    <n v="0"/>
    <s v="-"/>
    <n v="0"/>
    <n v="0"/>
    <s v="-"/>
    <n v="0"/>
  </r>
  <r>
    <s v="522"/>
    <x v="23"/>
    <x v="3"/>
    <s v="004"/>
    <s v="Z1B8050937"/>
    <s v="1966"/>
    <s v="FC"/>
    <s v="00182799-00182872"/>
    <s v=""/>
    <s v=""/>
    <s v=""/>
    <s v=""/>
    <n v="0"/>
    <s v=""/>
    <s v="VENTAS NO CONTRIBUYENTES"/>
    <s v=""/>
    <n v="4819.8350260000007"/>
    <n v="0"/>
    <n v="3771.0548499999991"/>
    <n v="0"/>
    <s v="-"/>
    <n v="0"/>
    <n v="904.12080000000003"/>
    <s v="16"/>
    <n v="144.65937599999998"/>
    <n v="0"/>
    <s v="-"/>
    <n v="0"/>
    <n v="0"/>
    <s v="-"/>
    <n v="0"/>
  </r>
  <r>
    <s v="523"/>
    <x v="23"/>
    <x v="3"/>
    <s v="004"/>
    <s v="Z1B8050937"/>
    <s v="1966"/>
    <s v="FC"/>
    <s v="00182875-00182891"/>
    <s v=""/>
    <s v=""/>
    <s v=""/>
    <s v=""/>
    <n v="0"/>
    <s v=""/>
    <s v="VENTAS NO CONTRIBUYENTES"/>
    <s v=""/>
    <n v="764.62460800000008"/>
    <n v="0"/>
    <n v="528.61885000000018"/>
    <n v="0"/>
    <s v="-"/>
    <n v="0"/>
    <n v="203.45325000000003"/>
    <s v="16"/>
    <n v="32.552508000000003"/>
    <n v="0"/>
    <s v="-"/>
    <n v="0"/>
    <n v="0"/>
    <s v="-"/>
    <n v="0"/>
  </r>
  <r>
    <s v="524"/>
    <x v="23"/>
    <x v="1"/>
    <s v="004"/>
    <s v="Z1F0017963"/>
    <s v="0613-0613"/>
    <s v="FC"/>
    <s v="00023188-00023240"/>
    <s v=""/>
    <s v=""/>
    <s v=""/>
    <s v=""/>
    <n v="0"/>
    <s v=""/>
    <s v="VENTAS NO CONTRIBUYENTES"/>
    <s v=""/>
    <n v="2018.7735280000004"/>
    <n v="0"/>
    <n v="1416.4745000000007"/>
    <n v="0"/>
    <s v="-"/>
    <n v="0"/>
    <n v="519.22329999999999"/>
    <s v="16"/>
    <n v="83.075727999999998"/>
    <n v="0"/>
    <s v="-"/>
    <n v="0"/>
    <n v="0"/>
    <s v="-"/>
    <n v="0"/>
  </r>
  <r>
    <s v="525"/>
    <x v="23"/>
    <x v="3"/>
    <s v="005"/>
    <s v="Z1B8050363"/>
    <s v="0124"/>
    <s v="FC"/>
    <s v="00013487-00013555"/>
    <s v=""/>
    <s v=""/>
    <s v=""/>
    <s v=""/>
    <n v="0"/>
    <s v=""/>
    <s v="VENTAS NO CONTRIBUYENTES"/>
    <s v=""/>
    <n v="4497.6307999999999"/>
    <n v="0"/>
    <n v="3290.5"/>
    <n v="0"/>
    <s v="-"/>
    <n v="0"/>
    <n v="1040.6300000000001"/>
    <s v="-"/>
    <n v="166.50080000000003"/>
    <n v="0"/>
    <s v="-"/>
    <n v="0"/>
    <n v="0"/>
    <s v="-"/>
    <n v="0"/>
  </r>
  <r>
    <s v="526"/>
    <x v="23"/>
    <x v="1"/>
    <s v="005"/>
    <s v="Z1F0017998"/>
    <s v="0603-0603"/>
    <s v="FC"/>
    <s v="00027347-00027360"/>
    <s v=""/>
    <s v=""/>
    <s v=""/>
    <s v=""/>
    <n v="0"/>
    <s v=""/>
    <s v="VENTAS NO CONTRIBUYENTES"/>
    <s v=""/>
    <n v="1168.5638299999998"/>
    <n v="0"/>
    <n v="771.3346499999999"/>
    <n v="0"/>
    <s v="-"/>
    <n v="0"/>
    <n v="342.43889999999999"/>
    <s v="16"/>
    <n v="54.790280000000003"/>
    <n v="0"/>
    <s v="-"/>
    <n v="0"/>
    <n v="0"/>
    <s v="-"/>
    <n v="0"/>
  </r>
  <r>
    <s v="527"/>
    <x v="23"/>
    <x v="3"/>
    <s v="006"/>
    <s v="Z1B8044815"/>
    <s v="0017"/>
    <s v="FC"/>
    <s v="00001372"/>
    <s v=""/>
    <s v=""/>
    <s v=""/>
    <s v=""/>
    <n v="0"/>
    <s v=""/>
    <s v="ALIMENTOS COMARCA C.A"/>
    <s v="J-40706967-5"/>
    <n v="478.46109999999999"/>
    <n v="0"/>
    <n v="228.22184999999996"/>
    <n v="215.72345000000001"/>
    <s v="16"/>
    <n v="34.515799999999999"/>
    <n v="0"/>
    <s v="-"/>
    <n v="0"/>
    <n v="0"/>
    <s v="-"/>
    <n v="0"/>
    <n v="0"/>
    <s v="-"/>
    <n v="0"/>
  </r>
  <r>
    <s v="528"/>
    <x v="23"/>
    <x v="3"/>
    <s v="006"/>
    <s v="Z1B8044815"/>
    <s v="0017"/>
    <s v="FC"/>
    <s v="00001291-00001371"/>
    <s v=""/>
    <s v=""/>
    <s v=""/>
    <s v=""/>
    <n v="0"/>
    <s v=""/>
    <s v="VENTAS NO CONTRIBUYENTES"/>
    <s v=""/>
    <n v="5832.6751960000011"/>
    <n v="0"/>
    <n v="4587.3127999999988"/>
    <n v="0"/>
    <s v="-"/>
    <n v="0"/>
    <n v="1073.5881999999999"/>
    <s v="-"/>
    <n v="171.77419600000002"/>
    <n v="0"/>
    <s v="-"/>
    <n v="0"/>
    <n v="0"/>
    <s v="-"/>
    <n v="0"/>
  </r>
  <r>
    <s v="529"/>
    <x v="23"/>
    <x v="3"/>
    <s v="006"/>
    <s v="Z1B8044815"/>
    <s v="0017"/>
    <s v="FC"/>
    <s v="00001373-00001407"/>
    <s v=""/>
    <s v=""/>
    <s v=""/>
    <s v=""/>
    <n v="0"/>
    <s v=""/>
    <s v="VENTAS NO CONTRIBUYENTES"/>
    <s v=""/>
    <n v="3409.5993480000002"/>
    <n v="0"/>
    <n v="2586.9473000000003"/>
    <n v="0"/>
    <s v="-"/>
    <n v="0"/>
    <n v="709.18279999999959"/>
    <s v="16"/>
    <n v="113.46924799999999"/>
    <n v="0"/>
    <s v="-"/>
    <n v="0"/>
    <n v="0"/>
    <s v="-"/>
    <n v="0"/>
  </r>
  <r>
    <s v="530"/>
    <x v="23"/>
    <x v="1"/>
    <s v="006"/>
    <s v="Z1F0017787"/>
    <s v="0578-0578"/>
    <s v="FC"/>
    <s v="00014131-00014187"/>
    <s v=""/>
    <s v=""/>
    <s v=""/>
    <s v=""/>
    <n v="0"/>
    <s v=""/>
    <s v="VENTAS NO CONTRIBUYENTES"/>
    <s v=""/>
    <n v="2211.7247200000011"/>
    <n v="0"/>
    <n v="1489.8645500000007"/>
    <n v="0"/>
    <s v="-"/>
    <n v="0"/>
    <n v="622.29325000000006"/>
    <s v="16"/>
    <n v="99.56692000000001"/>
    <n v="0"/>
    <s v="-"/>
    <n v="0"/>
    <n v="0"/>
    <s v="-"/>
    <n v="0"/>
  </r>
  <r>
    <s v="531"/>
    <x v="23"/>
    <x v="3"/>
    <s v="007"/>
    <s v="Z1B8050013"/>
    <s v="0048"/>
    <s v="FC"/>
    <s v="00003503-00003589"/>
    <s v=""/>
    <s v=""/>
    <s v=""/>
    <s v=""/>
    <n v="0"/>
    <s v=""/>
    <s v="VENTAS NO CONTRIBUYENTES"/>
    <s v=""/>
    <n v="7242.778707999998"/>
    <n v="0"/>
    <n v="5210.0620999999992"/>
    <n v="0"/>
    <s v="-"/>
    <n v="0"/>
    <n v="1752.3418999999997"/>
    <s v="16"/>
    <n v="280.37470799999994"/>
    <n v="0"/>
    <s v="-"/>
    <n v="0"/>
    <n v="0"/>
    <s v="-"/>
    <n v="0"/>
  </r>
  <r>
    <s v="532"/>
    <x v="23"/>
    <x v="3"/>
    <s v="008"/>
    <s v="Z1B8050003"/>
    <s v="1981"/>
    <s v="FC"/>
    <s v="00193383-00193492"/>
    <s v=""/>
    <s v=""/>
    <s v=""/>
    <s v=""/>
    <n v="0"/>
    <s v=""/>
    <s v="VENTAS NO CONTRIBUYENTES"/>
    <s v=""/>
    <n v="6779.9547439999978"/>
    <n v="0"/>
    <n v="4800.735499999997"/>
    <n v="0"/>
    <s v="-"/>
    <n v="0"/>
    <n v="1706.2235000000007"/>
    <s v="-"/>
    <n v="272.995744"/>
    <n v="0"/>
    <s v="-"/>
    <n v="0"/>
    <n v="0"/>
    <s v="-"/>
    <n v="0"/>
  </r>
  <r>
    <s v="533"/>
    <x v="23"/>
    <x v="1"/>
    <s v="008"/>
    <s v="Z1F0017970"/>
    <s v="0235-0235"/>
    <s v="FC"/>
    <s v="00003236-00003253"/>
    <s v=""/>
    <s v=""/>
    <s v=""/>
    <s v=""/>
    <n v="0"/>
    <s v=""/>
    <s v="VENTAS NO CONTRIBUYENTES"/>
    <s v=""/>
    <n v="148.2944"/>
    <n v="0"/>
    <n v="42.92000000000003"/>
    <n v="0"/>
    <s v="-"/>
    <n v="0"/>
    <n v="90.839999999999989"/>
    <s v="16"/>
    <n v="14.5344"/>
    <n v="0"/>
    <s v="-"/>
    <n v="0"/>
    <n v="0"/>
    <s v="-"/>
    <n v="0"/>
  </r>
  <r>
    <s v="534"/>
    <x v="23"/>
    <x v="3"/>
    <s v="009"/>
    <s v="Z1B8014458"/>
    <s v="0016"/>
    <s v="FC"/>
    <s v="00000881-00000956"/>
    <s v=""/>
    <s v=""/>
    <s v=""/>
    <s v=""/>
    <n v="0"/>
    <s v=""/>
    <s v="VENTAS NO CONTRIBUYENTES"/>
    <s v=""/>
    <n v="4304.3121460000002"/>
    <n v="0"/>
    <n v="3009.4758999999995"/>
    <n v="0"/>
    <s v="-"/>
    <n v="0"/>
    <n v="1116.2381500000001"/>
    <s v="-"/>
    <n v="178.59809599999997"/>
    <n v="0"/>
    <s v="-"/>
    <n v="0"/>
    <n v="0"/>
    <s v="-"/>
    <n v="0"/>
  </r>
  <r>
    <s v="535"/>
    <x v="23"/>
    <x v="3"/>
    <s v="010"/>
    <s v="Z1F0000341"/>
    <s v="1500"/>
    <s v="NC"/>
    <s v=""/>
    <s v="00000187"/>
    <s v=""/>
    <s v="86107000"/>
    <s v="24/10/2021"/>
    <n v="4.5"/>
    <s v="VEN"/>
    <s v="GENESIS VIVAS"/>
    <s v="V18249605"/>
    <n v="-4.5"/>
    <n v="0"/>
    <n v="-4.5"/>
    <n v="0"/>
    <s v="-"/>
    <n v="0"/>
    <n v="0"/>
    <s v="-"/>
    <n v="0"/>
    <n v="0"/>
    <s v="-"/>
    <n v="0"/>
    <n v="0"/>
    <s v="-"/>
    <n v="0"/>
  </r>
  <r>
    <s v="536"/>
    <x v="23"/>
    <x v="3"/>
    <s v="010"/>
    <s v="Z1F0000341"/>
    <s v="1500"/>
    <s v="FC"/>
    <s v="00086056-00086132"/>
    <s v=""/>
    <s v=""/>
    <s v=""/>
    <s v=""/>
    <n v="0"/>
    <s v=""/>
    <s v="VENTAS NO CONTRIBUYENTES"/>
    <s v=""/>
    <n v="4327.5627159999995"/>
    <n v="0"/>
    <n v="3123"/>
    <n v="0"/>
    <s v="-"/>
    <n v="0"/>
    <n v="1038.4162000000001"/>
    <s v="-"/>
    <n v="166.14651599999999"/>
    <n v="0"/>
    <s v="-"/>
    <n v="0"/>
    <n v="0"/>
    <s v="-"/>
    <n v="0"/>
  </r>
  <r>
    <s v="537"/>
    <x v="23"/>
    <x v="3"/>
    <s v="011"/>
    <s v="Z1F0004616"/>
    <s v="0939"/>
    <s v="FC"/>
    <s v="00126921"/>
    <s v=""/>
    <s v=""/>
    <s v=""/>
    <s v=""/>
    <n v="0"/>
    <s v=""/>
    <s v="ANDREA PEÑA"/>
    <s v="V256074230 "/>
    <n v="19.758900000000001"/>
    <n v="0"/>
    <n v="19.758900000000001"/>
    <n v="0"/>
    <s v="-"/>
    <n v="0"/>
    <n v="0"/>
    <s v="-"/>
    <n v="0"/>
    <n v="0"/>
    <s v="-"/>
    <n v="0"/>
    <n v="0"/>
    <s v="-"/>
    <n v="0"/>
  </r>
  <r>
    <s v="538"/>
    <x v="23"/>
    <x v="3"/>
    <s v="011"/>
    <s v="Z1F0004616"/>
    <s v="0939-0939"/>
    <s v="FC"/>
    <s v="00126917-00126920"/>
    <s v=""/>
    <s v=""/>
    <s v=""/>
    <s v=""/>
    <n v="0"/>
    <s v=""/>
    <s v="VENTAS NO CONTRIBUYENTES"/>
    <s v=""/>
    <n v="14.338000000000001"/>
    <n v="0"/>
    <n v="14.338000000000001"/>
    <n v="0"/>
    <s v="-"/>
    <n v="0"/>
    <n v="0"/>
    <s v="-"/>
    <n v="0"/>
    <n v="0"/>
    <s v="-"/>
    <n v="0"/>
    <n v="0"/>
    <s v="-"/>
    <n v="0"/>
  </r>
  <r>
    <s v="539"/>
    <x v="23"/>
    <x v="3"/>
    <s v="011"/>
    <s v="Z1F0004616"/>
    <s v="0939-0939"/>
    <s v="FC"/>
    <s v="00126922-00127014"/>
    <s v=""/>
    <s v=""/>
    <s v=""/>
    <s v=""/>
    <n v="0"/>
    <s v=""/>
    <s v="VENTAS NO CONTRIBUYENTES"/>
    <s v=""/>
    <n v="1147.9886000000001"/>
    <n v="0"/>
    <n v="946.51980000000003"/>
    <n v="0"/>
    <s v="-"/>
    <n v="0"/>
    <n v="173.68"/>
    <s v="16"/>
    <n v="27.788800000000002"/>
    <n v="0"/>
    <s v="-"/>
    <n v="0"/>
    <n v="0"/>
    <s v="-"/>
    <n v="0"/>
  </r>
  <r>
    <s v="540"/>
    <x v="23"/>
    <x v="3"/>
    <s v="012"/>
    <s v="Z1B8038506"/>
    <s v="1886"/>
    <s v="FC"/>
    <s v="00077482-00077490"/>
    <s v=""/>
    <s v=""/>
    <s v=""/>
    <s v=""/>
    <n v="0"/>
    <s v=""/>
    <s v="VENTAS NO CONTRIBUYENTES"/>
    <s v=""/>
    <n v="203.8417"/>
    <n v="0"/>
    <n v="119.76490000000001"/>
    <n v="0"/>
    <s v="-"/>
    <n v="0"/>
    <n v="72.47999999999999"/>
    <s v="16"/>
    <n v="11.5968"/>
    <n v="0"/>
    <s v="-"/>
    <n v="0"/>
    <n v="0"/>
    <s v="-"/>
    <n v="0"/>
  </r>
  <r>
    <s v="541"/>
    <x v="23"/>
    <x v="3"/>
    <s v="013"/>
    <s v="Z1B8050578"/>
    <s v="1849-1849"/>
    <s v="FC"/>
    <s v="00164425-00164470"/>
    <s v=""/>
    <s v=""/>
    <s v=""/>
    <s v=""/>
    <n v="0"/>
    <s v=""/>
    <s v="VENTAS NO CONTRIBUYENTES"/>
    <s v=""/>
    <n v="1054.2227"/>
    <n v="0"/>
    <n v="791.26790000000005"/>
    <n v="0"/>
    <s v="-"/>
    <n v="0"/>
    <n v="226.68520000000004"/>
    <s v="-"/>
    <n v="36.269600000000004"/>
    <n v="0"/>
    <s v="-"/>
    <n v="0"/>
    <n v="0"/>
    <s v="-"/>
    <n v="0"/>
  </r>
  <r>
    <s v="542"/>
    <x v="23"/>
    <x v="3"/>
    <s v="014"/>
    <s v="Z1F0000338"/>
    <s v="1694-1694"/>
    <s v="FC"/>
    <s v="72895000-72997001"/>
    <s v=""/>
    <s v=""/>
    <s v=""/>
    <s v=""/>
    <n v="0"/>
    <s v=""/>
    <s v="VENTAS NO CONTRIBUYENTES"/>
    <s v=""/>
    <n v="2035.76305"/>
    <n v="0"/>
    <n v="1483.5261000000005"/>
    <n v="0"/>
    <s v="-"/>
    <n v="0"/>
    <n v="476.06635000000006"/>
    <s v="16"/>
    <n v="76.170600000000007"/>
    <n v="0"/>
    <s v="-"/>
    <n v="0"/>
    <n v="0"/>
    <s v="-"/>
    <n v="0"/>
  </r>
  <r>
    <s v="543"/>
    <x v="23"/>
    <x v="3"/>
    <s v="015"/>
    <s v="Z1B8050356"/>
    <s v="1865"/>
    <s v="FC"/>
    <s v="00095894"/>
    <s v=""/>
    <s v=""/>
    <s v=""/>
    <s v=""/>
    <n v="0"/>
    <s v=""/>
    <s v="JM MANUFACTURE"/>
    <s v="V297033009 "/>
    <n v="91.581999999999994"/>
    <n v="0"/>
    <n v="0"/>
    <n v="78.95"/>
    <s v="16"/>
    <n v="12.632"/>
    <n v="0"/>
    <s v="-"/>
    <n v="0"/>
    <n v="0"/>
    <s v="-"/>
    <n v="0"/>
    <n v="0"/>
    <s v="-"/>
    <n v="0"/>
  </r>
  <r>
    <s v="544"/>
    <x v="23"/>
    <x v="3"/>
    <s v="015"/>
    <s v="Z1B8050356"/>
    <s v="1865"/>
    <s v="FC"/>
    <s v="00095868-00095893"/>
    <s v=""/>
    <s v=""/>
    <s v=""/>
    <s v=""/>
    <n v="0"/>
    <s v=""/>
    <s v="VENTAS NO CONTRIBUYENTES"/>
    <s v=""/>
    <n v="2266.8516999999997"/>
    <n v="0"/>
    <n v="1676.4136000000001"/>
    <n v="0"/>
    <s v="-"/>
    <n v="0"/>
    <n v="508.99829999999997"/>
    <s v="16"/>
    <n v="81.439800000000005"/>
    <n v="0"/>
    <s v="-"/>
    <n v="0"/>
    <n v="0"/>
    <s v="-"/>
    <n v="0"/>
  </r>
  <r>
    <s v="545"/>
    <x v="23"/>
    <x v="3"/>
    <s v="015"/>
    <s v="Z1B8050356"/>
    <s v="1865"/>
    <s v="FC"/>
    <s v="00095895-00095929"/>
    <s v=""/>
    <s v=""/>
    <s v=""/>
    <s v=""/>
    <n v="0"/>
    <s v=""/>
    <s v="VENTAS NO CONTRIBUYENTES"/>
    <s v=""/>
    <n v="1578.8378000000007"/>
    <n v="0"/>
    <n v="1232.5454000000004"/>
    <n v="0"/>
    <s v="-"/>
    <n v="0"/>
    <n v="298.52789999999993"/>
    <s v="-"/>
    <n v="47.764500000000012"/>
    <n v="0"/>
    <s v="-"/>
    <n v="0"/>
    <n v="0"/>
    <s v="-"/>
    <n v="0"/>
  </r>
  <r>
    <s v="546"/>
    <x v="23"/>
    <x v="3"/>
    <s v="016"/>
    <s v="Z1F0000490"/>
    <s v="0405"/>
    <s v="FC"/>
    <s v="00015081-00015173"/>
    <s v=""/>
    <s v=""/>
    <s v=""/>
    <s v=""/>
    <n v="0"/>
    <s v=""/>
    <s v="VENTAS NO CONTRIBUYENTES"/>
    <s v=""/>
    <n v="1088.9378999999999"/>
    <n v="0"/>
    <n v="776.24855000000002"/>
    <n v="0"/>
    <s v="-"/>
    <n v="0"/>
    <n v="269.55984999999993"/>
    <s v="-"/>
    <n v="43.1295"/>
    <n v="0"/>
    <s v="-"/>
    <n v="0"/>
    <n v="0"/>
    <s v="-"/>
    <n v="0"/>
  </r>
  <r>
    <s v="547"/>
    <x v="23"/>
    <x v="3"/>
    <s v="017"/>
    <s v="Z7C0004030"/>
    <s v="0316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48"/>
    <x v="24"/>
    <x v="3"/>
    <s v="001"/>
    <s v="Z1F0000700"/>
    <s v="1703"/>
    <s v="FC"/>
    <s v="39230000"/>
    <s v=""/>
    <s v=""/>
    <s v=""/>
    <s v=""/>
    <n v="0"/>
    <s v=""/>
    <s v="JOSUE GUILLEN"/>
    <s v="V30068695 "/>
    <n v="171.37280000000001"/>
    <n v="0"/>
    <n v="163.44999999999999"/>
    <n v="0"/>
    <s v="-"/>
    <n v="0"/>
    <n v="6.83"/>
    <s v="16"/>
    <n v="1.0928"/>
    <n v="0"/>
    <s v="-"/>
    <n v="0"/>
    <n v="0"/>
    <s v="-"/>
    <n v="0"/>
  </r>
  <r>
    <s v="549"/>
    <x v="24"/>
    <x v="3"/>
    <s v="001"/>
    <s v="Z1F0000700"/>
    <s v="1703"/>
    <s v="FC"/>
    <s v="39231000"/>
    <s v=""/>
    <s v=""/>
    <s v=""/>
    <s v=""/>
    <n v="0"/>
    <s v=""/>
    <s v="INVERSIONES MINIMARKETREY"/>
    <s v="J-500294581"/>
    <n v="163.44999999999999"/>
    <n v="0"/>
    <n v="163.44999999999999"/>
    <n v="0"/>
    <s v="-"/>
    <n v="0"/>
    <n v="0"/>
    <s v="-"/>
    <n v="0"/>
    <n v="0"/>
    <s v="-"/>
    <n v="0"/>
    <n v="0"/>
    <s v="-"/>
    <n v="0"/>
  </r>
  <r>
    <s v="550"/>
    <x v="24"/>
    <x v="3"/>
    <s v="001"/>
    <s v="Z1F0000700"/>
    <s v="1703"/>
    <s v="FC"/>
    <s v="00039232000-00039322"/>
    <s v=""/>
    <s v=""/>
    <s v=""/>
    <s v=""/>
    <n v="0"/>
    <s v=""/>
    <s v="VENTAS NO CONTRIBUYENTES"/>
    <s v=""/>
    <n v="2449.4998500000002"/>
    <n v="0"/>
    <n v="1873.6319999999992"/>
    <n v="0"/>
    <s v="-"/>
    <n v="0"/>
    <n v="496.43775000000005"/>
    <s v="-"/>
    <n v="79.430099999999968"/>
    <n v="0"/>
    <s v="-"/>
    <n v="0"/>
    <n v="0"/>
    <s v="-"/>
    <n v="0"/>
  </r>
  <r>
    <s v="551"/>
    <x v="24"/>
    <x v="2"/>
    <s v="001"/>
    <s v="Z7C7008321"/>
    <s v="0049-0049"/>
    <s v="FC"/>
    <s v="00005504-00005610"/>
    <s v=""/>
    <s v=""/>
    <s v=""/>
    <s v=""/>
    <n v="0"/>
    <s v=""/>
    <s v="VENTAS NO CONTRIBUYENTES"/>
    <s v=""/>
    <n v="1701.8231999999996"/>
    <n v="0"/>
    <n v="1346.4250500000003"/>
    <n v="0"/>
    <s v="-"/>
    <n v="0"/>
    <n v="306.37774999999999"/>
    <s v="16"/>
    <n v="49.020399999999988"/>
    <n v="0"/>
    <s v="-"/>
    <n v="0"/>
    <n v="0"/>
    <s v="-"/>
    <n v="0"/>
  </r>
  <r>
    <s v="552"/>
    <x v="24"/>
    <x v="1"/>
    <s v="001"/>
    <s v="Z1F0017854"/>
    <s v="0618-0619"/>
    <s v="FC"/>
    <s v="00037762-00037774"/>
    <s v=""/>
    <s v=""/>
    <s v=""/>
    <s v=""/>
    <n v="0"/>
    <s v=""/>
    <s v="VENTAS NO CONTRIBUYENTES"/>
    <s v=""/>
    <n v="367.61250799999999"/>
    <n v="0"/>
    <n v="277.30064999999996"/>
    <n v="0"/>
    <s v="-"/>
    <n v="0"/>
    <n v="77.855050000000006"/>
    <s v="16"/>
    <n v="12.456807999999999"/>
    <n v="0"/>
    <s v="-"/>
    <n v="0"/>
    <n v="0"/>
    <s v="-"/>
    <n v="0"/>
  </r>
  <r>
    <s v="553"/>
    <x v="24"/>
    <x v="2"/>
    <s v="002"/>
    <s v="Z7C7008340"/>
    <s v="0049-0049"/>
    <s v="FC"/>
    <s v="00006177-00006282"/>
    <s v=""/>
    <s v=""/>
    <s v=""/>
    <s v=""/>
    <n v="0"/>
    <s v=""/>
    <s v="VENTAS NO CONTRIBUYENTES"/>
    <s v=""/>
    <n v="2359.1680900000006"/>
    <n v="0"/>
    <n v="1833.9216999999999"/>
    <n v="0"/>
    <s v="-"/>
    <n v="0"/>
    <n v="452.79854999999998"/>
    <s v="-"/>
    <n v="72.447839999999985"/>
    <n v="0"/>
    <s v="-"/>
    <n v="0"/>
    <n v="0"/>
    <s v="-"/>
    <n v="0"/>
  </r>
  <r>
    <s v="554"/>
    <x v="24"/>
    <x v="3"/>
    <s v="002"/>
    <s v="Z1B8050002"/>
    <s v="0043"/>
    <s v="FC"/>
    <s v="00003431-00003472"/>
    <s v=""/>
    <s v=""/>
    <s v=""/>
    <s v=""/>
    <n v="0"/>
    <s v=""/>
    <s v="VENTAS NO CONTRIBUYENTES"/>
    <s v=""/>
    <n v="2584.8292799999999"/>
    <n v="0"/>
    <n v="1767.63005"/>
    <n v="0"/>
    <s v="-"/>
    <n v="0"/>
    <n v="704.48215000000005"/>
    <s v="16"/>
    <n v="112.71708"/>
    <n v="0"/>
    <s v="-"/>
    <n v="0"/>
    <n v="0"/>
    <s v="-"/>
    <n v="0"/>
  </r>
  <r>
    <s v="555"/>
    <x v="24"/>
    <x v="0"/>
    <s v="002"/>
    <s v="Z1F0008858"/>
    <s v="1068"/>
    <s v="FC"/>
    <s v="00142665"/>
    <s v=""/>
    <s v=""/>
    <s v=""/>
    <s v=""/>
    <n v="0"/>
    <s v=""/>
    <s v="INV.LR Y 74"/>
    <s v="J410842342 "/>
    <n v="213.8"/>
    <n v="0"/>
    <n v="213.8"/>
    <n v="0"/>
    <s v="-"/>
    <n v="0"/>
    <n v="0"/>
    <s v="-"/>
    <n v="0"/>
    <n v="0"/>
    <s v="-"/>
    <n v="0"/>
    <n v="0"/>
    <s v="-"/>
    <n v="0"/>
  </r>
  <r>
    <s v="556"/>
    <x v="24"/>
    <x v="0"/>
    <s v="002"/>
    <s v="Z1F0008858"/>
    <s v="1068"/>
    <s v="NC"/>
    <s v=""/>
    <s v="00000172"/>
    <s v=""/>
    <s v="00142651"/>
    <s v="25/10/2021"/>
    <n v="9.0399999999999991"/>
    <s v="VEN"/>
    <s v="MOISES"/>
    <s v="V22785283 "/>
    <n v="-9.0399999999999991"/>
    <n v="0"/>
    <n v="-9.0399999999999991"/>
    <n v="0"/>
    <s v="-"/>
    <n v="0"/>
    <n v="0"/>
    <s v="-"/>
    <n v="0"/>
    <n v="0"/>
    <s v="-"/>
    <n v="0"/>
    <n v="0"/>
    <s v="-"/>
    <n v="0"/>
  </r>
  <r>
    <s v="557"/>
    <x v="24"/>
    <x v="0"/>
    <s v="002"/>
    <s v="Z1F0008858"/>
    <s v="1068-1068"/>
    <s v="FC"/>
    <s v="00142579-00142664"/>
    <s v=""/>
    <s v=""/>
    <s v=""/>
    <s v=""/>
    <n v="0"/>
    <s v=""/>
    <s v="VENTAS NO CONTRIBUYENTES"/>
    <s v=""/>
    <n v="931.21334999999976"/>
    <n v="0"/>
    <n v="842.67054999999948"/>
    <n v="0"/>
    <s v="-"/>
    <n v="0"/>
    <n v="76.33"/>
    <s v="-"/>
    <n v="12.212800000000001"/>
    <n v="0"/>
    <s v="-"/>
    <n v="0"/>
    <n v="0"/>
    <s v="-"/>
    <n v="0"/>
  </r>
  <r>
    <s v="558"/>
    <x v="24"/>
    <x v="0"/>
    <s v="002"/>
    <s v="Z1F0008858"/>
    <s v="1068-1068"/>
    <s v="FC"/>
    <s v="00142666-00142675"/>
    <s v=""/>
    <s v=""/>
    <s v=""/>
    <s v=""/>
    <n v="0"/>
    <s v=""/>
    <s v="VENTAS NO CONTRIBUYENTES"/>
    <s v=""/>
    <n v="126.5591"/>
    <n v="0"/>
    <n v="94.879499999999993"/>
    <n v="0"/>
    <s v="-"/>
    <n v="0"/>
    <n v="27.310000000000002"/>
    <s v="16"/>
    <n v="4.3696000000000002"/>
    <n v="0"/>
    <s v="-"/>
    <n v="0"/>
    <n v="0"/>
    <s v="-"/>
    <n v="0"/>
  </r>
  <r>
    <s v="559"/>
    <x v="24"/>
    <x v="1"/>
    <s v="002"/>
    <s v="Z1F0017966"/>
    <s v="0611"/>
    <s v="FC"/>
    <s v="00023685"/>
    <s v=""/>
    <s v=""/>
    <s v=""/>
    <s v=""/>
    <n v="0"/>
    <s v=""/>
    <s v="TONO WELLS"/>
    <s v="J411397326"/>
    <n v="38.349600000000002"/>
    <n v="0"/>
    <n v="0"/>
    <n v="33.06"/>
    <s v="16"/>
    <n v="5.2896000000000001"/>
    <n v="0"/>
    <s v="-"/>
    <n v="0"/>
    <n v="0"/>
    <s v="-"/>
    <n v="0"/>
    <n v="0"/>
    <s v="-"/>
    <n v="0"/>
  </r>
  <r>
    <s v="560"/>
    <x v="24"/>
    <x v="1"/>
    <s v="002"/>
    <s v="Z1F0017966"/>
    <s v="0611"/>
    <s v="FC"/>
    <s v="00023711"/>
    <s v=""/>
    <s v=""/>
    <s v=""/>
    <s v=""/>
    <n v="0"/>
    <s v=""/>
    <s v="FUNDAVIGEA"/>
    <s v="J298180811"/>
    <n v="14.09"/>
    <n v="0"/>
    <n v="14.09"/>
    <n v="0"/>
    <s v="-"/>
    <n v="0"/>
    <n v="0"/>
    <s v="-"/>
    <n v="0"/>
    <n v="0"/>
    <s v="-"/>
    <n v="0"/>
    <n v="0"/>
    <s v="-"/>
    <n v="0"/>
  </r>
  <r>
    <s v="561"/>
    <x v="24"/>
    <x v="1"/>
    <s v="002"/>
    <s v="Z1F0017966"/>
    <s v="0611-0611"/>
    <s v="FC"/>
    <s v="00023672-00023684"/>
    <s v=""/>
    <s v=""/>
    <s v=""/>
    <s v=""/>
    <n v="0"/>
    <s v=""/>
    <s v="VENTAS NO CONTRIBUYENTES"/>
    <s v=""/>
    <n v="256.51950199999999"/>
    <n v="0"/>
    <n v="187.28814999999997"/>
    <n v="0"/>
    <s v="-"/>
    <n v="0"/>
    <n v="59.682200000000009"/>
    <s v="16"/>
    <n v="9.5491520000000012"/>
    <n v="0"/>
    <s v="-"/>
    <n v="0"/>
    <n v="0"/>
    <s v="-"/>
    <n v="0"/>
  </r>
  <r>
    <s v="562"/>
    <x v="24"/>
    <x v="1"/>
    <s v="002"/>
    <s v="Z1F0017966"/>
    <s v="0611-0611"/>
    <s v="FC"/>
    <s v="00023686-00023710"/>
    <s v=""/>
    <s v=""/>
    <s v=""/>
    <s v=""/>
    <n v="0"/>
    <s v=""/>
    <s v="VENTAS NO CONTRIBUYENTES"/>
    <s v=""/>
    <n v="1138.0221680000002"/>
    <n v="0"/>
    <n v="816.12384999999995"/>
    <n v="0"/>
    <s v="-"/>
    <n v="0"/>
    <n v="277.49854999999997"/>
    <s v="-"/>
    <n v="44.399767999999995"/>
    <n v="0"/>
    <s v="-"/>
    <n v="0"/>
    <n v="0"/>
    <s v="-"/>
    <n v="0"/>
  </r>
  <r>
    <s v="563"/>
    <x v="24"/>
    <x v="1"/>
    <s v="002"/>
    <s v="Z1F0017966"/>
    <s v="0611-0611"/>
    <s v="FC"/>
    <s v="00023712-00023756"/>
    <s v=""/>
    <s v=""/>
    <s v=""/>
    <s v=""/>
    <n v="0"/>
    <s v=""/>
    <s v="VENTAS NO CONTRIBUYENTES"/>
    <s v=""/>
    <n v="2311.9722839999999"/>
    <n v="0"/>
    <n v="1550.5754000000002"/>
    <n v="0"/>
    <s v="-"/>
    <n v="0"/>
    <n v="656.37660000000005"/>
    <s v="16"/>
    <n v="105.02028399999998"/>
    <n v="0"/>
    <s v="-"/>
    <n v="0"/>
    <n v="0"/>
    <s v="-"/>
    <n v="0"/>
  </r>
  <r>
    <s v="564"/>
    <x v="24"/>
    <x v="3"/>
    <s v="002"/>
    <s v="Z1B8050149"/>
    <s v="1965"/>
    <s v="FC"/>
    <s v="00224271-00224365"/>
    <m/>
    <m/>
    <m/>
    <m/>
    <n v="0"/>
    <m/>
    <s v="VENTAS NO CONTRIBUYENTES"/>
    <m/>
    <n v="1310.0848000000001"/>
    <n v="0"/>
    <n v="1296.4780000000001"/>
    <n v="0"/>
    <s v="-"/>
    <n v="0"/>
    <n v="11.73"/>
    <s v="16"/>
    <n v="1.8768"/>
    <n v="0"/>
    <s v="-"/>
    <n v="0"/>
    <n v="0"/>
    <s v="-"/>
    <n v="0"/>
  </r>
  <r>
    <s v="565"/>
    <x v="24"/>
    <x v="3"/>
    <s v="002"/>
    <s v="Z1B8050149"/>
    <s v="1965"/>
    <s v="NC"/>
    <m/>
    <s v="00001358"/>
    <m/>
    <m/>
    <m/>
    <n v="0"/>
    <m/>
    <s v="VENTAS NO CONTRIBUYENTES"/>
    <m/>
    <n v="-24.42"/>
    <n v="0"/>
    <n v="-24.42"/>
    <n v="0"/>
    <s v="-"/>
    <n v="0"/>
    <n v="0"/>
    <s v="16"/>
    <n v="0"/>
    <n v="0"/>
    <s v="-"/>
    <n v="0"/>
    <n v="0"/>
    <s v="-"/>
    <n v="0"/>
  </r>
  <r>
    <s v="566"/>
    <x v="24"/>
    <x v="2"/>
    <s v="003"/>
    <s v="Z7C7008438"/>
    <s v="0048-0048"/>
    <s v="FC"/>
    <s v="00005433-00005488"/>
    <s v=""/>
    <s v=""/>
    <s v=""/>
    <s v=""/>
    <n v="0"/>
    <s v=""/>
    <s v="VENTAS NO CONTRIBUYENTES"/>
    <s v=""/>
    <n v="867.64665800000012"/>
    <n v="0"/>
    <n v="755.62475000000018"/>
    <n v="0"/>
    <s v="-"/>
    <n v="0"/>
    <n v="96.570599999999999"/>
    <s v="16"/>
    <n v="15.451307999999999"/>
    <n v="0"/>
    <s v="-"/>
    <n v="0"/>
    <n v="0"/>
    <s v="-"/>
    <n v="0"/>
  </r>
  <r>
    <s v="567"/>
    <x v="24"/>
    <x v="2"/>
    <s v="003"/>
    <s v="Z7C7008438"/>
    <s v="0048"/>
    <s v="FC"/>
    <s v="00005489"/>
    <s v=""/>
    <s v=""/>
    <s v=""/>
    <s v=""/>
    <n v="0"/>
    <s v=""/>
    <s v="YEFERSON ACEVEDO"/>
    <s v="V26921133"/>
    <n v="6.19"/>
    <n v="0"/>
    <n v="6.19"/>
    <n v="0"/>
    <s v="-"/>
    <n v="0"/>
    <n v="0"/>
    <s v="-"/>
    <n v="0"/>
    <n v="0"/>
    <s v="-"/>
    <n v="0"/>
    <n v="0"/>
    <s v="-"/>
    <n v="0"/>
  </r>
  <r>
    <s v="568"/>
    <x v="24"/>
    <x v="2"/>
    <s v="003"/>
    <s v="Z7C7008438"/>
    <s v="0048-0048"/>
    <s v="FC"/>
    <s v="00005490-00005508"/>
    <s v=""/>
    <s v=""/>
    <s v=""/>
    <s v=""/>
    <n v="0"/>
    <s v=""/>
    <s v="VENTAS NO CONTRIBUYENTES"/>
    <s v=""/>
    <n v="599.67615000000001"/>
    <n v="0"/>
    <n v="507.54895000000005"/>
    <n v="0"/>
    <s v="-"/>
    <n v="0"/>
    <n v="79.42"/>
    <s v="-"/>
    <n v="12.7072"/>
    <n v="0"/>
    <s v="-"/>
    <n v="0"/>
    <n v="0"/>
    <s v="-"/>
    <n v="0"/>
  </r>
  <r>
    <s v="569"/>
    <x v="24"/>
    <x v="2"/>
    <s v="003"/>
    <s v="Z7C7008438"/>
    <s v="0048"/>
    <s v="FC"/>
    <s v="00005509"/>
    <s v=""/>
    <s v=""/>
    <s v=""/>
    <s v=""/>
    <n v="0"/>
    <s v=""/>
    <s v="CASA HOGAR PAZ YRENDENCION CA"/>
    <s v="J400057566"/>
    <n v="17.5764"/>
    <n v="0"/>
    <n v="16.602"/>
    <n v="0.84"/>
    <s v="16"/>
    <n v="0.13439999999999999"/>
    <n v="0"/>
    <s v="-"/>
    <n v="0"/>
    <n v="0"/>
    <s v="-"/>
    <n v="0"/>
    <n v="0"/>
    <s v="-"/>
    <n v="0"/>
  </r>
  <r>
    <s v="570"/>
    <x v="24"/>
    <x v="2"/>
    <s v="003"/>
    <s v="Z7C7008438"/>
    <s v="0048-0048"/>
    <s v="FC"/>
    <s v="00005510-00005545"/>
    <s v=""/>
    <s v=""/>
    <s v=""/>
    <s v=""/>
    <n v="0"/>
    <s v=""/>
    <s v="VENTAS NO CONTRIBUYENTES"/>
    <s v=""/>
    <n v="767.36054999999999"/>
    <n v="0"/>
    <n v="591.56859999999983"/>
    <n v="0"/>
    <s v="-"/>
    <n v="0"/>
    <n v="151.54474999999999"/>
    <s v="-"/>
    <n v="24.247199999999999"/>
    <n v="0"/>
    <s v="-"/>
    <n v="0"/>
    <n v="0"/>
    <s v="-"/>
    <n v="0"/>
  </r>
  <r>
    <s v="571"/>
    <x v="24"/>
    <x v="2"/>
    <s v="003"/>
    <s v="Z7C7008438"/>
    <s v="0048"/>
    <s v="NC"/>
    <s v=""/>
    <s v="00000011"/>
    <s v=""/>
    <s v="00005456"/>
    <s v="25/10/2021"/>
    <n v="25.18"/>
    <s v="VEN"/>
    <s v="ANNE OROPEZA"/>
    <s v="V13476948"/>
    <n v="-16.28"/>
    <n v="0"/>
    <n v="-16.28"/>
    <n v="0"/>
    <s v="-"/>
    <n v="0"/>
    <n v="0"/>
    <s v="-"/>
    <n v="0"/>
    <n v="0"/>
    <s v="-"/>
    <n v="0"/>
    <n v="0"/>
    <s v="-"/>
    <n v="0"/>
  </r>
  <r>
    <s v="572"/>
    <x v="24"/>
    <x v="3"/>
    <s v="003"/>
    <s v="Z1B8051199"/>
    <s v="0122"/>
    <s v="FC"/>
    <s v="00010824"/>
    <s v=""/>
    <s v=""/>
    <s v=""/>
    <s v=""/>
    <n v="0"/>
    <s v=""/>
    <s v="INVERSIONES MINIMARKETREY C.A"/>
    <s v="J-50029458-1"/>
    <n v="163.44999999999999"/>
    <n v="0"/>
    <n v="163.44999999999999"/>
    <n v="0"/>
    <s v="-"/>
    <n v="0"/>
    <n v="0"/>
    <s v="-"/>
    <n v="0"/>
    <n v="0"/>
    <s v="-"/>
    <n v="0"/>
    <n v="0"/>
    <s v="-"/>
    <n v="0"/>
  </r>
  <r>
    <s v="573"/>
    <x v="24"/>
    <x v="3"/>
    <s v="003"/>
    <s v="Z1B8051199"/>
    <s v="0122"/>
    <s v="FC"/>
    <s v="00010774-00010823"/>
    <s v=""/>
    <s v=""/>
    <s v=""/>
    <s v=""/>
    <n v="0"/>
    <s v=""/>
    <s v="VENTAS NO CONTRIBUYENTES"/>
    <s v=""/>
    <n v="2793.82899"/>
    <n v="0"/>
    <n v="2046.3257000000001"/>
    <n v="0"/>
    <s v="-"/>
    <n v="0"/>
    <n v="644.39945000000012"/>
    <s v="-"/>
    <n v="103.10383999999999"/>
    <n v="0"/>
    <s v="-"/>
    <n v="0"/>
    <n v="0"/>
    <s v="-"/>
    <n v="0"/>
  </r>
  <r>
    <s v="574"/>
    <x v="24"/>
    <x v="3"/>
    <s v="003"/>
    <s v="Z1B8051199"/>
    <s v="0122"/>
    <s v="FC"/>
    <s v="00010825-00010841"/>
    <s v=""/>
    <s v=""/>
    <s v=""/>
    <s v=""/>
    <n v="0"/>
    <s v=""/>
    <s v="VENTAS NO CONTRIBUYENTES"/>
    <s v=""/>
    <n v="445.25039999999996"/>
    <n v="0"/>
    <n v="368.4556"/>
    <n v="0"/>
    <s v="-"/>
    <n v="0"/>
    <n v="66.202399999999997"/>
    <s v="-"/>
    <n v="10.5924"/>
    <n v="0"/>
    <s v="-"/>
    <n v="0"/>
    <n v="0"/>
    <s v="-"/>
    <n v="0"/>
  </r>
  <r>
    <s v="575"/>
    <x v="24"/>
    <x v="0"/>
    <s v="003"/>
    <s v="Z1F0008965"/>
    <s v="1052-1052"/>
    <s v="FC"/>
    <s v="00136870-00136993"/>
    <s v=""/>
    <s v=""/>
    <s v=""/>
    <s v=""/>
    <n v="0"/>
    <s v=""/>
    <s v="VENTAS NO CONTRIBUYENTES"/>
    <s v=""/>
    <n v="1605.0093000000004"/>
    <n v="0"/>
    <n v="1443.2976000000006"/>
    <n v="0"/>
    <s v="-"/>
    <n v="0"/>
    <n v="139.4066"/>
    <s v="16"/>
    <n v="22.305100000000003"/>
    <n v="0"/>
    <s v="-"/>
    <n v="0"/>
    <n v="0"/>
    <s v="-"/>
    <n v="0"/>
  </r>
  <r>
    <s v="576"/>
    <x v="24"/>
    <x v="1"/>
    <s v="003"/>
    <s v="Z1F0017848"/>
    <s v="0604-0604"/>
    <s v="FC"/>
    <s v="00031763-00031800"/>
    <s v=""/>
    <s v=""/>
    <s v=""/>
    <s v=""/>
    <n v="0"/>
    <s v=""/>
    <s v="VENTAS NO CONTRIBUYENTES"/>
    <s v=""/>
    <n v="1580.870768"/>
    <n v="0"/>
    <n v="1076.9133499999998"/>
    <n v="0"/>
    <s v="-"/>
    <n v="0"/>
    <n v="434.44604999999996"/>
    <s v="16"/>
    <n v="69.511368000000004"/>
    <n v="0"/>
    <s v="-"/>
    <n v="0"/>
    <n v="0"/>
    <s v="-"/>
    <n v="0"/>
  </r>
  <r>
    <s v="577"/>
    <x v="24"/>
    <x v="3"/>
    <s v="004"/>
    <s v="Z1B8050937"/>
    <s v="1967"/>
    <s v="NC"/>
    <s v=""/>
    <s v="00000220"/>
    <s v=""/>
    <s v="00182920"/>
    <s v="25/10/2021"/>
    <n v="62.05"/>
    <s v="VEN"/>
    <s v="DANNY RODRIGUEZ"/>
    <s v="V8972274"/>
    <n v="-15.892300000000001"/>
    <n v="0"/>
    <n v="-15.892300000000001"/>
    <n v="0"/>
    <s v="-"/>
    <n v="0"/>
    <n v="0"/>
    <s v="-"/>
    <n v="0"/>
    <n v="0"/>
    <s v="-"/>
    <n v="0"/>
    <n v="0"/>
    <s v="-"/>
    <n v="0"/>
  </r>
  <r>
    <s v="578"/>
    <x v="24"/>
    <x v="3"/>
    <s v="004"/>
    <s v="Z1B8050937"/>
    <s v="1967"/>
    <s v="FC"/>
    <s v="00182892-00182953"/>
    <s v=""/>
    <s v=""/>
    <s v=""/>
    <s v=""/>
    <n v="0"/>
    <s v=""/>
    <s v="VENTAS NO CONTRIBUYENTES"/>
    <s v=""/>
    <n v="2503.4147259999991"/>
    <n v="0"/>
    <n v="1895.6331999999991"/>
    <n v="0"/>
    <s v="-"/>
    <n v="0"/>
    <n v="523.94955000000004"/>
    <s v="-"/>
    <n v="83.831976000000012"/>
    <n v="0"/>
    <s v="-"/>
    <n v="0"/>
    <n v="0"/>
    <s v="-"/>
    <n v="0"/>
  </r>
  <r>
    <s v="579"/>
    <x v="24"/>
    <x v="1"/>
    <s v="004"/>
    <s v="Z1F0017963"/>
    <s v="0614-0614"/>
    <s v="FC"/>
    <s v="00023241-00023280"/>
    <s v=""/>
    <s v=""/>
    <s v=""/>
    <s v=""/>
    <n v="0"/>
    <s v=""/>
    <s v="VENTAS NO CONTRIBUYENTES"/>
    <s v=""/>
    <n v="1181.9180060000001"/>
    <n v="0"/>
    <n v="763.32"/>
    <n v="0"/>
    <s v="-"/>
    <n v="0"/>
    <n v="360.8603500000001"/>
    <s v="16"/>
    <n v="57.737656000000008"/>
    <n v="0"/>
    <s v="-"/>
    <n v="0"/>
    <n v="0"/>
    <s v="-"/>
    <n v="0"/>
  </r>
  <r>
    <s v="580"/>
    <x v="24"/>
    <x v="3"/>
    <s v="005"/>
    <s v="Z1B8050363"/>
    <s v="0125"/>
    <s v="FC"/>
    <s v="00013556-00013642"/>
    <s v=""/>
    <s v=""/>
    <s v=""/>
    <s v=""/>
    <n v="0"/>
    <s v=""/>
    <s v="VENTAS NO CONTRIBUYENTES"/>
    <s v=""/>
    <n v="5084.2182880000009"/>
    <n v="0"/>
    <n v="3885.9940000000006"/>
    <n v="0"/>
    <s v="-"/>
    <n v="0"/>
    <n v="1032.9518999999998"/>
    <s v="16"/>
    <n v="165.27238800000001"/>
    <n v="0"/>
    <s v="-"/>
    <n v="0"/>
    <n v="0"/>
    <s v="-"/>
    <n v="0"/>
  </r>
  <r>
    <s v="581"/>
    <x v="24"/>
    <x v="1"/>
    <s v="005"/>
    <s v="Z1F0017998"/>
    <s v="0604-0604"/>
    <s v="FC"/>
    <s v="00027361-00027429"/>
    <s v=""/>
    <s v=""/>
    <s v=""/>
    <s v=""/>
    <n v="0"/>
    <s v=""/>
    <s v="VENTAS NO CONTRIBUYENTES"/>
    <s v=""/>
    <n v="2714.0386119999994"/>
    <n v="0"/>
    <n v="1784.7705000000003"/>
    <n v="0"/>
    <s v="-"/>
    <n v="0"/>
    <n v="801.09320000000002"/>
    <s v="-"/>
    <n v="128.17491199999998"/>
    <n v="0"/>
    <s v="-"/>
    <n v="0"/>
    <n v="0"/>
    <s v="-"/>
    <n v="0"/>
  </r>
  <r>
    <s v="582"/>
    <x v="24"/>
    <x v="3"/>
    <s v="006"/>
    <s v="Z1B8044815"/>
    <s v="0018"/>
    <s v="FC"/>
    <s v="00001408-00001458"/>
    <s v=""/>
    <s v=""/>
    <s v=""/>
    <s v=""/>
    <n v="0"/>
    <s v=""/>
    <s v="VENTAS NO CONTRIBUYENTES"/>
    <s v=""/>
    <n v="2781.3965000000003"/>
    <n v="0"/>
    <n v="2127.994850000001"/>
    <n v="0"/>
    <s v="-"/>
    <n v="0"/>
    <n v="563.27735000000007"/>
    <s v="16"/>
    <n v="90.124299999999963"/>
    <n v="0"/>
    <s v="-"/>
    <n v="0"/>
    <n v="0"/>
    <s v="-"/>
    <n v="0"/>
  </r>
  <r>
    <s v="583"/>
    <x v="24"/>
    <x v="1"/>
    <s v="006"/>
    <s v="Z1F0017787"/>
    <s v="0579"/>
    <s v="FC"/>
    <s v="00014242"/>
    <s v=""/>
    <s v=""/>
    <s v=""/>
    <s v=""/>
    <n v="0"/>
    <s v=""/>
    <s v="MEGASERVI 3R.C.A"/>
    <s v="J412341880"/>
    <n v="53.094799999999999"/>
    <n v="0"/>
    <n v="53.094799999999999"/>
    <n v="0"/>
    <s v="-"/>
    <n v="0"/>
    <n v="0"/>
    <s v="-"/>
    <n v="0"/>
    <n v="0"/>
    <s v="-"/>
    <n v="0"/>
    <n v="0"/>
    <s v="-"/>
    <n v="0"/>
  </r>
  <r>
    <s v="584"/>
    <x v="24"/>
    <x v="1"/>
    <s v="006"/>
    <s v="Z1F0017787"/>
    <s v="0579-0579"/>
    <s v="FC"/>
    <s v="00014188-00014241"/>
    <s v=""/>
    <s v=""/>
    <s v=""/>
    <s v=""/>
    <n v="0"/>
    <s v=""/>
    <s v="VENTAS NO CONTRIBUYENTES"/>
    <s v=""/>
    <n v="2131.9341239999994"/>
    <n v="0"/>
    <n v="1502.97325"/>
    <n v="0"/>
    <s v="-"/>
    <n v="0"/>
    <n v="542.20765000000006"/>
    <s v="16"/>
    <n v="86.753224000000003"/>
    <n v="0"/>
    <s v="-"/>
    <n v="0"/>
    <n v="0"/>
    <s v="-"/>
    <n v="0"/>
  </r>
  <r>
    <s v="585"/>
    <x v="24"/>
    <x v="1"/>
    <s v="006"/>
    <s v="Z1F0017787"/>
    <s v="0579-0579"/>
    <s v="FC"/>
    <s v="00014243-00014251"/>
    <s v=""/>
    <s v=""/>
    <s v=""/>
    <s v=""/>
    <n v="0"/>
    <s v=""/>
    <s v="VENTAS NO CONTRIBUYENTES"/>
    <s v=""/>
    <n v="202.81092799999996"/>
    <n v="0"/>
    <n v="176.07779999999997"/>
    <n v="0"/>
    <s v="-"/>
    <n v="0"/>
    <n v="23.0458"/>
    <s v="-"/>
    <n v="3.6873279999999999"/>
    <n v="0"/>
    <s v="-"/>
    <n v="0"/>
    <n v="0"/>
    <s v="-"/>
    <n v="0"/>
  </r>
  <r>
    <s v="586"/>
    <x v="24"/>
    <x v="3"/>
    <s v="007"/>
    <s v="Z1B8050013"/>
    <s v="0049"/>
    <s v="FC"/>
    <s v="00003599"/>
    <s v=""/>
    <s v=""/>
    <s v=""/>
    <s v=""/>
    <n v="0"/>
    <s v=""/>
    <s v="HERMANOS FRANCISCANOS DE CRUZ"/>
    <s v="J-07553680-0"/>
    <n v="251.99870000000001"/>
    <n v="0"/>
    <n v="251.99870000000001"/>
    <n v="0"/>
    <s v="-"/>
    <n v="0"/>
    <n v="0"/>
    <s v="-"/>
    <n v="0"/>
    <n v="0"/>
    <s v="-"/>
    <n v="0"/>
    <n v="0"/>
    <s v="-"/>
    <n v="0"/>
  </r>
  <r>
    <s v="587"/>
    <x v="24"/>
    <x v="3"/>
    <s v="007"/>
    <s v="Z1B8050013"/>
    <s v="0049"/>
    <s v="FC"/>
    <s v="00003590-00003598"/>
    <s v=""/>
    <s v=""/>
    <s v=""/>
    <s v=""/>
    <n v="0"/>
    <s v=""/>
    <s v="VENTAS NO CONTRIBUYENTES"/>
    <s v=""/>
    <n v="361.20294999999999"/>
    <n v="0"/>
    <n v="211.22195000000005"/>
    <n v="0"/>
    <s v="-"/>
    <n v="0"/>
    <n v="129.29399999999998"/>
    <s v="-"/>
    <n v="20.687000000000001"/>
    <n v="0"/>
    <s v="-"/>
    <n v="0"/>
    <n v="0"/>
    <s v="-"/>
    <n v="0"/>
  </r>
  <r>
    <s v="588"/>
    <x v="24"/>
    <x v="3"/>
    <s v="007"/>
    <s v="Z1B8050013"/>
    <s v="0049"/>
    <s v="FC"/>
    <s v="00003600-00003683"/>
    <s v=""/>
    <s v=""/>
    <s v=""/>
    <s v=""/>
    <n v="0"/>
    <s v=""/>
    <s v="VENTAS NO CONTRIBUYENTES"/>
    <s v=""/>
    <n v="3422.3767559999992"/>
    <n v="0"/>
    <n v="2533.2401999999993"/>
    <n v="0"/>
    <s v="-"/>
    <n v="0"/>
    <n v="766.49700000000007"/>
    <s v="-"/>
    <n v="122.639556"/>
    <n v="0"/>
    <s v="-"/>
    <n v="0"/>
    <n v="0"/>
    <s v="-"/>
    <n v="0"/>
  </r>
  <r>
    <s v="589"/>
    <x v="24"/>
    <x v="3"/>
    <s v="008"/>
    <s v="Z1B8050003"/>
    <s v="1982"/>
    <s v="FC"/>
    <s v="00193493-00193554"/>
    <s v=""/>
    <s v=""/>
    <s v=""/>
    <s v=""/>
    <n v="0"/>
    <s v=""/>
    <s v="VENTAS NO CONTRIBUYENTES"/>
    <s v=""/>
    <n v="2654.2350799999995"/>
    <n v="0"/>
    <n v="2013.4429999999998"/>
    <n v="0"/>
    <s v="-"/>
    <n v="0"/>
    <n v="552.40690000000006"/>
    <s v="-"/>
    <n v="88.385180000000005"/>
    <n v="0"/>
    <s v="-"/>
    <n v="0"/>
    <n v="0"/>
    <s v="-"/>
    <n v="0"/>
  </r>
  <r>
    <s v="590"/>
    <x v="24"/>
    <x v="1"/>
    <s v="008"/>
    <s v="Z1F0017970"/>
    <s v="0236-0236"/>
    <s v="FC"/>
    <s v="00003254-00003255"/>
    <s v=""/>
    <s v=""/>
    <s v=""/>
    <s v=""/>
    <n v="0"/>
    <s v=""/>
    <s v="VENTAS NO CONTRIBUYENTES"/>
    <s v=""/>
    <n v="34.6492"/>
    <n v="0"/>
    <n v="0"/>
    <n v="0"/>
    <s v="-"/>
    <n v="0"/>
    <n v="29.87"/>
    <s v="16"/>
    <n v="4.7791999999999994"/>
    <n v="0"/>
    <s v="-"/>
    <n v="0"/>
    <n v="0"/>
    <s v="-"/>
    <n v="0"/>
  </r>
  <r>
    <s v="591"/>
    <x v="24"/>
    <x v="3"/>
    <s v="009"/>
    <s v="Z1B8014458"/>
    <s v="0017"/>
    <s v="FC"/>
    <s v="00000957-00001025"/>
    <s v=""/>
    <s v=""/>
    <s v=""/>
    <s v=""/>
    <n v="0"/>
    <s v=""/>
    <s v="VENTAS NO CONTRIBUYENTES"/>
    <s v=""/>
    <n v="2896.5846620000007"/>
    <n v="0"/>
    <n v="2153.1393000000003"/>
    <n v="0"/>
    <s v="-"/>
    <n v="0"/>
    <n v="640.90115000000003"/>
    <s v="16"/>
    <n v="102.54421200000002"/>
    <n v="0"/>
    <s v="-"/>
    <n v="0"/>
    <n v="0"/>
    <s v="-"/>
    <n v="0"/>
  </r>
  <r>
    <s v="592"/>
    <x v="24"/>
    <x v="3"/>
    <s v="010"/>
    <s v="Z1F0000341"/>
    <s v="1501"/>
    <s v="FC"/>
    <s v="00086133-00086161"/>
    <s v=""/>
    <s v=""/>
    <s v=""/>
    <s v=""/>
    <n v="0"/>
    <s v=""/>
    <s v="VENTAS NO CONTRIBUYENTES"/>
    <s v=""/>
    <n v="1072.5152000000003"/>
    <n v="0"/>
    <n v="765.61345000000006"/>
    <n v="0"/>
    <s v="-"/>
    <n v="0"/>
    <n v="264.57054999999997"/>
    <s v="16"/>
    <n v="42.331199999999995"/>
    <n v="0"/>
    <s v="-"/>
    <n v="0"/>
    <n v="0"/>
    <s v="-"/>
    <n v="0"/>
  </r>
  <r>
    <s v="593"/>
    <x v="24"/>
    <x v="3"/>
    <s v="011"/>
    <s v="Z1F0004616"/>
    <s v="0940-0940"/>
    <s v="FC"/>
    <s v="00127015-00127132"/>
    <s v=""/>
    <s v=""/>
    <s v=""/>
    <s v=""/>
    <n v="0"/>
    <s v=""/>
    <s v="VENTAS NO CONTRIBUYENTES"/>
    <s v=""/>
    <n v="1422.1647999999996"/>
    <n v="0"/>
    <n v="1320.5023999999994"/>
    <n v="0"/>
    <s v="-"/>
    <n v="0"/>
    <n v="87.64"/>
    <s v="16"/>
    <n v="14.022399999999999"/>
    <n v="0"/>
    <s v="-"/>
    <n v="0"/>
    <n v="0"/>
    <s v="-"/>
    <n v="0"/>
  </r>
  <r>
    <s v="594"/>
    <x v="24"/>
    <x v="3"/>
    <s v="012"/>
    <s v="Z1B8038506"/>
    <s v="-"/>
    <s v="FC"/>
    <s v="00077491-00077493"/>
    <s v=""/>
    <s v=""/>
    <s v=""/>
    <s v=""/>
    <n v="0"/>
    <s v=""/>
    <s v="VENTAS NO CONTRIBUYENTES"/>
    <s v=""/>
    <n v="47.873199999999997"/>
    <n v="0"/>
    <n v="12.469999999999995"/>
    <n v="0"/>
    <s v="-"/>
    <n v="0"/>
    <n v="30.52"/>
    <s v="16"/>
    <n v="4.8832000000000004"/>
    <n v="0"/>
    <s v="-"/>
    <n v="0"/>
    <n v="0"/>
    <s v="-"/>
    <n v="0"/>
  </r>
  <r>
    <s v="595"/>
    <x v="24"/>
    <x v="3"/>
    <s v="013"/>
    <s v="Z1B8050578"/>
    <s v="1850"/>
    <s v="FC"/>
    <s v="00164499"/>
    <s v=""/>
    <s v=""/>
    <s v=""/>
    <s v=""/>
    <n v="0"/>
    <s v=""/>
    <s v="ANDREA PEÑA"/>
    <s v="V256074230 "/>
    <n v="19.561900000000001"/>
    <n v="0"/>
    <n v="19.561900000000001"/>
    <n v="0"/>
    <s v="-"/>
    <n v="0"/>
    <n v="0"/>
    <s v="-"/>
    <n v="0"/>
    <n v="0"/>
    <s v="-"/>
    <n v="0"/>
    <n v="0"/>
    <s v="-"/>
    <n v="0"/>
  </r>
  <r>
    <s v="596"/>
    <x v="24"/>
    <x v="3"/>
    <s v="013"/>
    <s v="Z1B8050578"/>
    <s v="1850"/>
    <s v="NC"/>
    <s v=""/>
    <s v="00000076"/>
    <s v=""/>
    <s v="00164560"/>
    <s v="25/10/2021"/>
    <n v="19.96"/>
    <s v="VEN"/>
    <s v="MILAGORS"/>
    <s v="V21469356"/>
    <n v="-6.1614000000000004"/>
    <n v="0"/>
    <n v="-6.1614000000000004"/>
    <n v="0"/>
    <s v="-"/>
    <n v="0"/>
    <n v="0"/>
    <s v="-"/>
    <n v="0"/>
    <n v="0"/>
    <s v="-"/>
    <n v="0"/>
    <n v="0"/>
    <s v="-"/>
    <n v="0"/>
  </r>
  <r>
    <s v="597"/>
    <x v="24"/>
    <x v="3"/>
    <s v="013"/>
    <s v="Z1B8050578"/>
    <s v="1850-1850"/>
    <s v="FC"/>
    <s v="00164471-00164498"/>
    <s v=""/>
    <s v=""/>
    <s v=""/>
    <s v=""/>
    <n v="0"/>
    <s v=""/>
    <s v="VENTAS NO CONTRIBUYENTES"/>
    <s v=""/>
    <n v="347.54464999999993"/>
    <n v="0"/>
    <n v="319.58864999999992"/>
    <n v="0"/>
    <s v="-"/>
    <n v="0"/>
    <n v="24.1"/>
    <s v="-"/>
    <n v="3.8559999999999999"/>
    <n v="0"/>
    <s v="-"/>
    <n v="0"/>
    <n v="0"/>
    <s v="-"/>
    <n v="0"/>
  </r>
  <r>
    <s v="598"/>
    <x v="24"/>
    <x v="3"/>
    <s v="013"/>
    <s v="Z1B8050578"/>
    <s v="1850-1850"/>
    <s v="FC"/>
    <s v="00164500-00164613"/>
    <s v=""/>
    <s v=""/>
    <s v=""/>
    <s v=""/>
    <n v="0"/>
    <s v=""/>
    <s v="VENTAS NO CONTRIBUYENTES"/>
    <s v=""/>
    <n v="1363.2503499999993"/>
    <n v="0"/>
    <n v="1205.2261999999994"/>
    <n v="0"/>
    <s v="-"/>
    <n v="0"/>
    <n v="136.22774999999999"/>
    <s v="-"/>
    <n v="21.796399999999998"/>
    <n v="0"/>
    <s v="-"/>
    <n v="0"/>
    <n v="0"/>
    <s v="-"/>
    <n v="0"/>
  </r>
  <r>
    <s v="599"/>
    <x v="24"/>
    <x v="3"/>
    <s v="014"/>
    <s v="Z1F0000338"/>
    <s v="1695-1695"/>
    <s v="FC"/>
    <s v="72998000-73013000"/>
    <s v=""/>
    <s v=""/>
    <s v=""/>
    <s v=""/>
    <n v="0"/>
    <s v=""/>
    <s v="VENTAS NO CONTRIBUYENTES"/>
    <s v=""/>
    <n v="397.21620000000001"/>
    <n v="0"/>
    <n v="302.69940000000008"/>
    <n v="0"/>
    <s v="-"/>
    <n v="0"/>
    <n v="81.48"/>
    <s v="16"/>
    <n v="13.036799999999999"/>
    <n v="0"/>
    <s v="-"/>
    <n v="0"/>
    <n v="0"/>
    <s v="-"/>
    <n v="0"/>
  </r>
  <r>
    <s v="600"/>
    <x v="24"/>
    <x v="3"/>
    <s v="014"/>
    <s v="Z1F0000338"/>
    <s v="1695"/>
    <s v="FC"/>
    <s v="73014000"/>
    <s v=""/>
    <s v=""/>
    <s v=""/>
    <s v=""/>
    <n v="0"/>
    <s v=""/>
    <s v="MIAILEN"/>
    <s v="V406414751"/>
    <n v="3.5960000000000001"/>
    <n v="0"/>
    <n v="0"/>
    <n v="3.1"/>
    <s v="16"/>
    <n v="0.496"/>
    <n v="0"/>
    <s v="-"/>
    <n v="0"/>
    <n v="0"/>
    <s v="-"/>
    <n v="0"/>
    <n v="0"/>
    <s v="-"/>
    <n v="0"/>
  </r>
  <r>
    <s v="601"/>
    <x v="24"/>
    <x v="3"/>
    <s v="014"/>
    <s v="Z1F0000338"/>
    <s v="1695"/>
    <s v="FC"/>
    <s v="73015000"/>
    <s v=""/>
    <s v=""/>
    <s v=""/>
    <s v=""/>
    <n v="0"/>
    <s v=""/>
    <s v="MIAILEN"/>
    <s v="V406414751"/>
    <n v="3.3408000000000002"/>
    <n v="0"/>
    <n v="0"/>
    <n v="2.88"/>
    <s v="16"/>
    <n v="0.46079999999999999"/>
    <n v="0"/>
    <s v="-"/>
    <n v="0"/>
    <n v="0"/>
    <s v="-"/>
    <n v="0"/>
    <n v="0"/>
    <s v="-"/>
    <n v="0"/>
  </r>
  <r>
    <s v="602"/>
    <x v="24"/>
    <x v="3"/>
    <s v="014"/>
    <s v="Z1F0000338"/>
    <s v="1695-1695"/>
    <s v="FC"/>
    <s v="73016000-73050000"/>
    <s v=""/>
    <s v=""/>
    <s v=""/>
    <s v=""/>
    <n v="0"/>
    <s v=""/>
    <s v="VENTAS NO CONTRIBUYENTES"/>
    <s v=""/>
    <n v="608.89058799999998"/>
    <n v="0"/>
    <n v="516.92660000000001"/>
    <n v="0"/>
    <s v="-"/>
    <n v="0"/>
    <n v="79.279299999999992"/>
    <s v="16"/>
    <n v="12.684688000000001"/>
    <n v="0"/>
    <s v="-"/>
    <n v="0"/>
    <n v="0"/>
    <s v="-"/>
    <n v="0"/>
  </r>
  <r>
    <s v="603"/>
    <x v="24"/>
    <x v="3"/>
    <s v="015"/>
    <s v="Z1B8050356"/>
    <s v="1866"/>
    <s v="NC"/>
    <s v=""/>
    <s v="00000105"/>
    <s v=""/>
    <s v="00095937"/>
    <s v="25/10/2021"/>
    <n v="137.38999999999999"/>
    <s v="VEN"/>
    <s v="ZAILENYS GONZALEZ"/>
    <s v="V18739585 "/>
    <n v="-137.3904"/>
    <n v="0"/>
    <n v="0"/>
    <n v="0"/>
    <s v="-"/>
    <n v="0"/>
    <n v="-118.44"/>
    <s v="16"/>
    <n v="-18.950399999999998"/>
    <n v="0"/>
    <s v="-"/>
    <n v="0"/>
    <n v="0"/>
    <s v="-"/>
    <n v="0"/>
  </r>
  <r>
    <s v="604"/>
    <x v="24"/>
    <x v="3"/>
    <s v="015"/>
    <s v="Z1B8050356"/>
    <s v="1866"/>
    <s v="FC"/>
    <s v="00095930-00095969"/>
    <s v=""/>
    <s v=""/>
    <s v=""/>
    <s v=""/>
    <n v="0"/>
    <s v=""/>
    <s v="VENTAS NO CONTRIBUYENTES"/>
    <s v=""/>
    <n v="2969.5852039999995"/>
    <n v="0"/>
    <n v="1940.2343500000002"/>
    <n v="0"/>
    <s v="-"/>
    <n v="0"/>
    <n v="887.37135000000001"/>
    <s v="16"/>
    <n v="141.97950400000002"/>
    <n v="0"/>
    <s v="-"/>
    <n v="0"/>
    <n v="0"/>
    <s v="-"/>
    <n v="0"/>
  </r>
  <r>
    <s v="605"/>
    <x v="24"/>
    <x v="3"/>
    <s v="016"/>
    <s v="Z1F0000490"/>
    <s v="0406"/>
    <s v="FC"/>
    <s v="00015174-00015242"/>
    <s v=""/>
    <s v=""/>
    <s v=""/>
    <s v=""/>
    <n v="0"/>
    <s v=""/>
    <s v="VENTAS NO CONTRIBUYENTES"/>
    <s v=""/>
    <n v="743.72050000000002"/>
    <n v="0"/>
    <n v="598.6"/>
    <n v="0"/>
    <s v="-"/>
    <n v="0"/>
    <n v="125.10390000000001"/>
    <s v="-"/>
    <n v="20.0166"/>
    <n v="0"/>
    <s v="-"/>
    <n v="0"/>
    <n v="0"/>
    <s v="-"/>
    <n v="0"/>
  </r>
  <r>
    <s v="606"/>
    <x v="24"/>
    <x v="3"/>
    <s v="017"/>
    <s v="Z7C0004030"/>
    <s v="0317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607"/>
    <x v="25"/>
    <x v="3"/>
    <s v="001"/>
    <s v="Z1F0000700"/>
    <s v="1704"/>
    <s v="FC"/>
    <s v="00039323-00039464"/>
    <s v=""/>
    <s v=""/>
    <s v=""/>
    <s v=""/>
    <n v="0"/>
    <s v=""/>
    <s v="VENTAS NO CONTRIBUYENTES"/>
    <s v=""/>
    <n v="4331.1775460000017"/>
    <n v="0"/>
    <n v="3429.607750000001"/>
    <n v="0"/>
    <s v="-"/>
    <n v="0"/>
    <n v="777.21540000000005"/>
    <s v="16"/>
    <n v="124.35439600000001"/>
    <n v="0"/>
    <s v="-"/>
    <n v="0"/>
    <n v="0"/>
    <s v="-"/>
    <n v="0"/>
  </r>
  <r>
    <s v="608"/>
    <x v="25"/>
    <x v="2"/>
    <s v="001"/>
    <s v="Z7C7008321"/>
    <s v="0050-0050"/>
    <s v="FC"/>
    <s v="00005611-00005735"/>
    <s v=""/>
    <s v=""/>
    <s v=""/>
    <s v=""/>
    <n v="0"/>
    <s v=""/>
    <s v="VENTAS NO CONTRIBUYENTES"/>
    <s v=""/>
    <n v="2216.5319040000004"/>
    <n v="0"/>
    <n v="1710.4442000000008"/>
    <n v="0"/>
    <s v="-"/>
    <n v="0"/>
    <n v="436.28249999999991"/>
    <s v="16"/>
    <n v="69.805203999999989"/>
    <n v="0"/>
    <s v="-"/>
    <n v="0"/>
    <n v="0"/>
    <s v="-"/>
    <n v="0"/>
  </r>
  <r>
    <s v="609"/>
    <x v="25"/>
    <x v="1"/>
    <s v="001"/>
    <s v="Z1F0017854"/>
    <s v="0620-0620"/>
    <s v="FC"/>
    <s v="00037775-00037789"/>
    <s v=""/>
    <s v=""/>
    <s v=""/>
    <s v=""/>
    <n v="0"/>
    <s v=""/>
    <s v="VENTAS NO CONTRIBUYENTES"/>
    <s v=""/>
    <n v="254.1473"/>
    <n v="0"/>
    <n v="204.80090000000001"/>
    <n v="0"/>
    <s v="-"/>
    <n v="0"/>
    <n v="42.54"/>
    <s v="-"/>
    <n v="6.8064"/>
    <n v="0"/>
    <s v="-"/>
    <n v="0"/>
    <n v="0"/>
    <s v="-"/>
    <n v="0"/>
  </r>
  <r>
    <s v="610"/>
    <x v="25"/>
    <x v="1"/>
    <s v="001"/>
    <s v="Z1F0017854"/>
    <s v="0620-0620"/>
    <s v="FC"/>
    <s v="00037791-00037826"/>
    <s v=""/>
    <s v=""/>
    <s v=""/>
    <s v=""/>
    <n v="0"/>
    <s v=""/>
    <s v="VENTAS NO CONTRIBUYENTES"/>
    <s v=""/>
    <n v="904.10510000000011"/>
    <n v="0"/>
    <n v="646.81505000000004"/>
    <n v="0"/>
    <s v="-"/>
    <n v="0"/>
    <n v="221.80175"/>
    <s v="-"/>
    <n v="35.488300000000002"/>
    <n v="0"/>
    <s v="-"/>
    <n v="0"/>
    <n v="0"/>
    <s v="-"/>
    <n v="0"/>
  </r>
  <r>
    <s v="611"/>
    <x v="25"/>
    <x v="1"/>
    <s v="001"/>
    <s v="Z1F0017854"/>
    <s v="0620-0620"/>
    <s v="FC"/>
    <s v="00037828-00037907"/>
    <s v=""/>
    <s v=""/>
    <s v=""/>
    <s v=""/>
    <n v="0"/>
    <s v=""/>
    <s v="VENTAS NO CONTRIBUYENTES"/>
    <s v=""/>
    <n v="3348.8387180000004"/>
    <n v="0"/>
    <n v="2359.4778500000002"/>
    <n v="0"/>
    <s v="-"/>
    <n v="0"/>
    <n v="852.89729999999997"/>
    <s v="-"/>
    <n v="136.46356800000001"/>
    <n v="0"/>
    <s v="-"/>
    <n v="0"/>
    <n v="0"/>
    <s v="-"/>
    <n v="0"/>
  </r>
  <r>
    <s v="612"/>
    <x v="25"/>
    <x v="2"/>
    <s v="002"/>
    <s v="Z7C7008340"/>
    <s v="0050-0050"/>
    <s v="FC"/>
    <s v="00006283-00006355"/>
    <s v=""/>
    <s v=""/>
    <s v=""/>
    <s v=""/>
    <n v="0"/>
    <s v=""/>
    <s v="VENTAS NO CONTRIBUYENTES"/>
    <s v=""/>
    <n v="992.76014999999984"/>
    <n v="0"/>
    <n v="744.77075000000002"/>
    <n v="0"/>
    <s v="-"/>
    <n v="0"/>
    <n v="213.78400000000002"/>
    <s v="16"/>
    <n v="34.205399999999997"/>
    <n v="0"/>
    <s v="-"/>
    <n v="0"/>
    <n v="0"/>
    <s v="-"/>
    <n v="0"/>
  </r>
  <r>
    <s v="613"/>
    <x v="25"/>
    <x v="3"/>
    <s v="002"/>
    <s v="Z1B8050002"/>
    <s v="0044"/>
    <s v="FC"/>
    <s v="00003514"/>
    <s v=""/>
    <s v=""/>
    <s v=""/>
    <s v=""/>
    <n v="0"/>
    <s v=""/>
    <s v="OH SI SALUD C.A."/>
    <s v="J411514403"/>
    <n v="85.426484000000002"/>
    <n v="0"/>
    <n v="47.407600000000002"/>
    <n v="32.774900000000002"/>
    <s v="16"/>
    <n v="5.2439840000000002"/>
    <n v="0"/>
    <s v="-"/>
    <n v="0"/>
    <n v="0"/>
    <s v="-"/>
    <n v="0"/>
    <n v="0"/>
    <s v="-"/>
    <n v="0"/>
  </r>
  <r>
    <s v="614"/>
    <x v="25"/>
    <x v="3"/>
    <s v="002"/>
    <s v="Z1B8050002"/>
    <s v="0044"/>
    <s v="FC"/>
    <s v="00003473-00003513"/>
    <s v=""/>
    <s v=""/>
    <s v=""/>
    <s v=""/>
    <n v="0"/>
    <s v=""/>
    <s v="VENTAS NO CONTRIBUYENTES"/>
    <s v=""/>
    <n v="1972.5626660000003"/>
    <n v="0"/>
    <n v="1763.7062500000004"/>
    <n v="0"/>
    <s v="-"/>
    <n v="0"/>
    <n v="180.04860000000002"/>
    <s v="-"/>
    <n v="28.807816000000003"/>
    <n v="0"/>
    <s v="-"/>
    <n v="0"/>
    <n v="0"/>
    <s v="-"/>
    <n v="0"/>
  </r>
  <r>
    <s v="615"/>
    <x v="25"/>
    <x v="3"/>
    <s v="002"/>
    <s v="Z1B8050002"/>
    <s v="0044"/>
    <s v="FC"/>
    <s v="00003515-00003519"/>
    <s v=""/>
    <s v=""/>
    <s v=""/>
    <s v=""/>
    <n v="0"/>
    <s v=""/>
    <s v="VENTAS NO CONTRIBUYENTES"/>
    <s v=""/>
    <n v="382.06249400000002"/>
    <n v="0"/>
    <n v="251.13520000000003"/>
    <n v="0"/>
    <s v="-"/>
    <n v="0"/>
    <n v="112.86834999999999"/>
    <s v="16"/>
    <n v="18.058944"/>
    <n v="0"/>
    <s v="-"/>
    <n v="0"/>
    <n v="0"/>
    <s v="-"/>
    <n v="0"/>
  </r>
  <r>
    <s v="616"/>
    <x v="25"/>
    <x v="0"/>
    <s v="002"/>
    <s v="Z1F0008858"/>
    <s v="1069"/>
    <s v="NC"/>
    <s v=""/>
    <s v="00000173"/>
    <s v=""/>
    <s v="00142814"/>
    <s v="26/10/2021"/>
    <n v="19.16"/>
    <s v="VEN"/>
    <s v="MARILIN GONZALEZ"/>
    <s v="V11039037 "/>
    <n v="-3.5148000000000001"/>
    <n v="0"/>
    <n v="0"/>
    <n v="0"/>
    <s v="-"/>
    <n v="0"/>
    <n v="-3.03"/>
    <s v="16"/>
    <n v="-0.48480000000000001"/>
    <n v="0"/>
    <s v="-"/>
    <n v="0"/>
    <n v="0"/>
    <s v="-"/>
    <n v="0"/>
  </r>
  <r>
    <s v="617"/>
    <x v="25"/>
    <x v="0"/>
    <s v="002"/>
    <s v="Z1F0008858"/>
    <s v="1069-1069"/>
    <s v="FC"/>
    <s v="00142676-00142851"/>
    <s v=""/>
    <s v=""/>
    <s v=""/>
    <s v=""/>
    <n v="0"/>
    <s v=""/>
    <s v="VENTAS NO CONTRIBUYENTES"/>
    <s v=""/>
    <n v="2166.3884999999991"/>
    <n v="0"/>
    <n v="2008.070099999999"/>
    <n v="0"/>
    <s v="-"/>
    <n v="0"/>
    <n v="136.4813"/>
    <s v="16"/>
    <n v="21.837099999999996"/>
    <n v="0"/>
    <s v="-"/>
    <n v="0"/>
    <n v="0"/>
    <s v="-"/>
    <n v="0"/>
  </r>
  <r>
    <s v="618"/>
    <x v="25"/>
    <x v="1"/>
    <s v="002"/>
    <s v="Z1F0017966"/>
    <s v="0612-0612"/>
    <s v="FC"/>
    <s v="00023757-00023803"/>
    <s v=""/>
    <s v=""/>
    <s v=""/>
    <s v=""/>
    <n v="0"/>
    <s v=""/>
    <s v="VENTAS NO CONTRIBUYENTES"/>
    <s v=""/>
    <n v="2201.36445"/>
    <n v="0"/>
    <n v="1565.7931999999996"/>
    <n v="0"/>
    <s v="-"/>
    <n v="0"/>
    <n v="547.90625000000011"/>
    <s v="-"/>
    <n v="87.664999999999992"/>
    <n v="0"/>
    <s v="-"/>
    <n v="0"/>
    <n v="0"/>
    <s v="-"/>
    <n v="0"/>
  </r>
  <r>
    <s v="619"/>
    <x v="25"/>
    <x v="3"/>
    <s v="002"/>
    <s v="Z1B8050149"/>
    <s v="1966"/>
    <s v="FC"/>
    <s v="00224366-00224432"/>
    <m/>
    <m/>
    <m/>
    <m/>
    <n v="0"/>
    <m/>
    <s v="VENTAS NO CONTRIBUYENTES"/>
    <m/>
    <n v="1336.15"/>
    <n v="0"/>
    <n v="1336.15"/>
    <n v="0"/>
    <s v="-"/>
    <n v="0"/>
    <n v="0"/>
    <s v="16"/>
    <n v="0"/>
    <n v="0"/>
    <s v="-"/>
    <n v="0"/>
    <n v="0"/>
    <s v="-"/>
    <n v="0"/>
  </r>
  <r>
    <s v="620"/>
    <x v="25"/>
    <x v="2"/>
    <s v="003"/>
    <s v="Z7C7008438"/>
    <s v="0049-0049"/>
    <s v="FC"/>
    <s v="00005546-00005659"/>
    <s v=""/>
    <s v=""/>
    <s v=""/>
    <s v=""/>
    <n v="0"/>
    <s v=""/>
    <s v="VENTAS NO CONTRIBUYENTES"/>
    <s v=""/>
    <n v="1620.4652160000005"/>
    <n v="0"/>
    <n v="1253.1050500000001"/>
    <n v="0"/>
    <s v="-"/>
    <n v="0"/>
    <n v="316.68975000000006"/>
    <s v="-"/>
    <n v="50.670415999999989"/>
    <n v="0"/>
    <s v="-"/>
    <n v="0"/>
    <n v="0"/>
    <s v="-"/>
    <n v="0"/>
  </r>
  <r>
    <s v="621"/>
    <x v="25"/>
    <x v="3"/>
    <s v="003"/>
    <s v="Z1B8051199"/>
    <s v="0123"/>
    <s v="FC"/>
    <s v="00010842-00010898"/>
    <s v=""/>
    <s v=""/>
    <s v=""/>
    <s v=""/>
    <n v="0"/>
    <s v=""/>
    <s v="VENTAS NO CONTRIBUYENTES"/>
    <s v=""/>
    <n v="3375.0167940000001"/>
    <n v="0"/>
    <n v="2562.4701000000005"/>
    <n v="0"/>
    <s v="-"/>
    <n v="0"/>
    <n v="700.47135000000003"/>
    <s v="-"/>
    <n v="112.07534399999999"/>
    <n v="0"/>
    <s v="-"/>
    <n v="0"/>
    <n v="0"/>
    <s v="-"/>
    <n v="0"/>
  </r>
  <r>
    <s v="622"/>
    <x v="25"/>
    <x v="0"/>
    <s v="003"/>
    <s v="Z1F0008965"/>
    <s v="1053"/>
    <s v="NC"/>
    <s v=""/>
    <s v="00000138"/>
    <s v=""/>
    <s v="00137025"/>
    <s v="26/10/2021"/>
    <n v="26.8"/>
    <s v="VEN"/>
    <s v="DEIMY SANCHEZ"/>
    <s v="V22338569"/>
    <n v="-5.7408000000000001"/>
    <n v="0"/>
    <n v="-5.7408000000000001"/>
    <n v="0"/>
    <s v="-"/>
    <n v="0"/>
    <n v="0"/>
    <s v="-"/>
    <n v="0"/>
    <n v="0"/>
    <s v="-"/>
    <n v="0"/>
    <n v="0"/>
    <s v="-"/>
    <n v="0"/>
  </r>
  <r>
    <s v="623"/>
    <x v="25"/>
    <x v="0"/>
    <s v="003"/>
    <s v="Z1F0008965"/>
    <s v="1053-1053"/>
    <s v="FC"/>
    <s v="00136994-00137054"/>
    <s v=""/>
    <s v=""/>
    <s v=""/>
    <s v=""/>
    <n v="0"/>
    <s v=""/>
    <s v="VENTAS NO CONTRIBUYENTES"/>
    <s v=""/>
    <n v="950.68285000000003"/>
    <n v="0"/>
    <n v="885.07325000000014"/>
    <n v="0"/>
    <s v="-"/>
    <n v="0"/>
    <n v="56.56"/>
    <s v="-"/>
    <n v="9.0495999999999981"/>
    <n v="0"/>
    <s v="-"/>
    <n v="0"/>
    <n v="0"/>
    <s v="-"/>
    <n v="0"/>
  </r>
  <r>
    <s v="624"/>
    <x v="25"/>
    <x v="1"/>
    <s v="003"/>
    <s v="Z1F0017848"/>
    <s v="0605-0605"/>
    <s v="FC"/>
    <s v="00031801-00031836"/>
    <s v=""/>
    <s v=""/>
    <s v=""/>
    <s v=""/>
    <n v="0"/>
    <s v=""/>
    <s v="VENTAS NO CONTRIBUYENTES"/>
    <s v=""/>
    <n v="1646.4971740000001"/>
    <n v="0"/>
    <n v="1186.9078999999997"/>
    <n v="0"/>
    <s v="-"/>
    <n v="0"/>
    <n v="396.19765000000012"/>
    <s v="16"/>
    <n v="63.391624000000014"/>
    <n v="0"/>
    <s v="-"/>
    <n v="0"/>
    <n v="0"/>
    <s v="-"/>
    <n v="0"/>
  </r>
  <r>
    <s v="625"/>
    <x v="25"/>
    <x v="3"/>
    <s v="004"/>
    <s v="Z1B8050937"/>
    <s v="1968"/>
    <s v="FC"/>
    <s v="00183024"/>
    <s v=""/>
    <s v=""/>
    <s v=""/>
    <s v=""/>
    <n v="0"/>
    <s v=""/>
    <s v="INVERSIONES MINIMARKETREY C.A"/>
    <s v="J-50029458-1"/>
    <n v="196.53"/>
    <n v="0"/>
    <n v="196.53"/>
    <n v="0"/>
    <s v="-"/>
    <n v="0"/>
    <n v="0"/>
    <s v="-"/>
    <n v="0"/>
    <n v="0"/>
    <s v="-"/>
    <n v="0"/>
    <n v="0"/>
    <s v="-"/>
    <n v="0"/>
  </r>
  <r>
    <s v="626"/>
    <x v="25"/>
    <x v="3"/>
    <s v="004"/>
    <s v="Z1B8050937"/>
    <s v="1968"/>
    <s v="FC"/>
    <s v="00182954-00183023"/>
    <s v=""/>
    <s v=""/>
    <s v=""/>
    <s v=""/>
    <n v="0"/>
    <s v=""/>
    <s v="VENTAS NO CONTRIBUYENTES"/>
    <s v=""/>
    <n v="2334.4666019999995"/>
    <n v="0"/>
    <n v="1798.2135999999996"/>
    <n v="0"/>
    <s v="-"/>
    <n v="0"/>
    <n v="462.28715000000005"/>
    <s v="-"/>
    <n v="73.965851999999998"/>
    <n v="0"/>
    <s v="-"/>
    <n v="0"/>
    <n v="0"/>
    <s v="-"/>
    <n v="0"/>
  </r>
  <r>
    <s v="627"/>
    <x v="25"/>
    <x v="3"/>
    <s v="004"/>
    <s v="Z1B8050937"/>
    <s v="1968"/>
    <s v="FC"/>
    <s v="00183025-00183040"/>
    <s v=""/>
    <s v=""/>
    <s v=""/>
    <s v=""/>
    <n v="0"/>
    <s v=""/>
    <s v="VENTAS NO CONTRIBUYENTES"/>
    <s v=""/>
    <n v="381.09454999999997"/>
    <n v="0"/>
    <n v="284.23430000000002"/>
    <n v="0"/>
    <s v="-"/>
    <n v="0"/>
    <n v="83.500250000000008"/>
    <s v="16"/>
    <n v="13.36"/>
    <n v="0"/>
    <s v="-"/>
    <n v="0"/>
    <n v="0"/>
    <s v="-"/>
    <n v="0"/>
  </r>
  <r>
    <s v="628"/>
    <x v="25"/>
    <x v="1"/>
    <s v="004"/>
    <s v="Z1F0017963"/>
    <s v="0615-0615"/>
    <s v="FC"/>
    <s v="00023281-00023314"/>
    <s v=""/>
    <s v=""/>
    <s v=""/>
    <s v=""/>
    <n v="0"/>
    <s v=""/>
    <s v="VENTAS NO CONTRIBUYENTES"/>
    <s v=""/>
    <n v="1009.3051300000001"/>
    <n v="0"/>
    <n v="629.05074999999999"/>
    <n v="0"/>
    <s v="-"/>
    <n v="0"/>
    <n v="327.80549999999994"/>
    <s v="16"/>
    <n v="52.448880000000003"/>
    <n v="0"/>
    <s v="-"/>
    <n v="0"/>
    <n v="0"/>
    <s v="-"/>
    <n v="0"/>
  </r>
  <r>
    <s v="629"/>
    <x v="25"/>
    <x v="3"/>
    <s v="005"/>
    <s v="Z1B8050363"/>
    <s v="0126"/>
    <s v="FC"/>
    <s v="00013643-00013730"/>
    <s v=""/>
    <s v=""/>
    <s v=""/>
    <s v=""/>
    <n v="0"/>
    <s v=""/>
    <s v="VENTAS NO CONTRIBUYENTES"/>
    <s v=""/>
    <n v="4165.3500440000016"/>
    <n v="0"/>
    <n v="3089.6434999999992"/>
    <n v="0"/>
    <s v="-"/>
    <n v="0"/>
    <n v="927.33330000000012"/>
    <s v="-"/>
    <n v="148.373244"/>
    <n v="0"/>
    <s v="-"/>
    <n v="0"/>
    <n v="0"/>
    <s v="-"/>
    <n v="0"/>
  </r>
  <r>
    <s v="630"/>
    <x v="25"/>
    <x v="1"/>
    <s v="005"/>
    <s v="Z1F0017998"/>
    <s v="0605"/>
    <s v="FC"/>
    <s v="00027440"/>
    <s v=""/>
    <s v=""/>
    <s v=""/>
    <s v=""/>
    <n v="0"/>
    <s v=""/>
    <s v="CORPORACION TRANSCLEAN2021C.A"/>
    <s v="J412626353"/>
    <n v="68.432400000000001"/>
    <n v="0"/>
    <n v="22.159999999999997"/>
    <n v="39.89"/>
    <s v="16"/>
    <n v="6.3823999999999996"/>
    <n v="0"/>
    <s v="-"/>
    <n v="0"/>
    <n v="0"/>
    <s v="-"/>
    <n v="0"/>
    <n v="0"/>
    <s v="-"/>
    <n v="0"/>
  </r>
  <r>
    <s v="631"/>
    <x v="25"/>
    <x v="1"/>
    <s v="005"/>
    <s v="Z1F0017998"/>
    <s v="0605"/>
    <s v="FC"/>
    <s v="00027511"/>
    <s v=""/>
    <s v=""/>
    <s v=""/>
    <s v=""/>
    <n v="0"/>
    <s v=""/>
    <s v="DANNY MARQUINA"/>
    <s v="V142148907"/>
    <n v="4.5124000000000004"/>
    <n v="0"/>
    <n v="0"/>
    <n v="3.89"/>
    <s v="16"/>
    <n v="0.62239999999999995"/>
    <n v="0"/>
    <s v="-"/>
    <n v="0"/>
    <n v="0"/>
    <s v="-"/>
    <n v="0"/>
    <n v="0"/>
    <s v="-"/>
    <n v="0"/>
  </r>
  <r>
    <s v="632"/>
    <x v="25"/>
    <x v="1"/>
    <s v="005"/>
    <s v="Z1F0017998"/>
    <s v="0605-0605"/>
    <s v="FC"/>
    <s v="00027430-00027439"/>
    <s v=""/>
    <s v=""/>
    <s v=""/>
    <s v=""/>
    <n v="0"/>
    <s v=""/>
    <s v="VENTAS NO CONTRIBUYENTES"/>
    <s v=""/>
    <n v="311.04260000000005"/>
    <n v="0"/>
    <n v="258.77300000000002"/>
    <n v="0"/>
    <s v="-"/>
    <n v="0"/>
    <n v="45.06"/>
    <s v="16"/>
    <n v="7.2096"/>
    <n v="0"/>
    <s v="-"/>
    <n v="0"/>
    <n v="0"/>
    <s v="-"/>
    <n v="0"/>
  </r>
  <r>
    <s v="633"/>
    <x v="25"/>
    <x v="1"/>
    <s v="005"/>
    <s v="Z1F0017998"/>
    <s v="0605-0605"/>
    <s v="FC"/>
    <s v="00027441-00027510"/>
    <s v=""/>
    <s v=""/>
    <s v=""/>
    <s v=""/>
    <n v="0"/>
    <s v=""/>
    <s v="VENTAS NO CONTRIBUYENTES"/>
    <s v=""/>
    <n v="2685.0276200000003"/>
    <n v="0"/>
    <n v="1957.7139999999999"/>
    <n v="0"/>
    <s v="-"/>
    <n v="0"/>
    <n v="626.9944999999999"/>
    <s v="-"/>
    <n v="100.31911999999998"/>
    <n v="0"/>
    <s v="-"/>
    <n v="0"/>
    <n v="0"/>
    <s v="-"/>
    <n v="0"/>
  </r>
  <r>
    <s v="634"/>
    <x v="25"/>
    <x v="1"/>
    <s v="005"/>
    <s v="Z1F0017998"/>
    <s v="0605-0605"/>
    <s v="FC"/>
    <s v="00027512-00027515"/>
    <s v=""/>
    <s v=""/>
    <s v=""/>
    <s v=""/>
    <n v="0"/>
    <s v=""/>
    <s v="VENTAS NO CONTRIBUYENTES"/>
    <s v=""/>
    <n v="343.98319199999997"/>
    <n v="0"/>
    <n v="217.34460000000001"/>
    <n v="0"/>
    <s v="-"/>
    <n v="0"/>
    <n v="109.17119999999998"/>
    <s v="-"/>
    <n v="17.467392"/>
    <n v="0"/>
    <s v="-"/>
    <n v="0"/>
    <n v="0"/>
    <s v="-"/>
    <n v="0"/>
  </r>
  <r>
    <s v="635"/>
    <x v="25"/>
    <x v="3"/>
    <s v="006"/>
    <s v="Z1B8044815"/>
    <s v="0019"/>
    <s v="FC"/>
    <s v="00001459"/>
    <s v=""/>
    <s v=""/>
    <s v=""/>
    <s v=""/>
    <n v="0"/>
    <s v=""/>
    <s v="LARATEQUES C.A"/>
    <s v="J-30895848-4"/>
    <n v="80.418800000000005"/>
    <n v="0"/>
    <n v="0.16999999999998749"/>
    <n v="69.180000000000007"/>
    <s v="16"/>
    <n v="11.0688"/>
    <n v="0"/>
    <s v="-"/>
    <n v="0"/>
    <n v="0"/>
    <s v="-"/>
    <n v="0"/>
    <n v="0"/>
    <s v="-"/>
    <n v="0"/>
  </r>
  <r>
    <s v="636"/>
    <x v="25"/>
    <x v="3"/>
    <s v="006"/>
    <s v="Z1B8044815"/>
    <s v="0019"/>
    <s v="NC"/>
    <s v=""/>
    <s v="00000006"/>
    <s v=""/>
    <s v="00001426"/>
    <s v="25/10/2021"/>
    <n v="40.92"/>
    <s v="VEN"/>
    <s v="ANDREA GUERRERO"/>
    <s v="V26498526"/>
    <n v="-5.1066500000000001"/>
    <n v="0"/>
    <n v="-5.1066500000000001"/>
    <n v="0"/>
    <s v="-"/>
    <n v="0"/>
    <n v="0"/>
    <s v="-"/>
    <n v="0"/>
    <n v="0"/>
    <s v="-"/>
    <n v="0"/>
    <n v="0"/>
    <s v="-"/>
    <n v="0"/>
  </r>
  <r>
    <s v="637"/>
    <x v="25"/>
    <x v="3"/>
    <s v="006"/>
    <s v="Z1B8044815"/>
    <s v="0019"/>
    <s v="FC"/>
    <s v="00001460-00001511"/>
    <s v=""/>
    <s v=""/>
    <s v=""/>
    <s v=""/>
    <n v="0"/>
    <s v=""/>
    <s v="VENTAS NO CONTRIBUYENTES"/>
    <s v=""/>
    <n v="3930.5898940000011"/>
    <n v="0"/>
    <n v="3031.0741500000004"/>
    <n v="0"/>
    <s v="-"/>
    <n v="0"/>
    <n v="775.44460000000004"/>
    <s v="16"/>
    <n v="124.071144"/>
    <n v="0"/>
    <s v="-"/>
    <n v="0"/>
    <n v="0"/>
    <s v="-"/>
    <n v="0"/>
  </r>
  <r>
    <s v="638"/>
    <x v="25"/>
    <x v="1"/>
    <s v="006"/>
    <s v="Z1F0017787"/>
    <s v="0580"/>
    <s v="FC"/>
    <s v="00014273"/>
    <s v=""/>
    <s v=""/>
    <s v=""/>
    <s v=""/>
    <n v="0"/>
    <s v=""/>
    <s v="CACHIONO GOURMET EXPRESS 2430 C.A"/>
    <s v="J408175541"/>
    <n v="76.131349999999998"/>
    <n v="0"/>
    <n v="56.028549999999996"/>
    <n v="17.329999999999998"/>
    <s v="16"/>
    <n v="2.7728000000000002"/>
    <n v="0"/>
    <s v="-"/>
    <n v="0"/>
    <n v="0"/>
    <s v="-"/>
    <n v="0"/>
    <n v="0"/>
    <s v="-"/>
    <n v="0"/>
  </r>
  <r>
    <s v="639"/>
    <x v="25"/>
    <x v="1"/>
    <s v="006"/>
    <s v="Z1F0017787"/>
    <s v="0580-0580"/>
    <s v="FC"/>
    <s v="00014252-00014272"/>
    <s v=""/>
    <s v=""/>
    <s v=""/>
    <s v=""/>
    <n v="0"/>
    <s v=""/>
    <s v="VENTAS NO CONTRIBUYENTES"/>
    <s v=""/>
    <n v="755.33430399999997"/>
    <n v="0"/>
    <n v="614.72704999999996"/>
    <n v="0"/>
    <s v="-"/>
    <n v="0"/>
    <n v="121.21315000000001"/>
    <s v="-"/>
    <n v="19.394103999999999"/>
    <n v="0"/>
    <s v="-"/>
    <n v="0"/>
    <n v="0"/>
    <s v="-"/>
    <n v="0"/>
  </r>
  <r>
    <s v="640"/>
    <x v="25"/>
    <x v="1"/>
    <s v="006"/>
    <s v="Z1F0017787"/>
    <s v="0580-0580"/>
    <s v="FC"/>
    <s v="00014274-00014322"/>
    <s v=""/>
    <s v=""/>
    <s v=""/>
    <s v=""/>
    <n v="0"/>
    <s v=""/>
    <s v="VENTAS NO CONTRIBUYENTES"/>
    <s v=""/>
    <n v="2817.265324"/>
    <n v="0"/>
    <n v="1644.5457499999993"/>
    <n v="0"/>
    <s v="-"/>
    <n v="0"/>
    <n v="1010.9651500000001"/>
    <s v="16"/>
    <n v="161.754424"/>
    <n v="0"/>
    <s v="-"/>
    <n v="0"/>
    <n v="0"/>
    <s v="-"/>
    <n v="0"/>
  </r>
  <r>
    <s v="641"/>
    <x v="25"/>
    <x v="3"/>
    <s v="007"/>
    <s v="Z1B8050013"/>
    <s v="0050"/>
    <s v="FC"/>
    <s v="00003684-00003779"/>
    <s v=""/>
    <s v=""/>
    <s v=""/>
    <s v=""/>
    <n v="0"/>
    <s v=""/>
    <s v="VENTAS NO CONTRIBUYENTES"/>
    <s v=""/>
    <n v="5666.4432000000006"/>
    <n v="0"/>
    <n v="4365.7700000000004"/>
    <n v="0"/>
    <s v="-"/>
    <n v="0"/>
    <n v="1121.27"/>
    <s v="-"/>
    <n v="179.4032"/>
    <n v="0"/>
    <s v="-"/>
    <n v="0"/>
    <n v="0"/>
    <s v="-"/>
    <n v="0"/>
  </r>
  <r>
    <s v="642"/>
    <x v="25"/>
    <x v="3"/>
    <s v="008"/>
    <s v="Z1B8050003"/>
    <s v="1983"/>
    <s v="NC"/>
    <s v=""/>
    <s v="00000216"/>
    <s v=""/>
    <s v="00193432"/>
    <s v="24/10/2021"/>
    <n v="16.96"/>
    <s v="VEN"/>
    <s v="MARILIZ TROCCOLE"/>
    <s v="V8684052 "/>
    <n v="-16.96"/>
    <n v="0"/>
    <n v="-16.96"/>
    <n v="0"/>
    <s v="-"/>
    <n v="0"/>
    <n v="0"/>
    <s v="-"/>
    <n v="0"/>
    <n v="0"/>
    <s v="-"/>
    <n v="0"/>
    <n v="0"/>
    <s v="-"/>
    <n v="0"/>
  </r>
  <r>
    <s v="643"/>
    <x v="25"/>
    <x v="3"/>
    <s v="008"/>
    <s v="Z1B8050003"/>
    <s v="1983"/>
    <s v="FC"/>
    <s v="00193555-00193611"/>
    <s v=""/>
    <s v=""/>
    <s v=""/>
    <s v=""/>
    <n v="0"/>
    <s v=""/>
    <s v="VENTAS NO CONTRIBUYENTES"/>
    <s v=""/>
    <n v="2895.0627059999993"/>
    <n v="0"/>
    <n v="2075.48315"/>
    <n v="0"/>
    <s v="-"/>
    <n v="0"/>
    <n v="706.53410000000008"/>
    <s v="16"/>
    <n v="113.045456"/>
    <n v="0"/>
    <s v="-"/>
    <n v="0"/>
    <n v="0"/>
    <s v="-"/>
    <n v="0"/>
  </r>
  <r>
    <s v="644"/>
    <x v="25"/>
    <x v="1"/>
    <s v="008"/>
    <s v="Z1F0017970"/>
    <s v="0237-0237"/>
    <s v="FC"/>
    <s v="00003256-00003260"/>
    <s v=""/>
    <s v=""/>
    <s v=""/>
    <s v=""/>
    <n v="0"/>
    <s v=""/>
    <s v="VENTAS NO CONTRIBUYENTES"/>
    <s v=""/>
    <n v="13.154399999999999"/>
    <n v="0"/>
    <n v="0"/>
    <n v="0"/>
    <s v="-"/>
    <n v="0"/>
    <n v="11.34"/>
    <s v="16"/>
    <n v="1.8144"/>
    <n v="0"/>
    <s v="-"/>
    <n v="0"/>
    <n v="0"/>
    <s v="-"/>
    <n v="0"/>
  </r>
  <r>
    <s v="645"/>
    <x v="25"/>
    <x v="3"/>
    <s v="009"/>
    <s v="Z1B8014458"/>
    <s v="0018"/>
    <s v="FC"/>
    <s v="00001026-00001075"/>
    <s v=""/>
    <s v=""/>
    <s v=""/>
    <s v=""/>
    <n v="0"/>
    <s v=""/>
    <s v="VENTAS NO CONTRIBUYENTES"/>
    <s v=""/>
    <n v="3299.269706"/>
    <n v="0"/>
    <n v="2183.1083000000003"/>
    <n v="0"/>
    <s v="-"/>
    <n v="0"/>
    <n v="962.20814999999993"/>
    <s v="-"/>
    <n v="153.95325600000004"/>
    <n v="0"/>
    <s v="-"/>
    <n v="0"/>
    <n v="0"/>
    <s v="-"/>
    <n v="0"/>
  </r>
  <r>
    <s v="646"/>
    <x v="25"/>
    <x v="3"/>
    <s v="010"/>
    <s v="Z1F0000341"/>
    <s v="1502"/>
    <s v="FC"/>
    <s v="86185000"/>
    <s v=""/>
    <s v=""/>
    <s v=""/>
    <s v=""/>
    <n v="0"/>
    <s v=""/>
    <s v="FUNERARIA LA QUINTA"/>
    <s v="J-29413307-0"/>
    <n v="35.7986"/>
    <n v="0"/>
    <n v="35.7986"/>
    <n v="0"/>
    <s v="-"/>
    <n v="0"/>
    <n v="0"/>
    <s v="-"/>
    <n v="0"/>
    <n v="0"/>
    <s v="-"/>
    <n v="0"/>
    <n v="0"/>
    <s v="-"/>
    <n v="0"/>
  </r>
  <r>
    <s v="647"/>
    <x v="25"/>
    <x v="3"/>
    <s v="010"/>
    <s v="Z1F0000341"/>
    <s v="1502"/>
    <s v="FC"/>
    <s v="00086162-00086184"/>
    <s v=""/>
    <s v=""/>
    <s v=""/>
    <s v=""/>
    <n v="0"/>
    <s v=""/>
    <s v="VENTAS NO CONTRIBUYENTES"/>
    <s v=""/>
    <n v="1453.6768459999996"/>
    <n v="0"/>
    <n v="1181.4110499999999"/>
    <n v="0"/>
    <s v="-"/>
    <n v="0"/>
    <n v="234.71190000000004"/>
    <s v="-"/>
    <n v="37.553896000000002"/>
    <n v="0"/>
    <s v="-"/>
    <n v="0"/>
    <n v="0"/>
    <s v="-"/>
    <n v="0"/>
  </r>
  <r>
    <s v="648"/>
    <x v="25"/>
    <x v="3"/>
    <s v="010"/>
    <s v="Z1F0000341"/>
    <s v="1502"/>
    <s v="FC"/>
    <s v="00086186-00086225"/>
    <s v=""/>
    <s v=""/>
    <s v=""/>
    <s v=""/>
    <n v="0"/>
    <s v=""/>
    <s v="VENTAS NO CONTRIBUYENTES"/>
    <s v=""/>
    <n v="1607.8191979999995"/>
    <n v="0"/>
    <n v="1315.9412999999993"/>
    <n v="0"/>
    <s v="-"/>
    <n v="0"/>
    <n v="251.61885000000001"/>
    <s v="-"/>
    <n v="40.259048"/>
    <n v="0"/>
    <s v="-"/>
    <n v="0"/>
    <n v="0"/>
    <s v="-"/>
    <n v="0"/>
  </r>
  <r>
    <s v="649"/>
    <x v="25"/>
    <x v="3"/>
    <s v="011"/>
    <s v="Z1F0004616"/>
    <s v="0941"/>
    <s v="FC"/>
    <s v="00127212"/>
    <s v=""/>
    <s v=""/>
    <s v=""/>
    <s v=""/>
    <n v="0"/>
    <s v=""/>
    <s v="LUCHERIA TEQUEEMPANADA"/>
    <s v="V294208320 "/>
    <n v="4.3600000000000003"/>
    <n v="0"/>
    <n v="4.3600000000000003"/>
    <n v="0"/>
    <s v="-"/>
    <n v="0"/>
    <n v="0"/>
    <s v="-"/>
    <n v="0"/>
    <n v="0"/>
    <s v="-"/>
    <n v="0"/>
    <n v="0"/>
    <s v="-"/>
    <n v="0"/>
  </r>
  <r>
    <s v="650"/>
    <x v="25"/>
    <x v="3"/>
    <s v="011"/>
    <s v="Z1F0004616"/>
    <s v="0941"/>
    <s v="FC"/>
    <s v="00127247"/>
    <s v=""/>
    <s v=""/>
    <s v=""/>
    <s v=""/>
    <n v="0"/>
    <s v=""/>
    <s v="LEONEL LANDAETA"/>
    <s v="V211119629 "/>
    <n v="4.5448000000000004"/>
    <n v="0"/>
    <n v="4.5448000000000004"/>
    <n v="0"/>
    <s v="-"/>
    <n v="0"/>
    <n v="0"/>
    <s v="-"/>
    <n v="0"/>
    <n v="0"/>
    <s v="-"/>
    <n v="0"/>
    <n v="0"/>
    <s v="-"/>
    <n v="0"/>
  </r>
  <r>
    <s v="651"/>
    <x v="25"/>
    <x v="3"/>
    <s v="011"/>
    <s v="Z1F0004616"/>
    <s v="0941-0941"/>
    <s v="FC"/>
    <s v="00127133-00127211"/>
    <s v=""/>
    <s v=""/>
    <s v=""/>
    <s v=""/>
    <n v="0"/>
    <s v=""/>
    <s v="VENTAS NO CONTRIBUYENTES"/>
    <s v=""/>
    <n v="980.52030000000002"/>
    <n v="0"/>
    <n v="910.60844999999995"/>
    <n v="0"/>
    <s v="-"/>
    <n v="0"/>
    <n v="60.268849999999993"/>
    <s v="-"/>
    <n v="9.6430000000000007"/>
    <n v="0"/>
    <s v="-"/>
    <n v="0"/>
    <n v="0"/>
    <s v="-"/>
    <n v="0"/>
  </r>
  <r>
    <s v="652"/>
    <x v="25"/>
    <x v="3"/>
    <s v="011"/>
    <s v="Z1F0004616"/>
    <s v="0941-0941"/>
    <s v="FC"/>
    <s v="00127213-00127246"/>
    <s v=""/>
    <s v=""/>
    <s v=""/>
    <s v=""/>
    <n v="0"/>
    <s v=""/>
    <s v="VENTAS NO CONTRIBUYENTES"/>
    <s v=""/>
    <n v="462.0915"/>
    <n v="0"/>
    <n v="447.37110000000007"/>
    <n v="0"/>
    <s v="-"/>
    <n v="0"/>
    <n v="12.690000000000001"/>
    <s v="-"/>
    <n v="2.0304000000000002"/>
    <n v="0"/>
    <s v="-"/>
    <n v="0"/>
    <n v="0"/>
    <s v="-"/>
    <n v="0"/>
  </r>
  <r>
    <s v="653"/>
    <x v="25"/>
    <x v="3"/>
    <s v="011"/>
    <s v="Z1F0004616"/>
    <s v="0941-0941"/>
    <s v="FC"/>
    <s v="00127248-00127342"/>
    <s v=""/>
    <s v=""/>
    <s v=""/>
    <s v=""/>
    <n v="0"/>
    <s v=""/>
    <s v="VENTAS NO CONTRIBUYENTES"/>
    <s v=""/>
    <n v="1392.8761500000005"/>
    <n v="0"/>
    <n v="1215.5506500000006"/>
    <n v="0"/>
    <s v="-"/>
    <n v="0"/>
    <n v="152.86680000000001"/>
    <s v="-"/>
    <n v="24.4587"/>
    <n v="0"/>
    <s v="-"/>
    <n v="0"/>
    <n v="0"/>
    <s v="-"/>
    <n v="0"/>
  </r>
  <r>
    <s v="654"/>
    <x v="25"/>
    <x v="3"/>
    <s v="012"/>
    <s v="Z1B8038506"/>
    <s v="1888"/>
    <s v="FC"/>
    <s v="00077494"/>
    <s v=""/>
    <s v=""/>
    <s v=""/>
    <s v=""/>
    <n v="0"/>
    <s v=""/>
    <s v="DANIELA RETROIA"/>
    <s v="V22440104 "/>
    <n v="4.83"/>
    <n v="0"/>
    <n v="4.83"/>
    <n v="0"/>
    <s v="-"/>
    <n v="0"/>
    <n v="0"/>
    <s v="-"/>
    <n v="0"/>
    <n v="0"/>
    <s v="-"/>
    <n v="0"/>
    <n v="0"/>
    <s v="-"/>
    <n v="0"/>
  </r>
  <r>
    <s v="655"/>
    <x v="25"/>
    <x v="3"/>
    <s v="013"/>
    <s v="Z1B8050578"/>
    <s v="1851-1851"/>
    <s v="FC"/>
    <s v="00164614-00164707"/>
    <s v=""/>
    <s v=""/>
    <s v=""/>
    <s v=""/>
    <n v="0"/>
    <s v=""/>
    <s v="VENTAS NO CONTRIBUYENTES"/>
    <s v=""/>
    <n v="1339.5389499999999"/>
    <n v="0"/>
    <n v="1239.6178999999995"/>
    <n v="0"/>
    <s v="-"/>
    <n v="0"/>
    <n v="86.138850000000005"/>
    <s v="-"/>
    <n v="13.782199999999998"/>
    <n v="0"/>
    <s v="-"/>
    <n v="0"/>
    <n v="0"/>
    <s v="-"/>
    <n v="0"/>
  </r>
  <r>
    <s v="656"/>
    <x v="25"/>
    <x v="3"/>
    <s v="014"/>
    <s v="Z1F0000338"/>
    <s v="1696-1697"/>
    <s v="FC"/>
    <s v="73051000-73097000"/>
    <s v=""/>
    <s v=""/>
    <s v=""/>
    <s v=""/>
    <n v="0"/>
    <s v=""/>
    <s v="VENTAS NO CONTRIBUYENTES"/>
    <s v=""/>
    <n v="601.26679399999989"/>
    <n v="0"/>
    <n v="474.55345"/>
    <n v="0"/>
    <s v="-"/>
    <n v="0"/>
    <n v="109.23560000000001"/>
    <s v="-"/>
    <n v="17.477744000000001"/>
    <n v="0"/>
    <s v="-"/>
    <n v="0"/>
    <n v="0"/>
    <s v="-"/>
    <n v="0"/>
  </r>
  <r>
    <s v="657"/>
    <x v="25"/>
    <x v="3"/>
    <s v="015"/>
    <s v="Z1B8050356"/>
    <s v="1867"/>
    <s v="FC"/>
    <s v="00095970-00095980"/>
    <s v=""/>
    <s v=""/>
    <s v=""/>
    <s v=""/>
    <n v="0"/>
    <s v=""/>
    <s v="VENTAS NO CONTRIBUYENTES"/>
    <s v=""/>
    <n v="422.10789999999997"/>
    <n v="0"/>
    <n v="335.99650000000003"/>
    <n v="0"/>
    <s v="-"/>
    <n v="0"/>
    <n v="74.233900000000006"/>
    <s v="16"/>
    <n v="11.8775"/>
    <n v="0"/>
    <s v="-"/>
    <n v="0"/>
    <n v="0"/>
    <s v="-"/>
    <n v="0"/>
  </r>
  <r>
    <s v="658"/>
    <x v="25"/>
    <x v="3"/>
    <s v="016"/>
    <s v="Z1F0000490"/>
    <s v="0407"/>
    <s v="FC"/>
    <s v="00015247"/>
    <s v=""/>
    <s v=""/>
    <s v=""/>
    <s v=""/>
    <n v="0"/>
    <s v=""/>
    <s v="INERSIONES YASHIRA"/>
    <s v="J500768702"/>
    <n v="6.58"/>
    <n v="0"/>
    <n v="6.58"/>
    <n v="0"/>
    <s v="-"/>
    <n v="0"/>
    <n v="0"/>
    <s v="-"/>
    <n v="0"/>
    <n v="0"/>
    <s v="-"/>
    <n v="0"/>
    <n v="0"/>
    <s v="-"/>
    <n v="0"/>
  </r>
  <r>
    <s v="659"/>
    <x v="25"/>
    <x v="3"/>
    <s v="016"/>
    <s v="Z1F0000490"/>
    <s v="0407"/>
    <s v="FC"/>
    <s v="00015243-00015246"/>
    <s v=""/>
    <s v=""/>
    <s v=""/>
    <s v=""/>
    <n v="0"/>
    <s v=""/>
    <s v="VENTAS NO CONTRIBUYENTES"/>
    <s v=""/>
    <n v="101.81945"/>
    <n v="0"/>
    <n v="101.81945"/>
    <n v="0"/>
    <s v="-"/>
    <n v="0"/>
    <n v="0"/>
    <s v="-"/>
    <n v="0"/>
    <n v="0"/>
    <s v="-"/>
    <n v="0"/>
    <n v="0"/>
    <s v="-"/>
    <n v="0"/>
  </r>
  <r>
    <s v="660"/>
    <x v="25"/>
    <x v="3"/>
    <s v="016"/>
    <s v="Z1F0000490"/>
    <s v="0407"/>
    <s v="FC"/>
    <s v="00015248-00015321"/>
    <s v=""/>
    <s v=""/>
    <s v=""/>
    <s v=""/>
    <n v="0"/>
    <s v=""/>
    <s v="VENTAS NO CONTRIBUYENTES"/>
    <s v=""/>
    <n v="902.71704999999997"/>
    <n v="0"/>
    <n v="693.00274999999999"/>
    <n v="0"/>
    <s v="-"/>
    <n v="0"/>
    <n v="180.78840000000005"/>
    <s v="16"/>
    <n v="28.925899999999999"/>
    <n v="0"/>
    <s v="-"/>
    <n v="0"/>
    <n v="0"/>
    <s v="-"/>
    <n v="0"/>
  </r>
  <r>
    <s v="661"/>
    <x v="25"/>
    <x v="3"/>
    <s v="017"/>
    <s v="Z7C0004030"/>
    <s v="0318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662"/>
    <x v="26"/>
    <x v="3"/>
    <s v="001"/>
    <s v="Z1F0000700"/>
    <s v="1705"/>
    <s v="FC"/>
    <s v="00039465-00039564"/>
    <s v=""/>
    <s v=""/>
    <s v=""/>
    <s v=""/>
    <n v="0"/>
    <s v=""/>
    <s v="VENTAS NO CONTRIBUYENTES"/>
    <s v=""/>
    <n v="3515.2302499999996"/>
    <n v="0"/>
    <n v="2864.9203500000017"/>
    <n v="0"/>
    <s v="-"/>
    <n v="0"/>
    <n v="560.61189999999988"/>
    <s v="-"/>
    <n v="89.697999999999993"/>
    <n v="0"/>
    <s v="-"/>
    <n v="0"/>
    <n v="0"/>
    <s v="-"/>
    <n v="0"/>
  </r>
  <r>
    <s v="663"/>
    <x v="26"/>
    <x v="2"/>
    <s v="001"/>
    <s v="Z7C7008321"/>
    <s v="0051-0051"/>
    <s v="FC"/>
    <s v="00005736-00005833"/>
    <s v=""/>
    <s v=""/>
    <s v=""/>
    <s v=""/>
    <n v="0"/>
    <s v=""/>
    <s v="VENTAS NO CONTRIBUYENTES"/>
    <s v=""/>
    <n v="1837.4222600000003"/>
    <n v="0"/>
    <n v="1391.4987500000004"/>
    <n v="0"/>
    <s v="-"/>
    <n v="0"/>
    <n v="384.41685000000001"/>
    <s v="16"/>
    <n v="61.506659999999997"/>
    <n v="0"/>
    <s v="-"/>
    <n v="0"/>
    <n v="0"/>
    <s v="-"/>
    <n v="0"/>
  </r>
  <r>
    <s v="664"/>
    <x v="26"/>
    <x v="1"/>
    <s v="001"/>
    <s v="Z1F0017854"/>
    <s v="0621-0621"/>
    <s v="FC"/>
    <s v="00037908-00037982"/>
    <s v=""/>
    <s v=""/>
    <s v=""/>
    <s v=""/>
    <n v="0"/>
    <s v=""/>
    <s v="VENTAS NO CONTRIBUYENTES"/>
    <s v=""/>
    <n v="1798.8790979999999"/>
    <n v="0"/>
    <n v="1197.3578500000003"/>
    <n v="0"/>
    <s v="-"/>
    <n v="0"/>
    <n v="518.55280000000005"/>
    <s v="16"/>
    <n v="82.968447999999981"/>
    <n v="0"/>
    <s v="-"/>
    <n v="0"/>
    <n v="0"/>
    <s v="-"/>
    <n v="0"/>
  </r>
  <r>
    <s v="665"/>
    <x v="26"/>
    <x v="2"/>
    <s v="002"/>
    <s v="Z7C7008340"/>
    <s v="0051-0051"/>
    <s v="FC"/>
    <s v="00006356-00006476"/>
    <s v=""/>
    <s v=""/>
    <s v=""/>
    <s v=""/>
    <n v="0"/>
    <s v=""/>
    <s v="VENTAS NO CONTRIBUYENTES"/>
    <s v=""/>
    <n v="2136.7877040000008"/>
    <n v="0"/>
    <n v="1788.0242499999997"/>
    <n v="0"/>
    <s v="-"/>
    <n v="0"/>
    <n v="300.65814999999998"/>
    <s v="-"/>
    <n v="48.105304000000004"/>
    <n v="0"/>
    <s v="-"/>
    <n v="0"/>
    <n v="0"/>
    <s v="-"/>
    <n v="0"/>
  </r>
  <r>
    <s v="666"/>
    <x v="26"/>
    <x v="3"/>
    <s v="002"/>
    <s v="Z1B8050002"/>
    <s v="0045"/>
    <s v="FC"/>
    <s v="00003545"/>
    <s v=""/>
    <s v=""/>
    <s v=""/>
    <s v=""/>
    <n v="0"/>
    <s v=""/>
    <s v="FUNDACION METANOIA"/>
    <s v="J-315792265 "/>
    <n v="508.15429999999998"/>
    <n v="0"/>
    <n v="508.15429999999998"/>
    <n v="0"/>
    <s v="-"/>
    <n v="0"/>
    <n v="0"/>
    <s v="-"/>
    <n v="0"/>
    <n v="0"/>
    <s v="-"/>
    <n v="0"/>
    <n v="0"/>
    <s v="-"/>
    <n v="0"/>
  </r>
  <r>
    <s v="667"/>
    <x v="26"/>
    <x v="3"/>
    <s v="002"/>
    <s v="Z1B8050002"/>
    <s v="0045"/>
    <s v="FC"/>
    <s v="00003520-00003544"/>
    <s v=""/>
    <s v=""/>
    <s v=""/>
    <s v=""/>
    <n v="0"/>
    <s v=""/>
    <s v="VENTAS NO CONTRIBUYENTES"/>
    <s v=""/>
    <n v="928.27790000000005"/>
    <n v="0"/>
    <n v="650.63699999999994"/>
    <n v="0"/>
    <s v="-"/>
    <n v="0"/>
    <n v="239.34559999999999"/>
    <s v="-"/>
    <n v="38.295299999999997"/>
    <n v="0"/>
    <s v="-"/>
    <n v="0"/>
    <n v="0"/>
    <s v="-"/>
    <n v="0"/>
  </r>
  <r>
    <s v="668"/>
    <x v="26"/>
    <x v="3"/>
    <s v="002"/>
    <s v="Z1B8050002"/>
    <s v="0045"/>
    <s v="FC"/>
    <s v="00003546-00003589"/>
    <s v=""/>
    <s v=""/>
    <s v=""/>
    <s v=""/>
    <n v="0"/>
    <s v=""/>
    <s v="VENTAS NO CONTRIBUYENTES"/>
    <s v=""/>
    <n v="3087.6511659999996"/>
    <n v="0"/>
    <n v="2208.3831"/>
    <n v="0"/>
    <s v="-"/>
    <n v="0"/>
    <n v="757.98964999999998"/>
    <s v="16"/>
    <n v="121.27841600000001"/>
    <n v="0"/>
    <s v="-"/>
    <n v="0"/>
    <n v="0"/>
    <s v="-"/>
    <n v="0"/>
  </r>
  <r>
    <s v="669"/>
    <x v="26"/>
    <x v="0"/>
    <s v="002"/>
    <s v="Z1F0008858"/>
    <s v="1070-1070"/>
    <s v="FC"/>
    <s v="00142852-00142924"/>
    <s v=""/>
    <s v=""/>
    <s v=""/>
    <s v=""/>
    <n v="0"/>
    <s v=""/>
    <s v="VENTAS NO CONTRIBUYENTES"/>
    <s v=""/>
    <n v="848.90705000000014"/>
    <n v="0"/>
    <n v="780.31625000000008"/>
    <n v="0"/>
    <s v="-"/>
    <n v="0"/>
    <n v="59.13"/>
    <s v="-"/>
    <n v="9.460799999999999"/>
    <n v="0"/>
    <s v="-"/>
    <n v="0"/>
    <n v="0"/>
    <s v="-"/>
    <n v="0"/>
  </r>
  <r>
    <s v="670"/>
    <x v="26"/>
    <x v="1"/>
    <s v="002"/>
    <s v="Z1F0017966"/>
    <s v="0613"/>
    <s v="NC"/>
    <s v=""/>
    <s v="00000137"/>
    <s v=""/>
    <s v="00023813"/>
    <s v="27-10-2021"/>
    <n v="19.920000000000002"/>
    <s v="VEN"/>
    <s v="OVIRIO POMBO"/>
    <s v="V11936978"/>
    <n v="-6.44"/>
    <n v="0"/>
    <n v="-6.44"/>
    <n v="0"/>
    <s v="-"/>
    <n v="0"/>
    <n v="0"/>
    <s v="-"/>
    <n v="0"/>
    <n v="0"/>
    <s v="-"/>
    <n v="0"/>
    <n v="0"/>
    <s v="-"/>
    <n v="0"/>
  </r>
  <r>
    <s v="671"/>
    <x v="26"/>
    <x v="1"/>
    <s v="002"/>
    <s v="Z1F0017966"/>
    <s v="0613-0613"/>
    <s v="FC"/>
    <s v="00023804-00023835"/>
    <s v=""/>
    <s v=""/>
    <s v=""/>
    <s v=""/>
    <n v="0"/>
    <s v=""/>
    <s v="VENTAS NO CONTRIBUYENTES"/>
    <s v=""/>
    <n v="800.64914999999996"/>
    <n v="0"/>
    <n v="543.18714999999986"/>
    <n v="0"/>
    <s v="-"/>
    <n v="0"/>
    <n v="221.95000000000002"/>
    <s v="-"/>
    <n v="35.511999999999993"/>
    <n v="0"/>
    <s v="-"/>
    <n v="0"/>
    <n v="0"/>
    <s v="-"/>
    <n v="0"/>
  </r>
  <r>
    <s v="672"/>
    <x v="26"/>
    <x v="3"/>
    <s v="002"/>
    <s v="Z1B8050149"/>
    <s v="1967"/>
    <s v="FC"/>
    <s v="00224432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673"/>
    <x v="26"/>
    <x v="3"/>
    <s v="002"/>
    <s v="Z1B8050149"/>
    <s v="1968"/>
    <s v="FC"/>
    <s v="00224433-00224516"/>
    <m/>
    <m/>
    <m/>
    <m/>
    <n v="0"/>
    <m/>
    <s v="VENTAS NO CONTRIBUYENTES"/>
    <m/>
    <n v="1223.3736000000001"/>
    <n v="0"/>
    <n v="1196.1600000000001"/>
    <n v="0"/>
    <s v="-"/>
    <n v="0"/>
    <n v="23.46"/>
    <s v="16"/>
    <n v="3.7536"/>
    <n v="0"/>
    <s v="-"/>
    <n v="0"/>
    <n v="0"/>
    <s v="-"/>
    <n v="0"/>
  </r>
  <r>
    <s v="674"/>
    <x v="26"/>
    <x v="3"/>
    <s v="002"/>
    <s v="Z1B8050149"/>
    <s v="1968"/>
    <s v="NC"/>
    <m/>
    <s v="00001359"/>
    <m/>
    <m/>
    <m/>
    <n v="0"/>
    <m/>
    <s v="VENTAS NO CONTRIBUYENTES"/>
    <m/>
    <n v="-46.97"/>
    <n v="0"/>
    <n v="-46.97"/>
    <n v="0"/>
    <s v="-"/>
    <n v="0"/>
    <n v="0"/>
    <s v="16"/>
    <n v="0"/>
    <n v="0"/>
    <s v="-"/>
    <n v="0"/>
    <n v="0"/>
    <s v="-"/>
    <n v="0"/>
  </r>
  <r>
    <s v="675"/>
    <x v="26"/>
    <x v="2"/>
    <s v="003"/>
    <s v="Z7C7008438"/>
    <s v="0050-0050"/>
    <s v="FC"/>
    <s v="00005660-00005695"/>
    <s v=""/>
    <s v=""/>
    <s v=""/>
    <s v=""/>
    <n v="0"/>
    <s v=""/>
    <s v="VENTAS NO CONTRIBUYENTES"/>
    <s v=""/>
    <n v="1222.9115000000004"/>
    <n v="0"/>
    <n v="926.23220000000015"/>
    <n v="0"/>
    <s v="-"/>
    <n v="0"/>
    <n v="255.75800000000001"/>
    <s v="16"/>
    <n v="40.921299999999995"/>
    <n v="0"/>
    <s v="-"/>
    <n v="0"/>
    <n v="0"/>
    <s v="-"/>
    <n v="0"/>
  </r>
  <r>
    <s v="676"/>
    <x v="26"/>
    <x v="2"/>
    <s v="003"/>
    <s v="Z7C7008438"/>
    <s v="0050"/>
    <s v="FC"/>
    <s v="00005696"/>
    <s v=""/>
    <s v=""/>
    <s v=""/>
    <s v=""/>
    <n v="0"/>
    <s v=""/>
    <s v="VICTOR RUIZ"/>
    <s v="V6334064"/>
    <n v="6.2176"/>
    <n v="0"/>
    <n v="0"/>
    <n v="0"/>
    <s v="-"/>
    <n v="0"/>
    <n v="5.36"/>
    <s v="16"/>
    <n v="0.85760000000000003"/>
    <n v="0"/>
    <s v="-"/>
    <n v="0"/>
    <n v="0"/>
    <s v="-"/>
    <n v="0"/>
  </r>
  <r>
    <s v="677"/>
    <x v="26"/>
    <x v="2"/>
    <s v="003"/>
    <s v="Z7C7008438"/>
    <s v="0050-0050"/>
    <s v="FC"/>
    <s v="00005697-00005783"/>
    <s v=""/>
    <s v=""/>
    <s v=""/>
    <s v=""/>
    <n v="0"/>
    <s v=""/>
    <s v="VENTAS NO CONTRIBUYENTES"/>
    <s v=""/>
    <n v="1441.8757000000001"/>
    <n v="0"/>
    <n v="1180.33115"/>
    <n v="0"/>
    <s v="-"/>
    <n v="0"/>
    <n v="225.46945000000002"/>
    <s v="16"/>
    <n v="36.075099999999992"/>
    <n v="0"/>
    <s v="-"/>
    <n v="0"/>
    <n v="0"/>
    <s v="-"/>
    <n v="0"/>
  </r>
  <r>
    <s v="678"/>
    <x v="26"/>
    <x v="0"/>
    <s v="003"/>
    <s v="Z1F0008965"/>
    <s v="1054-1054"/>
    <s v="FC"/>
    <s v="00137055-00137220"/>
    <s v=""/>
    <s v=""/>
    <s v=""/>
    <s v=""/>
    <n v="0"/>
    <s v=""/>
    <s v="VENTAS NO CONTRIBUYENTES"/>
    <s v=""/>
    <n v="2344.5920000000006"/>
    <n v="0"/>
    <n v="2191.3108000000011"/>
    <n v="0"/>
    <s v="-"/>
    <n v="0"/>
    <n v="132.13900000000004"/>
    <s v="-"/>
    <n v="21.142199999999995"/>
    <n v="0"/>
    <s v="-"/>
    <n v="0"/>
    <n v="0"/>
    <s v="-"/>
    <n v="0"/>
  </r>
  <r>
    <s v="679"/>
    <x v="26"/>
    <x v="1"/>
    <s v="003"/>
    <s v="Z1F0017848"/>
    <s v="0606"/>
    <s v="FC"/>
    <s v="00031857"/>
    <s v=""/>
    <s v=""/>
    <s v=""/>
    <s v=""/>
    <n v="0"/>
    <s v=""/>
    <s v="FUNDAVIGEA"/>
    <s v="J298180811"/>
    <n v="13.967599999999999"/>
    <n v="0"/>
    <n v="6.3"/>
    <n v="6.61"/>
    <s v="16"/>
    <n v="1.0576000000000001"/>
    <n v="0"/>
    <s v="-"/>
    <n v="0"/>
    <n v="0"/>
    <s v="-"/>
    <n v="0"/>
    <n v="0"/>
    <s v="-"/>
    <n v="0"/>
  </r>
  <r>
    <s v="680"/>
    <x v="26"/>
    <x v="1"/>
    <s v="003"/>
    <s v="Z1F0017848"/>
    <s v="0606"/>
    <s v="FC"/>
    <s v="00031879"/>
    <s v=""/>
    <s v=""/>
    <s v=""/>
    <s v=""/>
    <n v="0"/>
    <s v=""/>
    <s v="AMARENAS CAKE REPOSTERIA"/>
    <s v="J400736110"/>
    <n v="3.7056"/>
    <n v="0"/>
    <n v="3.7056"/>
    <n v="0"/>
    <s v="-"/>
    <n v="0"/>
    <n v="0"/>
    <s v="-"/>
    <n v="0"/>
    <n v="0"/>
    <s v="-"/>
    <n v="0"/>
    <n v="0"/>
    <s v="-"/>
    <n v="0"/>
  </r>
  <r>
    <s v="681"/>
    <x v="26"/>
    <x v="1"/>
    <s v="003"/>
    <s v="Z1F0017848"/>
    <s v="0606-0606"/>
    <s v="FC"/>
    <s v="00031837-00031856"/>
    <s v=""/>
    <s v=""/>
    <s v=""/>
    <s v=""/>
    <n v="0"/>
    <s v=""/>
    <s v="VENTAS NO CONTRIBUYENTES"/>
    <s v=""/>
    <n v="669.18099800000016"/>
    <n v="0"/>
    <n v="472.91880000000015"/>
    <n v="0"/>
    <s v="-"/>
    <n v="0"/>
    <n v="169.19155000000001"/>
    <s v="-"/>
    <n v="27.070647999999998"/>
    <n v="0"/>
    <s v="-"/>
    <n v="0"/>
    <n v="0"/>
    <s v="-"/>
    <n v="0"/>
  </r>
  <r>
    <s v="682"/>
    <x v="26"/>
    <x v="1"/>
    <s v="003"/>
    <s v="Z1F0017848"/>
    <s v="0606-0606"/>
    <s v="FC"/>
    <s v="00031858-00031878"/>
    <s v=""/>
    <s v=""/>
    <s v=""/>
    <s v=""/>
    <n v="0"/>
    <s v=""/>
    <s v="VENTAS NO CONTRIBUYENTES"/>
    <s v=""/>
    <n v="1069.425066"/>
    <n v="0"/>
    <n v="738.40880000000004"/>
    <n v="0"/>
    <s v="-"/>
    <n v="0"/>
    <n v="285.35884999999996"/>
    <s v="-"/>
    <n v="45.657415999999991"/>
    <n v="0"/>
    <s v="-"/>
    <n v="0"/>
    <n v="0"/>
    <s v="-"/>
    <n v="0"/>
  </r>
  <r>
    <s v="683"/>
    <x v="26"/>
    <x v="1"/>
    <s v="003"/>
    <s v="Z1F0017848"/>
    <s v="0606-0606"/>
    <s v="FC"/>
    <s v="00031880-00031904"/>
    <s v=""/>
    <s v=""/>
    <s v=""/>
    <s v=""/>
    <n v="0"/>
    <s v=""/>
    <s v="VENTAS NO CONTRIBUYENTES"/>
    <s v=""/>
    <n v="1082.9816959999998"/>
    <n v="0"/>
    <n v="618.62284999999974"/>
    <n v="0"/>
    <s v="-"/>
    <n v="0"/>
    <n v="400.30935000000005"/>
    <s v="-"/>
    <n v="64.049495999999991"/>
    <n v="0"/>
    <s v="-"/>
    <n v="0"/>
    <n v="0"/>
    <s v="-"/>
    <n v="0"/>
  </r>
  <r>
    <s v="684"/>
    <x v="26"/>
    <x v="3"/>
    <s v="004"/>
    <s v="Z1B8050937"/>
    <s v="1969"/>
    <s v="FC"/>
    <s v="00183068"/>
    <s v=""/>
    <s v=""/>
    <s v=""/>
    <s v=""/>
    <n v="0"/>
    <s v=""/>
    <s v="GRUPO CORPORATIVO MANUBER C.A"/>
    <s v="J409821315 "/>
    <n v="45.633749999999999"/>
    <n v="0"/>
    <n v="37.011749999999999"/>
    <n v="7.4328000000000003"/>
    <s v="16"/>
    <n v="1.1892"/>
    <n v="0"/>
    <s v="-"/>
    <n v="0"/>
    <n v="0"/>
    <s v="-"/>
    <n v="0"/>
    <n v="0"/>
    <s v="-"/>
    <n v="0"/>
  </r>
  <r>
    <s v="685"/>
    <x v="26"/>
    <x v="3"/>
    <s v="004"/>
    <s v="Z1B8050937"/>
    <s v="1969"/>
    <s v="NC"/>
    <s v=""/>
    <s v="00000221"/>
    <s v=""/>
    <s v="00183101"/>
    <s v="27/10/2021"/>
    <n v="8.0399999999999991"/>
    <s v="VEN"/>
    <s v="JOSE GARCIA"/>
    <s v="V7664004"/>
    <n v="-2.57"/>
    <n v="0"/>
    <n v="-2.57"/>
    <n v="0"/>
    <s v="-"/>
    <n v="0"/>
    <n v="0"/>
    <s v="-"/>
    <n v="0"/>
    <n v="0"/>
    <s v="-"/>
    <n v="0"/>
    <n v="0"/>
    <s v="-"/>
    <n v="0"/>
  </r>
  <r>
    <s v="686"/>
    <x v="26"/>
    <x v="3"/>
    <s v="004"/>
    <s v="Z1B8050937"/>
    <s v="1969"/>
    <s v="FC"/>
    <s v="00183041-00183067"/>
    <s v=""/>
    <s v=""/>
    <s v=""/>
    <s v=""/>
    <n v="0"/>
    <s v=""/>
    <s v="VENTAS NO CONTRIBUYENTES"/>
    <s v=""/>
    <n v="1667.9660180000003"/>
    <n v="0"/>
    <n v="1202.0605"/>
    <n v="0"/>
    <s v="-"/>
    <n v="0"/>
    <n v="401.64265"/>
    <s v="16"/>
    <n v="64.262868000000012"/>
    <n v="0"/>
    <s v="-"/>
    <n v="0"/>
    <n v="0"/>
    <s v="-"/>
    <n v="0"/>
  </r>
  <r>
    <s v="687"/>
    <x v="26"/>
    <x v="3"/>
    <s v="004"/>
    <s v="Z1B8050937"/>
    <s v="1969"/>
    <s v="FC"/>
    <s v="00183069-00183152"/>
    <s v=""/>
    <s v=""/>
    <s v=""/>
    <s v=""/>
    <n v="0"/>
    <s v=""/>
    <s v="VENTAS NO CONTRIBUYENTES"/>
    <s v=""/>
    <n v="2089.5992699999997"/>
    <n v="0"/>
    <n v="1697.99045"/>
    <n v="0"/>
    <s v="-"/>
    <n v="0"/>
    <n v="337.59390000000002"/>
    <s v="16"/>
    <n v="54.014919999999989"/>
    <n v="0"/>
    <s v="-"/>
    <n v="0"/>
    <n v="0"/>
    <s v="-"/>
    <n v="0"/>
  </r>
  <r>
    <s v="688"/>
    <x v="26"/>
    <x v="1"/>
    <s v="004"/>
    <s v="Z1F0017963"/>
    <s v="0616-0616"/>
    <s v="FC"/>
    <s v="00023316-00023320"/>
    <s v=""/>
    <s v=""/>
    <s v=""/>
    <s v=""/>
    <n v="0"/>
    <s v=""/>
    <s v="VENTAS NO CONTRIBUYENTES"/>
    <s v=""/>
    <n v="207.07089999999999"/>
    <n v="0"/>
    <n v="149.23329999999999"/>
    <n v="0"/>
    <s v="-"/>
    <n v="0"/>
    <n v="49.86"/>
    <s v="16"/>
    <n v="7.9775999999999998"/>
    <n v="0"/>
    <s v="-"/>
    <n v="0"/>
    <n v="0"/>
    <s v="-"/>
    <n v="0"/>
  </r>
  <r>
    <s v="689"/>
    <x v="26"/>
    <x v="3"/>
    <s v="005"/>
    <s v="Z1B8050363"/>
    <s v="0127"/>
    <s v="FC"/>
    <s v="00013784"/>
    <s v=""/>
    <s v=""/>
    <s v=""/>
    <s v=""/>
    <n v="0"/>
    <s v=""/>
    <s v="INVERSIONES MINIMARKETREY C.A"/>
    <s v="J-50029458-1"/>
    <n v="330.76"/>
    <n v="0"/>
    <n v="330.76"/>
    <n v="0"/>
    <s v="-"/>
    <n v="0"/>
    <n v="0"/>
    <s v="-"/>
    <n v="0"/>
    <n v="0"/>
    <s v="-"/>
    <n v="0"/>
    <n v="0"/>
    <s v="-"/>
    <n v="0"/>
  </r>
  <r>
    <s v="690"/>
    <x v="26"/>
    <x v="3"/>
    <s v="005"/>
    <s v="Z1B8050363"/>
    <s v="0127"/>
    <s v="FC"/>
    <s v="00013731-00013783"/>
    <s v=""/>
    <s v=""/>
    <s v=""/>
    <s v=""/>
    <n v="0"/>
    <s v=""/>
    <s v="VENTAS NO CONTRIBUYENTES"/>
    <s v=""/>
    <n v="3457.0037259999999"/>
    <n v="0"/>
    <n v="2384.2216000000003"/>
    <n v="0"/>
    <s v="-"/>
    <n v="0"/>
    <n v="924.81215000000009"/>
    <s v="16"/>
    <n v="147.969976"/>
    <n v="0"/>
    <s v="-"/>
    <n v="0"/>
    <n v="0"/>
    <s v="-"/>
    <n v="0"/>
  </r>
  <r>
    <s v="691"/>
    <x v="26"/>
    <x v="3"/>
    <s v="005"/>
    <s v="Z1B8050363"/>
    <s v="0127"/>
    <s v="FC"/>
    <s v="00013785-00013787"/>
    <s v=""/>
    <s v=""/>
    <s v=""/>
    <s v=""/>
    <n v="0"/>
    <s v=""/>
    <s v="VENTAS NO CONTRIBUYENTES"/>
    <s v=""/>
    <n v="179.60891800000002"/>
    <n v="0"/>
    <n v="134.86939999999998"/>
    <n v="0"/>
    <s v="-"/>
    <n v="0"/>
    <n v="38.568550000000002"/>
    <s v="16"/>
    <n v="6.1709680000000002"/>
    <n v="0"/>
    <s v="-"/>
    <n v="0"/>
    <n v="0"/>
    <s v="-"/>
    <n v="0"/>
  </r>
  <r>
    <s v="692"/>
    <x v="26"/>
    <x v="1"/>
    <s v="005"/>
    <s v="Z1F0017998"/>
    <s v="0606"/>
    <s v="FC"/>
    <s v="00027540"/>
    <s v=""/>
    <s v=""/>
    <s v=""/>
    <s v=""/>
    <n v="0"/>
    <s v=""/>
    <s v="CORPORACION LENOTRE"/>
    <s v="J317391004"/>
    <n v="291"/>
    <n v="0"/>
    <n v="291"/>
    <n v="0"/>
    <s v="-"/>
    <n v="0"/>
    <n v="0"/>
    <s v="-"/>
    <n v="0"/>
    <n v="0"/>
    <s v="-"/>
    <n v="0"/>
    <n v="0"/>
    <s v="-"/>
    <n v="0"/>
  </r>
  <r>
    <s v="693"/>
    <x v="26"/>
    <x v="1"/>
    <s v="005"/>
    <s v="Z1F0017998"/>
    <s v="0606"/>
    <s v="FC"/>
    <s v="00027586"/>
    <s v=""/>
    <s v=""/>
    <s v=""/>
    <s v=""/>
    <n v="0"/>
    <s v=""/>
    <s v="MELENDEZ PARUTA JOSE"/>
    <s v="V082253293"/>
    <n v="38.677199999999999"/>
    <n v="0"/>
    <n v="18.18"/>
    <n v="17.670000000000002"/>
    <s v="16"/>
    <n v="2.8271999999999999"/>
    <n v="0"/>
    <s v="-"/>
    <n v="0"/>
    <n v="0"/>
    <s v="-"/>
    <n v="0"/>
    <n v="0"/>
    <s v="-"/>
    <n v="0"/>
  </r>
  <r>
    <s v="694"/>
    <x v="26"/>
    <x v="1"/>
    <s v="005"/>
    <s v="Z1F0017998"/>
    <s v="0606"/>
    <s v="FC"/>
    <s v="00027599"/>
    <s v=""/>
    <s v=""/>
    <s v=""/>
    <s v=""/>
    <n v="0"/>
    <s v=""/>
    <s v="HTXM SERVICIOS C.A"/>
    <s v="J296775478"/>
    <n v="201.84963400000001"/>
    <n v="0"/>
    <n v="150.80975000000001"/>
    <n v="43.999899999999997"/>
    <s v="16"/>
    <n v="7.0399839999999996"/>
    <n v="0"/>
    <s v="-"/>
    <n v="0"/>
    <n v="0"/>
    <s v="-"/>
    <n v="0"/>
    <n v="0"/>
    <s v="-"/>
    <n v="0"/>
  </r>
  <r>
    <s v="695"/>
    <x v="26"/>
    <x v="1"/>
    <s v="005"/>
    <s v="Z1F0017998"/>
    <s v="0606-0606"/>
    <s v="FC"/>
    <s v="00027517-00027539"/>
    <s v=""/>
    <s v=""/>
    <s v=""/>
    <s v=""/>
    <n v="0"/>
    <s v=""/>
    <s v="VENTAS NO CONTRIBUYENTES"/>
    <s v=""/>
    <n v="650.23682199999996"/>
    <n v="0"/>
    <n v="472.42135000000013"/>
    <n v="0"/>
    <s v="-"/>
    <n v="0"/>
    <n v="153.28919999999999"/>
    <s v="-"/>
    <n v="24.526271999999999"/>
    <n v="0"/>
    <s v="-"/>
    <n v="0"/>
    <n v="0"/>
    <s v="-"/>
    <n v="0"/>
  </r>
  <r>
    <s v="696"/>
    <x v="26"/>
    <x v="1"/>
    <s v="005"/>
    <s v="Z1F0017998"/>
    <s v="0606-0606"/>
    <s v="FC"/>
    <s v="00027541-00027585"/>
    <s v=""/>
    <s v=""/>
    <s v=""/>
    <s v=""/>
    <n v="0"/>
    <s v=""/>
    <s v="VENTAS NO CONTRIBUYENTES"/>
    <s v=""/>
    <n v="1444.2011559999996"/>
    <n v="0"/>
    <n v="980.15864999999962"/>
    <n v="0"/>
    <s v="-"/>
    <n v="0"/>
    <n v="400.03665000000001"/>
    <s v="-"/>
    <n v="64.005855999999994"/>
    <n v="0"/>
    <s v="-"/>
    <n v="0"/>
    <n v="0"/>
    <s v="-"/>
    <n v="0"/>
  </r>
  <r>
    <s v="697"/>
    <x v="26"/>
    <x v="1"/>
    <s v="005"/>
    <s v="Z1F0017998"/>
    <s v="0606-0606"/>
    <s v="FC"/>
    <s v="00027587-00027598"/>
    <s v=""/>
    <s v=""/>
    <s v=""/>
    <s v=""/>
    <n v="0"/>
    <s v=""/>
    <s v="VENTAS NO CONTRIBUYENTES"/>
    <s v=""/>
    <n v="303.97410000000002"/>
    <n v="0"/>
    <n v="244.38489999999996"/>
    <n v="0"/>
    <s v="-"/>
    <n v="0"/>
    <n v="51.370000000000005"/>
    <s v="16"/>
    <n v="8.2192000000000007"/>
    <n v="0"/>
    <s v="-"/>
    <n v="0"/>
    <n v="0"/>
    <s v="-"/>
    <n v="0"/>
  </r>
  <r>
    <s v="698"/>
    <x v="26"/>
    <x v="1"/>
    <s v="005"/>
    <s v="Z1F0017998"/>
    <s v="0606-0606"/>
    <s v="FC"/>
    <s v="00027600-00027613"/>
    <s v=""/>
    <s v=""/>
    <s v=""/>
    <s v=""/>
    <n v="0"/>
    <s v=""/>
    <s v="VENTAS NO CONTRIBUYENTES"/>
    <s v=""/>
    <n v="735.76142399999992"/>
    <n v="0"/>
    <n v="414.47170000000006"/>
    <n v="0"/>
    <s v="-"/>
    <n v="0"/>
    <n v="276.97389999999996"/>
    <s v="16"/>
    <n v="44.315823999999992"/>
    <n v="0"/>
    <s v="-"/>
    <n v="0"/>
    <n v="0"/>
    <s v="-"/>
    <n v="0"/>
  </r>
  <r>
    <s v="699"/>
    <x v="26"/>
    <x v="3"/>
    <s v="006"/>
    <s v="Z1B8044815"/>
    <s v="0020"/>
    <s v="FC"/>
    <s v="00001575"/>
    <s v=""/>
    <s v=""/>
    <s v=""/>
    <s v=""/>
    <n v="0"/>
    <s v=""/>
    <s v="INVERSIONES GIACOPA,C.A"/>
    <s v="J311281649 "/>
    <n v="69.5"/>
    <n v="0"/>
    <n v="69.5"/>
    <n v="0"/>
    <s v="-"/>
    <n v="0"/>
    <n v="0"/>
    <s v="-"/>
    <n v="0"/>
    <n v="0"/>
    <s v="-"/>
    <n v="0"/>
    <n v="0"/>
    <s v="-"/>
    <n v="0"/>
  </r>
  <r>
    <s v="700"/>
    <x v="26"/>
    <x v="3"/>
    <s v="006"/>
    <s v="Z1B8044815"/>
    <s v="0020"/>
    <s v="FC"/>
    <s v="00001512-00001574"/>
    <s v=""/>
    <s v=""/>
    <s v=""/>
    <s v=""/>
    <n v="0"/>
    <s v=""/>
    <s v="VENTAS NO CONTRIBUYENTES"/>
    <s v=""/>
    <n v="3459.8745199999994"/>
    <n v="0"/>
    <n v="2492.1120000000001"/>
    <n v="0"/>
    <s v="-"/>
    <n v="0"/>
    <n v="834.27800000000002"/>
    <s v="16"/>
    <n v="133.48452000000003"/>
    <n v="0"/>
    <s v="-"/>
    <n v="0"/>
    <n v="0"/>
    <s v="-"/>
    <n v="0"/>
  </r>
  <r>
    <s v="701"/>
    <x v="26"/>
    <x v="1"/>
    <s v="006"/>
    <s v="Z1F0017787"/>
    <s v="0581-0581"/>
    <s v="FC"/>
    <s v="00014323-00014394"/>
    <s v=""/>
    <s v=""/>
    <s v=""/>
    <s v=""/>
    <n v="0"/>
    <s v=""/>
    <s v="VENTAS NO CONTRIBUYENTES"/>
    <s v=""/>
    <n v="2658.6357120000007"/>
    <n v="0"/>
    <n v="1855.4213500000001"/>
    <n v="0"/>
    <s v="-"/>
    <n v="0"/>
    <n v="692.42615000000012"/>
    <s v="-"/>
    <n v="110.788212"/>
    <n v="0"/>
    <s v="-"/>
    <n v="0"/>
    <n v="0"/>
    <s v="-"/>
    <n v="0"/>
  </r>
  <r>
    <s v="702"/>
    <x v="26"/>
    <x v="3"/>
    <s v="007"/>
    <s v="Z1B8050013"/>
    <s v="0051"/>
    <s v="FC"/>
    <s v="00003846"/>
    <s v=""/>
    <s v=""/>
    <s v=""/>
    <s v=""/>
    <n v="0"/>
    <s v=""/>
    <s v="SERVICIOS UNE CA"/>
    <s v="J410491280"/>
    <n v="18.4057"/>
    <n v="0"/>
    <n v="18.4057"/>
    <n v="0"/>
    <s v="-"/>
    <n v="0"/>
    <n v="0"/>
    <s v="-"/>
    <n v="0"/>
    <n v="0"/>
    <s v="-"/>
    <n v="0"/>
    <n v="0"/>
    <s v="-"/>
    <n v="0"/>
  </r>
  <r>
    <s v="703"/>
    <x v="26"/>
    <x v="3"/>
    <s v="007"/>
    <s v="Z1B8050013"/>
    <s v="0051"/>
    <s v="FC"/>
    <s v="00003850"/>
    <s v=""/>
    <s v=""/>
    <s v=""/>
    <s v=""/>
    <n v="0"/>
    <s v=""/>
    <s v="INVERSIONES GIACOPA,C.A"/>
    <s v="J311281649 "/>
    <n v="104.25"/>
    <n v="0"/>
    <n v="104.25"/>
    <n v="0"/>
    <s v="-"/>
    <n v="0"/>
    <n v="0"/>
    <s v="-"/>
    <n v="0"/>
    <n v="0"/>
    <s v="-"/>
    <n v="0"/>
    <n v="0"/>
    <s v="-"/>
    <n v="0"/>
  </r>
  <r>
    <s v="704"/>
    <x v="26"/>
    <x v="3"/>
    <s v="007"/>
    <s v="Z1B8050013"/>
    <s v="0051"/>
    <s v="FC"/>
    <s v="00003780-00003845"/>
    <s v=""/>
    <s v=""/>
    <s v=""/>
    <s v=""/>
    <n v="0"/>
    <s v=""/>
    <s v="VENTAS NO CONTRIBUYENTES"/>
    <s v=""/>
    <n v="3553.9934999999996"/>
    <n v="0"/>
    <n v="2615.8548500000006"/>
    <n v="0"/>
    <s v="-"/>
    <n v="0"/>
    <n v="808.74014999999986"/>
    <s v="16"/>
    <n v="129.39849999999996"/>
    <n v="0"/>
    <s v="-"/>
    <n v="0"/>
    <n v="0"/>
    <s v="-"/>
    <n v="0"/>
  </r>
  <r>
    <s v="705"/>
    <x v="26"/>
    <x v="3"/>
    <s v="007"/>
    <s v="Z1B8050013"/>
    <s v="0051"/>
    <s v="FC"/>
    <s v="00003847-00003849"/>
    <s v=""/>
    <s v=""/>
    <s v=""/>
    <s v=""/>
    <n v="0"/>
    <s v=""/>
    <s v="VENTAS NO CONTRIBUYENTES"/>
    <s v=""/>
    <n v="164.39579999999998"/>
    <n v="0"/>
    <n v="110.0626"/>
    <n v="0"/>
    <s v="-"/>
    <n v="0"/>
    <n v="46.838999999999999"/>
    <s v="16"/>
    <n v="7.4941999999999993"/>
    <n v="0"/>
    <s v="-"/>
    <n v="0"/>
    <n v="0"/>
    <s v="-"/>
    <n v="0"/>
  </r>
  <r>
    <s v="706"/>
    <x v="26"/>
    <x v="3"/>
    <s v="007"/>
    <s v="Z1B8050013"/>
    <s v="0051"/>
    <s v="FC"/>
    <s v="00003851-00003857"/>
    <s v=""/>
    <s v=""/>
    <s v=""/>
    <s v=""/>
    <n v="0"/>
    <s v=""/>
    <s v="VENTAS NO CONTRIBUYENTES"/>
    <s v=""/>
    <n v="309.46620000000001"/>
    <n v="0"/>
    <n v="176.48990000000003"/>
    <n v="0"/>
    <s v="-"/>
    <n v="0"/>
    <n v="114.6348"/>
    <s v="-"/>
    <n v="18.341500000000003"/>
    <n v="0"/>
    <s v="-"/>
    <n v="0"/>
    <n v="0"/>
    <s v="-"/>
    <n v="0"/>
  </r>
  <r>
    <s v="707"/>
    <x v="26"/>
    <x v="3"/>
    <s v="008"/>
    <s v="Z1B8050003"/>
    <s v="1984"/>
    <s v="FC"/>
    <s v="00193672"/>
    <s v=""/>
    <s v=""/>
    <s v=""/>
    <s v=""/>
    <n v="0"/>
    <s v=""/>
    <s v="INV GIACOPA C.A"/>
    <s v="J311281649"/>
    <n v="611.98"/>
    <n v="0"/>
    <n v="607.04999999999995"/>
    <n v="4.25"/>
    <s v="16"/>
    <n v="0.68"/>
    <n v="0"/>
    <s v="-"/>
    <n v="0"/>
    <n v="0"/>
    <s v="-"/>
    <n v="0"/>
    <n v="0"/>
    <s v="-"/>
    <n v="0"/>
  </r>
  <r>
    <s v="708"/>
    <x v="26"/>
    <x v="3"/>
    <s v="008"/>
    <s v="Z1B8050003"/>
    <s v="1984"/>
    <s v="FC"/>
    <s v="00193612-00193671"/>
    <s v=""/>
    <s v=""/>
    <s v=""/>
    <s v=""/>
    <n v="0"/>
    <s v=""/>
    <s v="VENTAS NO CONTRIBUYENTES"/>
    <s v=""/>
    <n v="2827.8092099999999"/>
    <n v="0"/>
    <n v="2268.5242999999991"/>
    <n v="0"/>
    <s v="-"/>
    <n v="0"/>
    <n v="482.14215000000007"/>
    <s v="16"/>
    <n v="77.14276000000001"/>
    <n v="0"/>
    <s v="-"/>
    <n v="0"/>
    <n v="0"/>
    <s v="-"/>
    <n v="0"/>
  </r>
  <r>
    <s v="709"/>
    <x v="26"/>
    <x v="3"/>
    <s v="008"/>
    <s v="Z1B8050003"/>
    <s v="1984"/>
    <s v="FC"/>
    <s v="00193673-00193681"/>
    <s v=""/>
    <s v=""/>
    <s v=""/>
    <s v=""/>
    <n v="0"/>
    <s v=""/>
    <s v="VENTAS NO CONTRIBUYENTES"/>
    <s v=""/>
    <n v="213.43419999999998"/>
    <n v="0"/>
    <n v="147.291"/>
    <n v="0"/>
    <s v="-"/>
    <n v="0"/>
    <n v="57.02"/>
    <s v="-"/>
    <n v="9.1232000000000006"/>
    <n v="0"/>
    <s v="-"/>
    <n v="0"/>
    <n v="0"/>
    <s v="-"/>
    <n v="0"/>
  </r>
  <r>
    <s v="710"/>
    <x v="26"/>
    <x v="1"/>
    <s v="008"/>
    <s v="Z1F0017970"/>
    <s v="0238-0238"/>
    <s v="FC"/>
    <s v="00003261-00003264"/>
    <s v=""/>
    <s v=""/>
    <s v=""/>
    <s v=""/>
    <n v="0"/>
    <s v=""/>
    <s v="VENTAS NO CONTRIBUYENTES"/>
    <s v=""/>
    <n v="81.081999999999994"/>
    <n v="0"/>
    <n v="12.700000000000003"/>
    <n v="0"/>
    <s v="-"/>
    <n v="0"/>
    <n v="58.95"/>
    <s v="16"/>
    <n v="9.4320000000000004"/>
    <n v="0"/>
    <s v="-"/>
    <n v="0"/>
    <n v="0"/>
    <s v="-"/>
    <n v="0"/>
  </r>
  <r>
    <s v="711"/>
    <x v="26"/>
    <x v="3"/>
    <s v="009"/>
    <s v="Z1B8014458"/>
    <s v="0019"/>
    <s v="FC"/>
    <s v="00001076-00001092"/>
    <s v=""/>
    <s v=""/>
    <s v=""/>
    <s v=""/>
    <n v="0"/>
    <s v=""/>
    <s v="VENTAS NO CONTRIBUYENTES"/>
    <s v=""/>
    <n v="558.42364600000008"/>
    <n v="0"/>
    <n v="440.1336"/>
    <n v="0"/>
    <s v="-"/>
    <n v="0"/>
    <n v="101.97415000000001"/>
    <s v="-"/>
    <n v="16.315896000000002"/>
    <n v="0"/>
    <s v="-"/>
    <n v="0"/>
    <n v="0"/>
    <s v="-"/>
    <n v="0"/>
  </r>
  <r>
    <s v="712"/>
    <x v="26"/>
    <x v="3"/>
    <s v="010"/>
    <s v="Z1F0000341"/>
    <s v="1503"/>
    <s v="FC"/>
    <s v="00086226-00086286"/>
    <s v=""/>
    <s v=""/>
    <s v=""/>
    <s v=""/>
    <n v="0"/>
    <s v=""/>
    <s v="VENTAS NO CONTRIBUYENTES"/>
    <s v=""/>
    <n v="2816.1123020000009"/>
    <n v="0"/>
    <n v="2009.0483000000004"/>
    <n v="0"/>
    <s v="-"/>
    <n v="0"/>
    <n v="695.74485000000004"/>
    <s v="16"/>
    <n v="111.31915200000003"/>
    <n v="0"/>
    <s v="-"/>
    <n v="0"/>
    <n v="0"/>
    <s v="-"/>
    <n v="0"/>
  </r>
  <r>
    <s v="713"/>
    <x v="26"/>
    <x v="3"/>
    <s v="011"/>
    <s v="Z1F0004616"/>
    <s v="0942-0942"/>
    <s v="FC"/>
    <s v="00127343-00127442"/>
    <s v=""/>
    <s v=""/>
    <s v=""/>
    <s v=""/>
    <n v="0"/>
    <s v=""/>
    <s v="VENTAS NO CONTRIBUYENTES"/>
    <s v=""/>
    <n v="1072.9608000000001"/>
    <n v="0"/>
    <n v="976.24"/>
    <n v="0"/>
    <s v="-"/>
    <n v="0"/>
    <n v="83.38000000000001"/>
    <s v="-"/>
    <n v="13.340800000000002"/>
    <n v="0"/>
    <s v="-"/>
    <n v="0"/>
    <n v="0"/>
    <s v="-"/>
    <n v="0"/>
  </r>
  <r>
    <s v="714"/>
    <x v="26"/>
    <x v="3"/>
    <s v="012"/>
    <s v="Z1B8038506"/>
    <s v="-"/>
    <s v="FC"/>
    <s v="00077495-00077496"/>
    <s v=""/>
    <s v=""/>
    <s v=""/>
    <s v=""/>
    <n v="0"/>
    <s v=""/>
    <s v="VENTAS NO CONTRIBUYENTES"/>
    <s v=""/>
    <n v="16.642800000000001"/>
    <n v="0"/>
    <n v="1.7599999999999998"/>
    <n v="0"/>
    <s v="-"/>
    <n v="0"/>
    <n v="12.83"/>
    <s v="16"/>
    <n v="2.0528"/>
    <n v="0"/>
    <s v="-"/>
    <n v="0"/>
    <n v="0"/>
    <s v="-"/>
    <n v="0"/>
  </r>
  <r>
    <s v="715"/>
    <x v="26"/>
    <x v="3"/>
    <s v="013"/>
    <s v="Z1B8050578"/>
    <s v="1852"/>
    <s v="NC"/>
    <s v=""/>
    <s v="00000077"/>
    <s v=""/>
    <s v="00164777"/>
    <s v="27/10/2021"/>
    <n v="60.61"/>
    <s v="VEN"/>
    <s v="CAROLINA RODRIGUEZ"/>
    <s v="V10848809 "/>
    <n v="-24.2135"/>
    <n v="0"/>
    <n v="-24.2135"/>
    <n v="0"/>
    <s v="-"/>
    <n v="0"/>
    <n v="0"/>
    <s v="-"/>
    <n v="0"/>
    <n v="0"/>
    <s v="-"/>
    <n v="0"/>
    <n v="0"/>
    <s v="-"/>
    <n v="0"/>
  </r>
  <r>
    <s v="716"/>
    <x v="26"/>
    <x v="3"/>
    <s v="013"/>
    <s v="Z1B8050578"/>
    <s v="1852-1852"/>
    <s v="FC"/>
    <s v="00164708-00164817"/>
    <s v=""/>
    <s v=""/>
    <s v=""/>
    <s v=""/>
    <n v="0"/>
    <s v=""/>
    <s v="VENTAS NO CONTRIBUYENTES"/>
    <s v=""/>
    <n v="1208.4648499999998"/>
    <n v="0"/>
    <n v="1131.6496499999996"/>
    <n v="0"/>
    <s v="-"/>
    <n v="0"/>
    <n v="66.22"/>
    <s v="-"/>
    <n v="10.595200000000002"/>
    <n v="0"/>
    <s v="-"/>
    <n v="0"/>
    <n v="0"/>
    <s v="-"/>
    <n v="0"/>
  </r>
  <r>
    <s v="717"/>
    <x v="26"/>
    <x v="3"/>
    <s v="016"/>
    <s v="Z1F0000490"/>
    <s v="0408"/>
    <s v="FC"/>
    <s v="00015388"/>
    <s v=""/>
    <s v=""/>
    <s v=""/>
    <s v=""/>
    <n v="0"/>
    <s v=""/>
    <s v="COMERCIAL LARA"/>
    <s v="J411494984"/>
    <n v="11"/>
    <n v="0"/>
    <n v="11"/>
    <n v="0"/>
    <s v="-"/>
    <n v="0"/>
    <n v="0"/>
    <s v="-"/>
    <n v="0"/>
    <n v="0"/>
    <s v="-"/>
    <n v="0"/>
    <n v="0"/>
    <s v="-"/>
    <n v="0"/>
  </r>
  <r>
    <s v="718"/>
    <x v="26"/>
    <x v="3"/>
    <s v="016"/>
    <s v="Z1F0000490"/>
    <s v="0408"/>
    <s v="FC"/>
    <s v="00015322-00015387"/>
    <s v=""/>
    <s v=""/>
    <s v=""/>
    <s v=""/>
    <n v="0"/>
    <s v=""/>
    <s v="VENTAS NO CONTRIBUYENTES"/>
    <s v=""/>
    <n v="849.73140000000046"/>
    <n v="0"/>
    <n v="586.65699999999993"/>
    <n v="0"/>
    <s v="-"/>
    <n v="0"/>
    <n v="226.78849999999997"/>
    <s v="-"/>
    <n v="36.285899999999998"/>
    <n v="0"/>
    <s v="-"/>
    <n v="0"/>
    <n v="0"/>
    <s v="-"/>
    <n v="0"/>
  </r>
  <r>
    <s v="719"/>
    <x v="27"/>
    <x v="3"/>
    <s v="001"/>
    <s v="Z1F0000700"/>
    <s v="1706"/>
    <s v="FC"/>
    <s v="39611000"/>
    <s v=""/>
    <s v=""/>
    <s v=""/>
    <s v=""/>
    <n v="0"/>
    <s v=""/>
    <s v="FINCA AGRILUGO 2018 C.A"/>
    <s v="J-41240761-9"/>
    <n v="146.35820000000001"/>
    <n v="0"/>
    <n v="137.69300000000001"/>
    <n v="7.47"/>
    <s v="16"/>
    <n v="1.1952"/>
    <n v="0"/>
    <s v="-"/>
    <n v="0"/>
    <n v="0"/>
    <s v="-"/>
    <n v="0"/>
    <n v="0"/>
    <s v="-"/>
    <n v="0"/>
  </r>
  <r>
    <s v="720"/>
    <x v="27"/>
    <x v="3"/>
    <s v="001"/>
    <s v="Z1F0000700"/>
    <s v="1706"/>
    <s v="FC"/>
    <s v="00039565-00039610"/>
    <s v=""/>
    <s v=""/>
    <s v=""/>
    <s v=""/>
    <n v="0"/>
    <s v=""/>
    <s v="VENTAS NO CONTRIBUYENTES"/>
    <s v=""/>
    <n v="2080.6428260000002"/>
    <n v="0"/>
    <n v="1703.9883000000004"/>
    <n v="0"/>
    <s v="-"/>
    <n v="0"/>
    <n v="324.70214999999996"/>
    <s v="16"/>
    <n v="51.952376000000001"/>
    <n v="0"/>
    <s v="-"/>
    <n v="0"/>
    <n v="0"/>
    <s v="-"/>
    <n v="0"/>
  </r>
  <r>
    <s v="721"/>
    <x v="27"/>
    <x v="3"/>
    <s v="001"/>
    <s v="Z1F0000700"/>
    <s v="1706"/>
    <s v="FC"/>
    <s v="00039612-00039679"/>
    <s v=""/>
    <s v=""/>
    <s v=""/>
    <s v=""/>
    <n v="0"/>
    <s v=""/>
    <s v="VENTAS NO CONTRIBUYENTES"/>
    <s v=""/>
    <n v="2774.8137959999999"/>
    <n v="0"/>
    <n v="2198.9688000000006"/>
    <n v="0"/>
    <s v="-"/>
    <n v="0"/>
    <n v="496.41810000000004"/>
    <s v="16"/>
    <n v="79.426895999999999"/>
    <n v="0"/>
    <s v="-"/>
    <n v="0"/>
    <n v="0"/>
    <s v="-"/>
    <n v="0"/>
  </r>
  <r>
    <s v="722"/>
    <x v="27"/>
    <x v="2"/>
    <s v="001"/>
    <s v="Z7C7008321"/>
    <s v="0052-0052"/>
    <s v="FC"/>
    <s v="00005834-00005920"/>
    <s v=""/>
    <s v=""/>
    <s v=""/>
    <s v=""/>
    <n v="0"/>
    <s v=""/>
    <s v="VENTAS NO CONTRIBUYENTES"/>
    <s v=""/>
    <n v="1688.8931000000005"/>
    <n v="0"/>
    <n v="1454.1095499999997"/>
    <n v="0"/>
    <s v="-"/>
    <n v="0"/>
    <n v="202.39965000000007"/>
    <s v="-"/>
    <n v="32.383900000000004"/>
    <n v="0"/>
    <s v="-"/>
    <n v="0"/>
    <n v="0"/>
    <s v="-"/>
    <n v="0"/>
  </r>
  <r>
    <s v="723"/>
    <x v="27"/>
    <x v="1"/>
    <s v="001"/>
    <s v="Z1F0017854"/>
    <s v="0622-0622"/>
    <s v="FC"/>
    <s v="00037983-00037991"/>
    <s v=""/>
    <s v=""/>
    <s v=""/>
    <s v=""/>
    <n v="0"/>
    <s v=""/>
    <s v="VENTAS NO CONTRIBUYENTES"/>
    <s v=""/>
    <n v="213.073532"/>
    <n v="0"/>
    <n v="141.33600000000001"/>
    <n v="0"/>
    <s v="-"/>
    <n v="0"/>
    <n v="61.842700000000001"/>
    <s v="-"/>
    <n v="9.894832000000001"/>
    <n v="0"/>
    <s v="-"/>
    <n v="0"/>
    <n v="0"/>
    <s v="-"/>
    <n v="0"/>
  </r>
  <r>
    <s v="724"/>
    <x v="27"/>
    <x v="1"/>
    <s v="001"/>
    <s v="Z1F0017854"/>
    <s v="0622-0622"/>
    <s v="FC"/>
    <s v="00037993-00038010"/>
    <s v=""/>
    <s v=""/>
    <s v=""/>
    <s v=""/>
    <n v="0"/>
    <s v=""/>
    <s v="VENTAS NO CONTRIBUYENTES"/>
    <s v=""/>
    <n v="353.43139999999994"/>
    <n v="0"/>
    <n v="260.3066"/>
    <n v="0"/>
    <s v="-"/>
    <n v="0"/>
    <n v="80.28"/>
    <s v="-"/>
    <n v="12.844800000000001"/>
    <n v="0"/>
    <s v="-"/>
    <n v="0"/>
    <n v="0"/>
    <s v="-"/>
    <n v="0"/>
  </r>
  <r>
    <s v="725"/>
    <x v="27"/>
    <x v="1"/>
    <s v="001"/>
    <s v="Z1F0017854"/>
    <s v="0622-0622"/>
    <s v="FC"/>
    <s v="00038012-00038034"/>
    <s v=""/>
    <s v=""/>
    <s v=""/>
    <s v=""/>
    <n v="0"/>
    <s v=""/>
    <s v="VENTAS NO CONTRIBUYENTES"/>
    <s v=""/>
    <n v="735.20546200000001"/>
    <n v="0"/>
    <n v="512.40200000000004"/>
    <n v="0"/>
    <s v="-"/>
    <n v="0"/>
    <n v="192.07195000000002"/>
    <s v="16"/>
    <n v="30.731511999999995"/>
    <n v="0"/>
    <s v="-"/>
    <n v="0"/>
    <n v="0"/>
    <s v="-"/>
    <n v="0"/>
  </r>
  <r>
    <s v="726"/>
    <x v="27"/>
    <x v="2"/>
    <s v="002"/>
    <s v="Z7C7008340"/>
    <s v="0052-0052"/>
    <s v="FC"/>
    <s v="00006477-00006514"/>
    <s v=""/>
    <s v=""/>
    <s v=""/>
    <s v=""/>
    <n v="0"/>
    <s v=""/>
    <s v="VENTAS NO CONTRIBUYENTES"/>
    <s v=""/>
    <n v="680.21045000000004"/>
    <n v="0"/>
    <n v="558.70925000000022"/>
    <n v="0"/>
    <s v="-"/>
    <n v="0"/>
    <n v="104.7424"/>
    <s v="16"/>
    <n v="16.758800000000001"/>
    <n v="0"/>
    <s v="-"/>
    <n v="0"/>
    <n v="0"/>
    <s v="-"/>
    <n v="0"/>
  </r>
  <r>
    <s v="727"/>
    <x v="27"/>
    <x v="2"/>
    <s v="002"/>
    <s v="Z7C7008340"/>
    <s v="0052"/>
    <s v="FC"/>
    <s v="00006515"/>
    <s v=""/>
    <s v=""/>
    <s v=""/>
    <s v=""/>
    <n v="0"/>
    <s v=""/>
    <s v="CARLOS MANZO"/>
    <s v="V8737124"/>
    <n v="8.64"/>
    <n v="0"/>
    <n v="8.64"/>
    <n v="0"/>
    <s v="-"/>
    <n v="0"/>
    <n v="0"/>
    <s v="-"/>
    <n v="0"/>
    <n v="0"/>
    <s v="-"/>
    <n v="0"/>
    <n v="0"/>
    <s v="-"/>
    <n v="0"/>
  </r>
  <r>
    <s v="728"/>
    <x v="27"/>
    <x v="2"/>
    <s v="002"/>
    <s v="Z7C7008340"/>
    <s v="0052-0052"/>
    <s v="FC"/>
    <s v="00006516-00006567"/>
    <s v=""/>
    <s v=""/>
    <s v=""/>
    <s v=""/>
    <n v="0"/>
    <s v=""/>
    <s v="VENTAS NO CONTRIBUYENTES"/>
    <s v=""/>
    <n v="993.067814"/>
    <n v="0"/>
    <n v="807.50735000000009"/>
    <n v="0"/>
    <s v="-"/>
    <n v="0"/>
    <n v="159.96589999999995"/>
    <s v="-"/>
    <n v="25.594564000000002"/>
    <n v="0"/>
    <s v="-"/>
    <n v="0"/>
    <n v="0"/>
    <s v="-"/>
    <n v="0"/>
  </r>
  <r>
    <s v="729"/>
    <x v="27"/>
    <x v="3"/>
    <s v="002"/>
    <s v="Z1B8050002"/>
    <s v="0046"/>
    <s v="FC"/>
    <s v="00003590-00003607"/>
    <s v=""/>
    <s v=""/>
    <s v=""/>
    <s v=""/>
    <n v="0"/>
    <s v=""/>
    <s v="VENTAS NO CONTRIBUYENTES"/>
    <s v=""/>
    <n v="778.4371020000001"/>
    <n v="0"/>
    <n v="570.13190000000009"/>
    <n v="0"/>
    <s v="-"/>
    <n v="0"/>
    <n v="179.57345000000004"/>
    <s v="-"/>
    <n v="28.731752"/>
    <n v="0"/>
    <s v="-"/>
    <n v="0"/>
    <n v="0"/>
    <s v="-"/>
    <n v="0"/>
  </r>
  <r>
    <s v="730"/>
    <x v="27"/>
    <x v="0"/>
    <s v="002"/>
    <s v="Z1F0008858"/>
    <s v="1071"/>
    <s v="FC"/>
    <s v="00143001"/>
    <s v=""/>
    <s v=""/>
    <s v=""/>
    <s v=""/>
    <n v="0"/>
    <s v=""/>
    <s v="NELSON"/>
    <s v="V110470368 "/>
    <n v="6.9416000000000002"/>
    <n v="0"/>
    <n v="5.0972"/>
    <n v="1.59"/>
    <s v="16"/>
    <n v="0.25440000000000002"/>
    <n v="0"/>
    <s v="-"/>
    <n v="0"/>
    <n v="0"/>
    <s v="-"/>
    <n v="0"/>
    <n v="0"/>
    <s v="-"/>
    <n v="0"/>
  </r>
  <r>
    <s v="731"/>
    <x v="27"/>
    <x v="0"/>
    <s v="002"/>
    <s v="Z1F0008858"/>
    <s v="1071-1071"/>
    <s v="FC"/>
    <s v="00142925-00143000"/>
    <s v=""/>
    <s v=""/>
    <s v=""/>
    <s v=""/>
    <n v="0"/>
    <s v=""/>
    <s v="VENTAS NO CONTRIBUYENTES"/>
    <s v=""/>
    <n v="837.80605000000025"/>
    <n v="0"/>
    <n v="788.36685000000011"/>
    <n v="0"/>
    <s v="-"/>
    <n v="0"/>
    <n v="42.620000000000005"/>
    <s v="-"/>
    <n v="6.8192000000000004"/>
    <n v="0"/>
    <s v="-"/>
    <n v="0"/>
    <n v="0"/>
    <s v="-"/>
    <n v="0"/>
  </r>
  <r>
    <s v="732"/>
    <x v="27"/>
    <x v="0"/>
    <s v="002"/>
    <s v="Z1F0008858"/>
    <s v="1071-1071"/>
    <s v="FC"/>
    <s v="00143002-00143144"/>
    <s v=""/>
    <s v=""/>
    <s v=""/>
    <s v=""/>
    <n v="0"/>
    <s v=""/>
    <s v="VENTAS NO CONTRIBUYENTES"/>
    <s v=""/>
    <n v="1800.2972"/>
    <n v="0"/>
    <n v="1678.7988"/>
    <n v="0"/>
    <s v="-"/>
    <n v="0"/>
    <n v="104.74000000000001"/>
    <s v="-"/>
    <n v="16.758400000000002"/>
    <n v="0"/>
    <s v="-"/>
    <n v="0"/>
    <n v="0"/>
    <s v="-"/>
    <n v="0"/>
  </r>
  <r>
    <s v="733"/>
    <x v="27"/>
    <x v="1"/>
    <s v="002"/>
    <s v="Z1F0017966"/>
    <s v="0614"/>
    <s v="FC"/>
    <s v="00023865"/>
    <s v=""/>
    <s v=""/>
    <s v=""/>
    <s v=""/>
    <n v="0"/>
    <s v=""/>
    <s v="FUNDAVIGEA"/>
    <s v="J298180811"/>
    <n v="9.3675999999999995"/>
    <n v="0"/>
    <n v="3.1499999999999995"/>
    <n v="5.36"/>
    <s v="16"/>
    <n v="0.85760000000000003"/>
    <n v="0"/>
    <s v="-"/>
    <n v="0"/>
    <n v="0"/>
    <s v="-"/>
    <n v="0"/>
    <n v="0"/>
    <s v="-"/>
    <n v="0"/>
  </r>
  <r>
    <s v="734"/>
    <x v="27"/>
    <x v="1"/>
    <s v="002"/>
    <s v="Z1F0017966"/>
    <s v="0614-0614"/>
    <s v="FC"/>
    <s v="00023836-00023864"/>
    <s v=""/>
    <s v=""/>
    <s v=""/>
    <s v=""/>
    <n v="0"/>
    <s v=""/>
    <s v="VENTAS NO CONTRIBUYENTES"/>
    <s v=""/>
    <n v="830.757068"/>
    <n v="0"/>
    <n v="625.56635000000006"/>
    <n v="0"/>
    <s v="-"/>
    <n v="0"/>
    <n v="176.88855000000001"/>
    <s v="16"/>
    <n v="28.302168000000002"/>
    <n v="0"/>
    <s v="-"/>
    <n v="0"/>
    <n v="0"/>
    <s v="-"/>
    <n v="0"/>
  </r>
  <r>
    <s v="735"/>
    <x v="27"/>
    <x v="1"/>
    <s v="002"/>
    <s v="Z1F0017966"/>
    <s v="0614-0614"/>
    <s v="FC"/>
    <s v="00023866-00023904"/>
    <s v=""/>
    <s v=""/>
    <s v=""/>
    <s v=""/>
    <n v="0"/>
    <s v=""/>
    <s v="VENTAS NO CONTRIBUYENTES"/>
    <s v=""/>
    <n v="2216.7029820000002"/>
    <n v="0"/>
    <n v="1476.9896000000003"/>
    <n v="0"/>
    <s v="-"/>
    <n v="0"/>
    <n v="637.68394999999998"/>
    <s v="16"/>
    <n v="102.02943199999997"/>
    <n v="0"/>
    <s v="-"/>
    <n v="0"/>
    <n v="0"/>
    <s v="-"/>
    <n v="0"/>
  </r>
  <r>
    <s v="736"/>
    <x v="27"/>
    <x v="3"/>
    <s v="002"/>
    <s v="Z1B8050149"/>
    <s v="1969"/>
    <s v="FC"/>
    <s v="00224517-00224610"/>
    <m/>
    <m/>
    <m/>
    <m/>
    <n v="0"/>
    <m/>
    <s v="VENTAS NO CONTRIBUYENTES"/>
    <m/>
    <n v="1264.0272"/>
    <n v="0"/>
    <n v="1236.28"/>
    <n v="0"/>
    <s v="-"/>
    <n v="0"/>
    <n v="23.92"/>
    <s v="16"/>
    <n v="3.8272000000000004"/>
    <n v="0"/>
    <s v="-"/>
    <n v="0"/>
    <n v="0"/>
    <s v="-"/>
    <n v="0"/>
  </r>
  <r>
    <s v="737"/>
    <x v="27"/>
    <x v="2"/>
    <s v="003"/>
    <s v="Z7C7008438"/>
    <s v="0051-0051"/>
    <s v="FC"/>
    <s v="00005784-00005926"/>
    <s v=""/>
    <s v=""/>
    <s v=""/>
    <s v=""/>
    <n v="0"/>
    <s v=""/>
    <s v="VENTAS NO CONTRIBUYENTES"/>
    <s v=""/>
    <n v="2769.0294599999997"/>
    <n v="0"/>
    <n v="2202.9787500000002"/>
    <n v="0"/>
    <s v="-"/>
    <n v="0"/>
    <n v="487.97475000000009"/>
    <s v="-"/>
    <n v="78.075960000000009"/>
    <n v="0"/>
    <s v="-"/>
    <n v="0"/>
    <n v="0"/>
    <s v="-"/>
    <n v="0"/>
  </r>
  <r>
    <s v="738"/>
    <x v="27"/>
    <x v="3"/>
    <s v="003"/>
    <s v="Z1B8051199"/>
    <s v="0124"/>
    <s v="FC"/>
    <s v="00010933"/>
    <s v=""/>
    <s v=""/>
    <s v=""/>
    <s v=""/>
    <n v="0"/>
    <s v=""/>
    <s v="GRUPO CORPORATIVO MANUBER C.A"/>
    <s v="J409821315"/>
    <n v="48.360999999999997"/>
    <n v="0"/>
    <n v="48.360999999999997"/>
    <n v="0"/>
    <s v="-"/>
    <n v="0"/>
    <n v="0"/>
    <s v="-"/>
    <n v="0"/>
    <n v="0"/>
    <s v="-"/>
    <n v="0"/>
    <n v="0"/>
    <s v="-"/>
    <n v="0"/>
  </r>
  <r>
    <s v="739"/>
    <x v="27"/>
    <x v="3"/>
    <s v="003"/>
    <s v="Z1B8051199"/>
    <s v="0124"/>
    <s v="FC"/>
    <s v="00010899-00010932"/>
    <s v=""/>
    <s v=""/>
    <s v=""/>
    <s v=""/>
    <n v="0"/>
    <s v=""/>
    <s v="VENTAS NO CONTRIBUYENTES"/>
    <s v=""/>
    <n v="1283.4068220000001"/>
    <n v="0"/>
    <n v="1036.3687499999996"/>
    <n v="0"/>
    <s v="-"/>
    <n v="0"/>
    <n v="212.9639"/>
    <s v="-"/>
    <n v="34.074172000000004"/>
    <n v="0"/>
    <s v="-"/>
    <n v="0"/>
    <n v="0"/>
    <s v="-"/>
    <n v="0"/>
  </r>
  <r>
    <s v="740"/>
    <x v="27"/>
    <x v="3"/>
    <s v="003"/>
    <s v="Z1B8051199"/>
    <s v="0124"/>
    <s v="FC"/>
    <s v="00010934-00011012"/>
    <s v=""/>
    <s v=""/>
    <s v=""/>
    <s v=""/>
    <n v="0"/>
    <s v=""/>
    <s v="VENTAS NO CONTRIBUYENTES"/>
    <s v=""/>
    <n v="4336.230082"/>
    <n v="0"/>
    <n v="3400.8930500000001"/>
    <n v="0"/>
    <s v="-"/>
    <n v="0"/>
    <n v="806.32520000000011"/>
    <s v="16"/>
    <n v="129.011832"/>
    <n v="0"/>
    <s v="-"/>
    <n v="0"/>
    <n v="0"/>
    <s v="-"/>
    <n v="0"/>
  </r>
  <r>
    <s v="741"/>
    <x v="27"/>
    <x v="0"/>
    <s v="003"/>
    <s v="Z1F0008965"/>
    <s v="1055-1055"/>
    <s v="FC"/>
    <s v="00137221-00137359"/>
    <s v=""/>
    <s v=""/>
    <s v=""/>
    <s v=""/>
    <n v="0"/>
    <s v=""/>
    <s v="VENTAS NO CONTRIBUYENTES"/>
    <s v=""/>
    <n v="1734.7631499999998"/>
    <n v="0"/>
    <n v="1539.87365"/>
    <n v="0"/>
    <s v="-"/>
    <n v="0"/>
    <n v="168.00819999999999"/>
    <s v="-"/>
    <n v="26.881299999999996"/>
    <n v="0"/>
    <s v="-"/>
    <n v="0"/>
    <n v="0"/>
    <s v="-"/>
    <n v="0"/>
  </r>
  <r>
    <s v="742"/>
    <x v="27"/>
    <x v="1"/>
    <s v="003"/>
    <s v="Z1F0017848"/>
    <s v="0607-0607"/>
    <s v="FC"/>
    <s v="00031905-00031946"/>
    <s v=""/>
    <s v=""/>
    <s v=""/>
    <s v=""/>
    <n v="0"/>
    <s v=""/>
    <s v="VENTAS NO CONTRIBUYENTES"/>
    <s v=""/>
    <n v="1349.0054819999998"/>
    <n v="0"/>
    <n v="1052.09455"/>
    <n v="0"/>
    <s v="-"/>
    <n v="0"/>
    <n v="255.95769999999999"/>
    <s v="16"/>
    <n v="40.953231999999993"/>
    <n v="0"/>
    <s v="-"/>
    <n v="0"/>
    <n v="0"/>
    <s v="-"/>
    <n v="0"/>
  </r>
  <r>
    <s v="743"/>
    <x v="27"/>
    <x v="3"/>
    <s v="004"/>
    <s v="Z1B8050937"/>
    <s v="1970"/>
    <s v="FC"/>
    <s v="00183153-00183312"/>
    <s v=""/>
    <s v=""/>
    <s v=""/>
    <s v=""/>
    <n v="0"/>
    <s v=""/>
    <s v="VENTAS NO CONTRIBUYENTES"/>
    <s v=""/>
    <n v="6653.1354539999966"/>
    <n v="0"/>
    <n v="5445.6705499999944"/>
    <n v="0"/>
    <s v="-"/>
    <n v="0"/>
    <n v="1040.9179000000001"/>
    <s v="16"/>
    <n v="166.54700399999996"/>
    <n v="0"/>
    <s v="-"/>
    <n v="0"/>
    <n v="0"/>
    <s v="-"/>
    <n v="0"/>
  </r>
  <r>
    <s v="744"/>
    <x v="27"/>
    <x v="1"/>
    <s v="004"/>
    <s v="Z1F0017963"/>
    <s v="0617-0617"/>
    <s v="FC"/>
    <s v="00023321-00023404"/>
    <s v=""/>
    <s v=""/>
    <s v=""/>
    <s v=""/>
    <n v="0"/>
    <s v=""/>
    <s v="VENTAS NO CONTRIBUYENTES"/>
    <s v=""/>
    <n v="3469.3760900000002"/>
    <n v="0"/>
    <n v="2366.5652500000001"/>
    <n v="0"/>
    <s v="-"/>
    <n v="0"/>
    <n v="950.69900000000007"/>
    <s v="16"/>
    <n v="152.11184"/>
    <n v="0"/>
    <s v="-"/>
    <n v="0"/>
    <n v="0"/>
    <s v="-"/>
    <n v="0"/>
  </r>
  <r>
    <s v="745"/>
    <x v="27"/>
    <x v="3"/>
    <s v="005"/>
    <s v="Z1B8050363"/>
    <s v="0128"/>
    <s v="FC"/>
    <s v="00013789-00013866"/>
    <s v=""/>
    <s v=""/>
    <s v=""/>
    <s v=""/>
    <n v="0"/>
    <s v=""/>
    <s v="VENTAS NO CONTRIBUYENTES"/>
    <s v=""/>
    <n v="4368.0160919999998"/>
    <n v="0"/>
    <n v="3182.17"/>
    <n v="0"/>
    <s v="-"/>
    <n v="0"/>
    <n v="1022.2810999999997"/>
    <s v="16"/>
    <n v="163.56499199999999"/>
    <n v="0"/>
    <s v="-"/>
    <n v="0"/>
    <n v="0"/>
    <s v="-"/>
    <n v="0"/>
  </r>
  <r>
    <s v="746"/>
    <x v="27"/>
    <x v="1"/>
    <s v="005"/>
    <s v="Z1F0017998"/>
    <s v="0607-0607"/>
    <s v="FC"/>
    <s v="00027614-00027677"/>
    <s v=""/>
    <s v=""/>
    <s v=""/>
    <s v=""/>
    <n v="0"/>
    <s v=""/>
    <s v="VENTAS NO CONTRIBUYENTES"/>
    <s v=""/>
    <n v="2721.7006980000006"/>
    <n v="0"/>
    <n v="2005.8890000000001"/>
    <n v="0"/>
    <s v="-"/>
    <n v="0"/>
    <n v="617.07905000000017"/>
    <s v="16"/>
    <n v="98.732647999999998"/>
    <n v="0"/>
    <s v="-"/>
    <n v="0"/>
    <n v="0"/>
    <s v="-"/>
    <n v="0"/>
  </r>
  <r>
    <s v="747"/>
    <x v="27"/>
    <x v="3"/>
    <s v="006"/>
    <s v="Z1B8044815"/>
    <s v=""/>
    <s v="FC"/>
    <s v="00001592"/>
    <s v=""/>
    <s v=""/>
    <s v=""/>
    <s v=""/>
    <n v="0"/>
    <s v=""/>
    <s v="ESGUARNAT"/>
    <s v="G200004452"/>
    <n v="218.81629599999999"/>
    <n v="0"/>
    <n v="202.78739999999999"/>
    <n v="13.818"/>
    <s v="16"/>
    <n v="2.210896"/>
    <n v="0"/>
    <s v="-"/>
    <n v="0"/>
    <n v="0"/>
    <s v="-"/>
    <n v="0"/>
    <n v="0"/>
    <s v="-"/>
    <n v="0"/>
  </r>
  <r>
    <s v="748"/>
    <x v="27"/>
    <x v="3"/>
    <s v="006"/>
    <s v="Z1B8044815"/>
    <s v="-"/>
    <s v="FC"/>
    <s v="00001576-00001591"/>
    <s v=""/>
    <s v=""/>
    <s v=""/>
    <s v=""/>
    <n v="0"/>
    <s v=""/>
    <s v="VENTAS NO CONTRIBUYENTES"/>
    <s v=""/>
    <n v="666.15671999999995"/>
    <n v="0"/>
    <n v="550.82285000000002"/>
    <n v="0"/>
    <s v="-"/>
    <n v="0"/>
    <n v="99.425749999999994"/>
    <s v="-"/>
    <n v="15.90812"/>
    <n v="0"/>
    <s v="-"/>
    <n v="0"/>
    <n v="0"/>
    <s v="-"/>
    <n v="0"/>
  </r>
  <r>
    <s v="749"/>
    <x v="27"/>
    <x v="3"/>
    <s v="006"/>
    <s v="Z1B8044815"/>
    <s v="-"/>
    <s v="FC"/>
    <s v="00001593-00001643"/>
    <s v=""/>
    <s v=""/>
    <s v=""/>
    <s v=""/>
    <n v="0"/>
    <s v=""/>
    <s v="VENTAS NO CONTRIBUYENTES"/>
    <s v=""/>
    <n v="3036.4913780000002"/>
    <n v="0"/>
    <n v="2324.1505999999999"/>
    <n v="0"/>
    <s v="-"/>
    <n v="0"/>
    <n v="614.08684999999991"/>
    <s v="16"/>
    <n v="98.253928000000002"/>
    <n v="0"/>
    <s v="-"/>
    <n v="0"/>
    <n v="0"/>
    <s v="-"/>
    <n v="0"/>
  </r>
  <r>
    <s v="750"/>
    <x v="27"/>
    <x v="1"/>
    <s v="006"/>
    <s v="Z1F0017787"/>
    <s v="0582"/>
    <s v="FC"/>
    <s v="00014403"/>
    <s v=""/>
    <s v=""/>
    <s v=""/>
    <s v=""/>
    <n v="0"/>
    <s v=""/>
    <s v="TOÑO WHEELS"/>
    <s v="V411397326"/>
    <n v="33.459299999999999"/>
    <n v="0"/>
    <n v="20.884900000000002"/>
    <n v="10.84"/>
    <s v="16"/>
    <n v="1.7343999999999999"/>
    <n v="0"/>
    <s v="-"/>
    <n v="0"/>
    <n v="0"/>
    <s v="-"/>
    <n v="0"/>
    <n v="0"/>
    <s v="-"/>
    <n v="0"/>
  </r>
  <r>
    <s v="751"/>
    <x v="27"/>
    <x v="1"/>
    <s v="006"/>
    <s v="Z1F0017787"/>
    <s v="0582"/>
    <s v="NC"/>
    <s v=""/>
    <s v="00000071"/>
    <s v=""/>
    <s v="00014404"/>
    <s v="28-10-2021"/>
    <n v="39.22"/>
    <s v="VEN"/>
    <s v="ANGEL VALDEZ"/>
    <s v="V8923825"/>
    <n v="-10.11"/>
    <n v="0"/>
    <n v="-10.11"/>
    <n v="0"/>
    <s v="-"/>
    <n v="0"/>
    <n v="0"/>
    <s v="-"/>
    <n v="0"/>
    <n v="0"/>
    <s v="-"/>
    <n v="0"/>
    <n v="0"/>
    <s v="-"/>
    <n v="0"/>
  </r>
  <r>
    <s v="752"/>
    <x v="27"/>
    <x v="1"/>
    <s v="006"/>
    <s v="Z1F0017787"/>
    <s v="0582-0582"/>
    <s v="FC"/>
    <s v="00014395-00014402"/>
    <s v=""/>
    <s v=""/>
    <s v=""/>
    <s v=""/>
    <n v="0"/>
    <s v=""/>
    <s v="VENTAS NO CONTRIBUYENTES"/>
    <s v=""/>
    <n v="183.94904"/>
    <n v="0"/>
    <n v="132.32729999999998"/>
    <n v="0"/>
    <s v="-"/>
    <n v="0"/>
    <n v="44.501500000000007"/>
    <s v="16"/>
    <n v="7.1202399999999999"/>
    <n v="0"/>
    <s v="-"/>
    <n v="0"/>
    <n v="0"/>
    <s v="-"/>
    <n v="0"/>
  </r>
  <r>
    <s v="753"/>
    <x v="27"/>
    <x v="1"/>
    <s v="006"/>
    <s v="Z1F0017787"/>
    <s v="0582-0582"/>
    <s v="FC"/>
    <s v="00014404-00014466"/>
    <s v=""/>
    <s v=""/>
    <s v=""/>
    <s v=""/>
    <n v="0"/>
    <s v=""/>
    <s v="VENTAS NO CONTRIBUYENTES"/>
    <s v=""/>
    <n v="4148.4661900000001"/>
    <n v="0"/>
    <n v="3077.2056500000003"/>
    <n v="0"/>
    <s v="-"/>
    <n v="0"/>
    <n v="923.50049999999999"/>
    <s v="16"/>
    <n v="147.76004000000003"/>
    <n v="0"/>
    <s v="-"/>
    <n v="0"/>
    <n v="0"/>
    <s v="-"/>
    <n v="0"/>
  </r>
  <r>
    <s v="754"/>
    <x v="27"/>
    <x v="3"/>
    <s v="007"/>
    <s v="Z1B8050013"/>
    <s v="0052"/>
    <s v="FC"/>
    <s v="00003858-00003944"/>
    <s v=""/>
    <s v=""/>
    <s v=""/>
    <s v=""/>
    <n v="0"/>
    <s v=""/>
    <s v="VENTAS NO CONTRIBUYENTES"/>
    <s v=""/>
    <n v="3310.2518380000006"/>
    <n v="0"/>
    <n v="2426.1491999999998"/>
    <n v="0"/>
    <s v="-"/>
    <n v="0"/>
    <n v="762.15754999999979"/>
    <s v="16"/>
    <n v="121.94508800000001"/>
    <n v="0"/>
    <s v="-"/>
    <n v="0"/>
    <n v="0"/>
    <s v="-"/>
    <n v="0"/>
  </r>
  <r>
    <s v="755"/>
    <x v="27"/>
    <x v="3"/>
    <s v="008"/>
    <s v="Z1B8050003"/>
    <s v="1985"/>
    <s v="FC"/>
    <s v="00193682-00193729"/>
    <s v=""/>
    <s v=""/>
    <s v=""/>
    <s v=""/>
    <n v="0"/>
    <s v=""/>
    <s v="VENTAS NO CONTRIBUYENTES"/>
    <s v=""/>
    <n v="3071.0477300000002"/>
    <n v="0"/>
    <n v="2404.9126500000002"/>
    <n v="0"/>
    <s v="-"/>
    <n v="0"/>
    <n v="574.25440000000003"/>
    <s v="16"/>
    <n v="91.880679999999984"/>
    <n v="0"/>
    <s v="-"/>
    <n v="0"/>
    <n v="0"/>
    <s v="-"/>
    <n v="0"/>
  </r>
  <r>
    <s v="756"/>
    <x v="27"/>
    <x v="1"/>
    <s v="008"/>
    <s v="Z1F0017970"/>
    <s v="0239-0239"/>
    <s v="FC"/>
    <s v="00003265-00003274"/>
    <s v=""/>
    <s v=""/>
    <s v=""/>
    <s v=""/>
    <n v="0"/>
    <s v=""/>
    <s v="VENTAS NO CONTRIBUYENTES"/>
    <s v=""/>
    <n v="95.630399999999995"/>
    <n v="0"/>
    <n v="0"/>
    <n v="0"/>
    <s v="-"/>
    <n v="0"/>
    <n v="82.44"/>
    <s v="16"/>
    <n v="13.190400000000002"/>
    <n v="0"/>
    <s v="-"/>
    <n v="0"/>
    <n v="0"/>
    <s v="-"/>
    <n v="0"/>
  </r>
  <r>
    <s v="757"/>
    <x v="27"/>
    <x v="3"/>
    <s v="009"/>
    <s v="Z1B8014458"/>
    <s v="0020"/>
    <s v="FC"/>
    <s v="00001108"/>
    <s v=""/>
    <s v=""/>
    <s v=""/>
    <s v=""/>
    <n v="0"/>
    <s v=""/>
    <s v="GRUPO CORPORATIVO MANUBER C.A"/>
    <s v="J-40982131-5"/>
    <n v="37.932000000000002"/>
    <n v="0"/>
    <n v="0"/>
    <n v="32.700000000000003"/>
    <s v="16"/>
    <n v="5.2320000000000002"/>
    <n v="0"/>
    <s v="-"/>
    <n v="0"/>
    <n v="0"/>
    <s v="-"/>
    <n v="0"/>
    <n v="0"/>
    <s v="-"/>
    <n v="0"/>
  </r>
  <r>
    <s v="758"/>
    <x v="27"/>
    <x v="3"/>
    <s v="009"/>
    <s v="Z1B8014458"/>
    <s v="0020"/>
    <s v="FC"/>
    <s v="00001093-00001107"/>
    <s v=""/>
    <s v=""/>
    <s v=""/>
    <s v=""/>
    <n v="0"/>
    <s v=""/>
    <s v="VENTAS NO CONTRIBUYENTES"/>
    <s v=""/>
    <n v="372.61641399999996"/>
    <n v="0"/>
    <n v="285.69135000000006"/>
    <n v="0"/>
    <s v="-"/>
    <n v="0"/>
    <n v="74.935400000000001"/>
    <s v="-"/>
    <n v="11.989663999999998"/>
    <n v="0"/>
    <s v="-"/>
    <n v="0"/>
    <n v="0"/>
    <s v="-"/>
    <n v="0"/>
  </r>
  <r>
    <s v="759"/>
    <x v="27"/>
    <x v="3"/>
    <s v="009"/>
    <s v="Z1B8014458"/>
    <s v="0020"/>
    <s v="FC"/>
    <s v="00001109-00001150"/>
    <s v=""/>
    <s v=""/>
    <s v=""/>
    <s v=""/>
    <n v="0"/>
    <s v=""/>
    <s v="VENTAS NO CONTRIBUYENTES"/>
    <s v=""/>
    <n v="2320.7600019999995"/>
    <n v="0"/>
    <n v="1683.5428999999992"/>
    <n v="0"/>
    <s v="-"/>
    <n v="0"/>
    <n v="549.32514999999989"/>
    <s v="-"/>
    <n v="87.891952000000018"/>
    <n v="0"/>
    <s v="-"/>
    <n v="0"/>
    <n v="0"/>
    <s v="-"/>
    <n v="0"/>
  </r>
  <r>
    <s v="760"/>
    <x v="27"/>
    <x v="3"/>
    <s v="010"/>
    <s v="Z1F0000341"/>
    <s v="1504"/>
    <s v="FC"/>
    <s v="86319000"/>
    <s v=""/>
    <s v=""/>
    <s v=""/>
    <s v=""/>
    <n v="0"/>
    <s v=""/>
    <s v="AILEN INVERCIONES"/>
    <s v="V406414751"/>
    <n v="18.5701"/>
    <n v="0"/>
    <n v="9.4525000000000006"/>
    <n v="7.86"/>
    <s v="16"/>
    <n v="1.2576000000000001"/>
    <n v="0"/>
    <s v="-"/>
    <n v="0"/>
    <n v="0"/>
    <s v="-"/>
    <n v="0"/>
    <n v="0"/>
    <s v="-"/>
    <n v="0"/>
  </r>
  <r>
    <s v="761"/>
    <x v="27"/>
    <x v="3"/>
    <s v="010"/>
    <s v="Z1F0000341"/>
    <s v="1504"/>
    <s v="FC"/>
    <s v="00086287-00086318"/>
    <s v=""/>
    <s v=""/>
    <s v=""/>
    <s v=""/>
    <n v="0"/>
    <s v=""/>
    <s v="VENTAS NO CONTRIBUYENTES"/>
    <s v=""/>
    <n v="1786.9421999999995"/>
    <n v="0"/>
    <n v="1519.5595499999997"/>
    <n v="0"/>
    <s v="-"/>
    <n v="0"/>
    <n v="230.50235000000001"/>
    <s v="-"/>
    <n v="36.880299999999998"/>
    <n v="0"/>
    <s v="-"/>
    <n v="0"/>
    <n v="0"/>
    <s v="-"/>
    <n v="0"/>
  </r>
  <r>
    <s v="762"/>
    <x v="27"/>
    <x v="3"/>
    <s v="010"/>
    <s v="Z1F0000341"/>
    <s v="1504"/>
    <s v="FC"/>
    <s v="00086320-00086344"/>
    <s v=""/>
    <s v=""/>
    <s v=""/>
    <s v=""/>
    <n v="0"/>
    <s v=""/>
    <s v="VENTAS NO CONTRIBUYENTES"/>
    <s v=""/>
    <n v="1591.429206"/>
    <n v="0"/>
    <n v="1167.2762500000003"/>
    <n v="0"/>
    <s v="-"/>
    <n v="0"/>
    <n v="365.64909999999992"/>
    <s v="16"/>
    <n v="58.503855999999992"/>
    <n v="0"/>
    <s v="-"/>
    <n v="0"/>
    <n v="0"/>
    <s v="-"/>
    <n v="0"/>
  </r>
  <r>
    <s v="763"/>
    <x v="27"/>
    <x v="3"/>
    <s v="011"/>
    <s v="Z1F0004616"/>
    <s v="0943"/>
    <s v="NC"/>
    <s v=""/>
    <s v="00000150"/>
    <s v=""/>
    <s v="00127466"/>
    <s v="28/10/2021"/>
    <n v="0.17"/>
    <s v="VEN"/>
    <s v="XAVIER GARCIAS"/>
    <s v="V25948515 "/>
    <n v="-0.17"/>
    <n v="0"/>
    <n v="-0.17"/>
    <n v="0"/>
    <s v="-"/>
    <n v="0"/>
    <n v="0"/>
    <s v="-"/>
    <n v="0"/>
    <n v="0"/>
    <s v="-"/>
    <n v="0"/>
    <n v="0"/>
    <s v="-"/>
    <n v="0"/>
  </r>
  <r>
    <s v="764"/>
    <x v="27"/>
    <x v="3"/>
    <s v="011"/>
    <s v="Z1F0004616"/>
    <s v="0943-0943"/>
    <s v="FC"/>
    <s v="00127443-00127539"/>
    <s v=""/>
    <s v=""/>
    <s v=""/>
    <s v=""/>
    <n v="0"/>
    <s v=""/>
    <s v="VENTAS NO CONTRIBUYENTES"/>
    <s v=""/>
    <n v="1374.3615000000002"/>
    <n v="0"/>
    <n v="1236.0652999999993"/>
    <n v="0"/>
    <s v="-"/>
    <n v="0"/>
    <n v="119.2209"/>
    <s v="-"/>
    <n v="19.075300000000002"/>
    <n v="0"/>
    <s v="-"/>
    <n v="0"/>
    <n v="0"/>
    <s v="-"/>
    <n v="0"/>
  </r>
  <r>
    <s v="765"/>
    <x v="27"/>
    <x v="3"/>
    <s v="012"/>
    <s v="Z1B8038506"/>
    <s v="1891"/>
    <s v="FC"/>
    <s v="00077497-00077498"/>
    <s v=""/>
    <s v=""/>
    <s v=""/>
    <s v=""/>
    <n v="0"/>
    <s v=""/>
    <s v="VENTAS NO CONTRIBUYENTES"/>
    <s v=""/>
    <n v="26.68"/>
    <n v="0"/>
    <n v="0"/>
    <n v="0"/>
    <s v="-"/>
    <n v="0"/>
    <n v="23"/>
    <s v="16"/>
    <n v="3.6799999999999997"/>
    <n v="0"/>
    <s v="-"/>
    <n v="0"/>
    <n v="0"/>
    <s v="-"/>
    <n v="0"/>
  </r>
  <r>
    <s v="766"/>
    <x v="27"/>
    <x v="3"/>
    <s v="013"/>
    <s v="Z1B8050578"/>
    <s v="1853-1853"/>
    <s v="FC"/>
    <s v="00164818-00164950"/>
    <s v=""/>
    <s v=""/>
    <s v=""/>
    <s v=""/>
    <n v="0"/>
    <s v=""/>
    <s v="VENTAS NO CONTRIBUYENTES"/>
    <s v=""/>
    <n v="1904.6502500000008"/>
    <n v="0"/>
    <n v="1687.8381500000007"/>
    <n v="0"/>
    <s v="-"/>
    <n v="0"/>
    <n v="186.90700000000001"/>
    <s v="-"/>
    <n v="29.905100000000001"/>
    <n v="0"/>
    <s v="-"/>
    <n v="0"/>
    <n v="0"/>
    <s v="-"/>
    <n v="0"/>
  </r>
  <r>
    <s v="767"/>
    <x v="27"/>
    <x v="3"/>
    <s v="014"/>
    <s v="Z1F0000338"/>
    <s v="1698-1698"/>
    <s v="FC"/>
    <s v="73098000-73197001"/>
    <s v=""/>
    <s v=""/>
    <s v=""/>
    <s v=""/>
    <n v="0"/>
    <s v=""/>
    <s v="VENTAS NO CONTRIBUYENTES"/>
    <s v=""/>
    <n v="1667.8081779999993"/>
    <n v="0"/>
    <n v="1261.5897999999995"/>
    <n v="0"/>
    <s v="-"/>
    <n v="0"/>
    <n v="350.1882500000001"/>
    <s v="16"/>
    <n v="56.030127999999976"/>
    <n v="0"/>
    <s v="-"/>
    <n v="0"/>
    <n v="0"/>
    <s v="-"/>
    <n v="0"/>
  </r>
  <r>
    <s v="768"/>
    <x v="27"/>
    <x v="3"/>
    <s v="015"/>
    <s v="Z1B8050356"/>
    <s v="1868"/>
    <s v="FC"/>
    <s v="0009598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69"/>
    <x v="27"/>
    <x v="3"/>
    <s v="016"/>
    <s v="Z1F0000490"/>
    <s v="0409"/>
    <s v="FC"/>
    <s v="00015411"/>
    <s v=""/>
    <s v=""/>
    <s v=""/>
    <s v=""/>
    <n v="0"/>
    <s v=""/>
    <s v="INV Y DECORACIONES GEKA"/>
    <s v="J-29835462-3 "/>
    <n v="6.05"/>
    <n v="0"/>
    <n v="6.05"/>
    <n v="0"/>
    <s v="-"/>
    <n v="0"/>
    <n v="0"/>
    <s v="-"/>
    <n v="0"/>
    <n v="0"/>
    <s v="-"/>
    <n v="0"/>
    <n v="0"/>
    <s v="-"/>
    <n v="0"/>
  </r>
  <r>
    <s v="770"/>
    <x v="27"/>
    <x v="3"/>
    <s v="016"/>
    <s v="Z1F0000490"/>
    <s v="0409"/>
    <s v="FC"/>
    <s v="00015414"/>
    <s v=""/>
    <s v=""/>
    <s v=""/>
    <s v=""/>
    <n v="0"/>
    <s v=""/>
    <s v="AUSTRALIS FOODS C.A"/>
    <s v="J-31551656-0 "/>
    <n v="3.6259999999999999"/>
    <n v="0"/>
    <n v="1.0739999999999998"/>
    <n v="2.2000000000000002"/>
    <s v="16"/>
    <n v="0.35199999999999998"/>
    <n v="0"/>
    <s v="-"/>
    <n v="0"/>
    <n v="0"/>
    <s v="-"/>
    <n v="0"/>
    <n v="0"/>
    <s v="-"/>
    <n v="0"/>
  </r>
  <r>
    <s v="771"/>
    <x v="27"/>
    <x v="3"/>
    <s v="016"/>
    <s v="Z1F0000490"/>
    <s v="0409"/>
    <s v="NC"/>
    <s v=""/>
    <s v="00000029"/>
    <s v=""/>
    <s v="00015343"/>
    <s v="27/10/2021"/>
    <n v="10.050000000000001"/>
    <s v="VEN"/>
    <s v="MIRNA RUIZ"/>
    <s v="V4428858"/>
    <n v="-3.6764999999999999"/>
    <n v="0"/>
    <n v="-3.6764999999999999"/>
    <n v="0"/>
    <s v="-"/>
    <n v="0"/>
    <n v="0"/>
    <s v="-"/>
    <n v="0"/>
    <n v="0"/>
    <s v="-"/>
    <n v="0"/>
    <n v="0"/>
    <s v="-"/>
    <n v="0"/>
  </r>
  <r>
    <s v="772"/>
    <x v="27"/>
    <x v="3"/>
    <s v="016"/>
    <s v="Z1F0000490"/>
    <s v="0409"/>
    <s v="FC"/>
    <s v="00015389-00015410"/>
    <s v=""/>
    <s v=""/>
    <s v=""/>
    <s v=""/>
    <n v="0"/>
    <s v=""/>
    <s v="VENTAS NO CONTRIBUYENTES"/>
    <s v=""/>
    <n v="298.86045000000007"/>
    <n v="0"/>
    <n v="217.51545000000004"/>
    <n v="0"/>
    <s v="-"/>
    <n v="0"/>
    <n v="70.125"/>
    <s v="-"/>
    <n v="11.22"/>
    <n v="0"/>
    <s v="-"/>
    <n v="0"/>
    <n v="0"/>
    <s v="-"/>
    <n v="0"/>
  </r>
  <r>
    <s v="773"/>
    <x v="27"/>
    <x v="3"/>
    <s v="016"/>
    <s v="Z1F0000490"/>
    <s v="0409"/>
    <s v="FC"/>
    <s v="00015412-00015413"/>
    <s v=""/>
    <s v=""/>
    <s v=""/>
    <s v=""/>
    <n v="0"/>
    <s v=""/>
    <s v="VENTAS NO CONTRIBUYENTES"/>
    <s v=""/>
    <n v="18.200600000000001"/>
    <n v="0"/>
    <n v="12.389000000000001"/>
    <n v="0"/>
    <s v="-"/>
    <n v="0"/>
    <n v="5.01"/>
    <s v="16"/>
    <n v="0.80159999999999998"/>
    <n v="0"/>
    <s v="-"/>
    <n v="0"/>
    <n v="0"/>
    <s v="-"/>
    <n v="0"/>
  </r>
  <r>
    <s v="774"/>
    <x v="27"/>
    <x v="3"/>
    <s v="016"/>
    <s v="Z1F0000490"/>
    <s v="0409"/>
    <s v="FC"/>
    <s v="00015415-00015479"/>
    <s v=""/>
    <s v=""/>
    <s v=""/>
    <s v=""/>
    <n v="0"/>
    <s v=""/>
    <s v="VENTAS NO CONTRIBUYENTES"/>
    <s v=""/>
    <n v="736.25144999999998"/>
    <n v="0"/>
    <n v="578.15665000000013"/>
    <n v="0"/>
    <s v="-"/>
    <n v="0"/>
    <n v="136.2886"/>
    <s v="-"/>
    <n v="21.806200000000004"/>
    <n v="0"/>
    <s v="-"/>
    <n v="0"/>
    <n v="0"/>
    <s v="-"/>
    <n v="0"/>
  </r>
  <r>
    <s v="775"/>
    <x v="27"/>
    <x v="3"/>
    <s v="017"/>
    <s v="Z7C0004030"/>
    <s v="0320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776"/>
    <x v="28"/>
    <x v="3"/>
    <s v="001"/>
    <s v="Z1F0000700"/>
    <s v="1707"/>
    <s v="FC"/>
    <s v="39714000"/>
    <s v=""/>
    <s v=""/>
    <s v=""/>
    <s v=""/>
    <n v="0"/>
    <s v=""/>
    <s v="KOKO FRAPPE"/>
    <s v="J411583057"/>
    <n v="26.951899999999998"/>
    <n v="0"/>
    <n v="26.951899999999998"/>
    <n v="0"/>
    <s v="-"/>
    <n v="0"/>
    <n v="0"/>
    <s v="-"/>
    <n v="0"/>
    <n v="0"/>
    <s v="-"/>
    <n v="0"/>
    <n v="0"/>
    <s v="-"/>
    <n v="0"/>
  </r>
  <r>
    <s v="777"/>
    <x v="28"/>
    <x v="3"/>
    <s v="001"/>
    <s v="Z1F0000700"/>
    <s v="1707"/>
    <s v="NC"/>
    <s v=""/>
    <s v="00000291"/>
    <s v=""/>
    <s v="39776000"/>
    <s v="29/10/2021"/>
    <n v="18.510000000000002"/>
    <s v="VEN"/>
    <s v="FERNANDO HERNANDEZ"/>
    <s v="V6458708"/>
    <n v="-18.510000000000002"/>
    <n v="0"/>
    <n v="-18.510000000000002"/>
    <n v="0"/>
    <s v="-"/>
    <n v="0"/>
    <n v="0"/>
    <s v="-"/>
    <n v="0"/>
    <n v="0"/>
    <s v="-"/>
    <n v="0"/>
    <n v="0"/>
    <s v="-"/>
    <n v="0"/>
  </r>
  <r>
    <s v="778"/>
    <x v="28"/>
    <x v="3"/>
    <s v="001"/>
    <s v="Z1F0000700"/>
    <s v="1707"/>
    <s v="FC"/>
    <s v="00039680-00039713"/>
    <s v=""/>
    <s v=""/>
    <s v=""/>
    <s v=""/>
    <n v="0"/>
    <s v=""/>
    <s v="VENTAS NO CONTRIBUYENTES"/>
    <s v=""/>
    <n v="2254.8712080000005"/>
    <n v="0"/>
    <n v="1584.7469000000001"/>
    <n v="0"/>
    <s v="-"/>
    <n v="0"/>
    <n v="577.6934"/>
    <s v="-"/>
    <n v="92.430908000000002"/>
    <n v="0"/>
    <s v="-"/>
    <n v="0"/>
    <n v="0"/>
    <s v="-"/>
    <n v="0"/>
  </r>
  <r>
    <s v="779"/>
    <x v="28"/>
    <x v="3"/>
    <s v="001"/>
    <s v="Z1F0000700"/>
    <s v="1707"/>
    <s v="FC"/>
    <s v="00039715-00039794"/>
    <s v=""/>
    <s v=""/>
    <s v=""/>
    <s v=""/>
    <n v="0"/>
    <s v=""/>
    <s v="VENTAS NO CONTRIBUYENTES"/>
    <s v=""/>
    <n v="2736.0550820000017"/>
    <n v="0"/>
    <n v="2149.0509500000007"/>
    <n v="0"/>
    <s v="-"/>
    <n v="0"/>
    <n v="506.03800000000001"/>
    <s v="16"/>
    <n v="80.966131999999973"/>
    <n v="0"/>
    <s v="-"/>
    <n v="0"/>
    <n v="0"/>
    <s v="-"/>
    <n v="0"/>
  </r>
  <r>
    <s v="780"/>
    <x v="28"/>
    <x v="2"/>
    <s v="001"/>
    <s v="Z7C7008321"/>
    <s v="0053-0053"/>
    <s v="FC"/>
    <s v="00005921-00006026"/>
    <s v=""/>
    <s v=""/>
    <s v=""/>
    <s v=""/>
    <n v="0"/>
    <s v=""/>
    <s v="VENTAS NO CONTRIBUYENTES"/>
    <s v=""/>
    <n v="1895.1607999999999"/>
    <n v="0"/>
    <n v="1424.5907499999998"/>
    <n v="0"/>
    <s v="-"/>
    <n v="0"/>
    <n v="405.66384999999991"/>
    <s v="-"/>
    <n v="64.906199999999998"/>
    <n v="0"/>
    <s v="-"/>
    <n v="0"/>
    <n v="0"/>
    <s v="-"/>
    <n v="0"/>
  </r>
  <r>
    <s v="781"/>
    <x v="28"/>
    <x v="1"/>
    <s v="001"/>
    <s v="Z1F0017854"/>
    <s v="0623-0623"/>
    <s v="FC"/>
    <s v="00038035-00038098"/>
    <s v=""/>
    <s v=""/>
    <s v=""/>
    <s v=""/>
    <n v="0"/>
    <s v=""/>
    <s v="VENTAS NO CONTRIBUYENTES"/>
    <s v=""/>
    <n v="3231.5927780000002"/>
    <n v="0"/>
    <n v="2505.5"/>
    <n v="0"/>
    <s v="-"/>
    <n v="0"/>
    <n v="625.94205000000011"/>
    <s v="-"/>
    <n v="100.15072800000002"/>
    <n v="0"/>
    <s v="-"/>
    <n v="0"/>
    <n v="0"/>
    <s v="-"/>
    <n v="0"/>
  </r>
  <r>
    <s v="782"/>
    <x v="28"/>
    <x v="1"/>
    <s v="001"/>
    <s v="Z1F0017854"/>
    <s v="0623-0623"/>
    <s v="FC"/>
    <m/>
    <s v="000000143"/>
    <s v=""/>
    <s v=""/>
    <s v=""/>
    <n v="0"/>
    <s v=""/>
    <s v="VENTAS NO CONTRIBUYENTES"/>
    <s v=""/>
    <n v="-4.95"/>
    <n v="0"/>
    <n v="-4.95"/>
    <n v="0"/>
    <s v="-"/>
    <n v="0"/>
    <n v="0"/>
    <s v="-"/>
    <n v="0"/>
    <n v="0"/>
    <s v="-"/>
    <n v="0"/>
    <n v="0"/>
    <s v="-"/>
    <n v="0"/>
  </r>
  <r>
    <s v="783"/>
    <x v="28"/>
    <x v="2"/>
    <s v="002"/>
    <s v="Z7C7008340"/>
    <s v="0053-0053"/>
    <s v="FC"/>
    <s v="00006568-00006691"/>
    <s v=""/>
    <s v=""/>
    <s v=""/>
    <s v=""/>
    <n v="0"/>
    <s v=""/>
    <s v="VENTAS NO CONTRIBUYENTES"/>
    <s v=""/>
    <n v="3184.607735999999"/>
    <n v="0"/>
    <n v="2451.4924999999985"/>
    <n v="0"/>
    <s v="-"/>
    <n v="0"/>
    <n v="631.99580000000014"/>
    <s v="16"/>
    <n v="101.11943599999999"/>
    <n v="0"/>
    <s v="-"/>
    <n v="0"/>
    <n v="0"/>
    <s v="-"/>
    <n v="0"/>
  </r>
  <r>
    <s v="784"/>
    <x v="28"/>
    <x v="2"/>
    <s v="002"/>
    <s v="Z7C7008340"/>
    <s v="0053"/>
    <s v="NC"/>
    <s v=""/>
    <s v="00000011"/>
    <s v=""/>
    <s v="00006653"/>
    <s v="29/10/2021"/>
    <n v="61.97"/>
    <s v="VEN"/>
    <s v="BETSY PEREZ"/>
    <s v="V6873100"/>
    <n v="-10.04815"/>
    <n v="0"/>
    <n v="-10.04815"/>
    <n v="0"/>
    <s v="-"/>
    <n v="0"/>
    <n v="0"/>
    <s v="-"/>
    <n v="0"/>
    <n v="0"/>
    <s v="-"/>
    <n v="0"/>
    <n v="0"/>
    <s v="-"/>
    <n v="0"/>
  </r>
  <r>
    <s v="785"/>
    <x v="28"/>
    <x v="3"/>
    <s v="002"/>
    <s v="Z1B8050002"/>
    <s v="0046"/>
    <s v="FC"/>
    <s v="00003608-00003682"/>
    <s v=""/>
    <s v=""/>
    <s v=""/>
    <s v=""/>
    <n v="0"/>
    <s v=""/>
    <s v="VENTAS NO CONTRIBUYENTES"/>
    <s v=""/>
    <n v="4727.0229800000006"/>
    <n v="0"/>
    <n v="3317.6132000000007"/>
    <n v="0"/>
    <s v="-"/>
    <n v="0"/>
    <n v="1215.0084999999997"/>
    <s v="-"/>
    <n v="194.40127999999996"/>
    <n v="0"/>
    <s v="-"/>
    <n v="0"/>
    <n v="0"/>
    <s v="-"/>
    <n v="0"/>
  </r>
  <r>
    <s v="786"/>
    <x v="28"/>
    <x v="0"/>
    <s v="002"/>
    <s v="Z1F0008858"/>
    <s v="1072-1072"/>
    <s v="FC"/>
    <s v="00143145-00143333"/>
    <s v=""/>
    <s v=""/>
    <s v=""/>
    <s v=""/>
    <n v="0"/>
    <s v=""/>
    <s v="VENTAS NO CONTRIBUYENTES"/>
    <s v=""/>
    <n v="2975.5639999999994"/>
    <n v="0"/>
    <n v="2683.4890500000006"/>
    <n v="0"/>
    <s v="-"/>
    <n v="0"/>
    <n v="251.78875000000002"/>
    <s v="16"/>
    <n v="40.286200000000001"/>
    <n v="0"/>
    <s v="-"/>
    <n v="0"/>
    <n v="0"/>
    <s v="-"/>
    <n v="0"/>
  </r>
  <r>
    <s v="787"/>
    <x v="28"/>
    <x v="1"/>
    <s v="002"/>
    <s v="Z1F0017966"/>
    <s v="0615-0615"/>
    <s v="FC"/>
    <s v="00023905-00023970"/>
    <s v=""/>
    <s v=""/>
    <s v=""/>
    <s v=""/>
    <n v="0"/>
    <s v=""/>
    <s v="VENTAS NO CONTRIBUYENTES"/>
    <s v=""/>
    <n v="2729.5642800000014"/>
    <n v="0"/>
    <n v="1915.5547999999999"/>
    <n v="0"/>
    <s v="-"/>
    <n v="0"/>
    <n v="701.73230000000024"/>
    <s v="-"/>
    <n v="112.27717999999999"/>
    <n v="0"/>
    <s v="-"/>
    <n v="0"/>
    <n v="0"/>
    <s v="-"/>
    <n v="0"/>
  </r>
  <r>
    <s v="788"/>
    <x v="28"/>
    <x v="2"/>
    <s v="003"/>
    <s v="Z7C7008438"/>
    <s v="0052-0052"/>
    <s v="FC"/>
    <s v="00005927-00006056"/>
    <s v=""/>
    <s v=""/>
    <s v=""/>
    <s v=""/>
    <n v="0"/>
    <s v=""/>
    <s v="VENTAS NO CONTRIBUYENTES"/>
    <s v=""/>
    <n v="2582.3720999999991"/>
    <n v="0"/>
    <n v="2022.0831000000007"/>
    <n v="0"/>
    <s v="-"/>
    <n v="0"/>
    <n v="483.0077999999998"/>
    <s v="-"/>
    <n v="77.281199999999984"/>
    <n v="0"/>
    <s v="-"/>
    <n v="0"/>
    <n v="0"/>
    <s v="-"/>
    <n v="0"/>
  </r>
  <r>
    <s v="789"/>
    <x v="28"/>
    <x v="3"/>
    <s v="003"/>
    <s v="Z1B8051199"/>
    <s v="0125"/>
    <s v="FC"/>
    <s v="00011054"/>
    <s v=""/>
    <s v=""/>
    <s v=""/>
    <s v=""/>
    <n v="0"/>
    <s v=""/>
    <s v="HARRYS PACHECO"/>
    <s v="V15758471-1"/>
    <n v="130.47409999999999"/>
    <n v="0"/>
    <n v="105.16290000000001"/>
    <n v="21.82"/>
    <s v="16"/>
    <n v="3.4912000000000001"/>
    <n v="0"/>
    <s v="-"/>
    <n v="0"/>
    <n v="0"/>
    <s v="-"/>
    <n v="0"/>
    <n v="0"/>
    <s v="-"/>
    <n v="0"/>
  </r>
  <r>
    <s v="790"/>
    <x v="28"/>
    <x v="3"/>
    <s v="003"/>
    <s v="Z1B8051199"/>
    <s v="0125"/>
    <s v="NC"/>
    <s v=""/>
    <s v="00000036"/>
    <s v=""/>
    <s v="00011019"/>
    <s v="29/10/2021"/>
    <n v="3.46"/>
    <s v="VEN"/>
    <s v="YOSBERLI PEREZ"/>
    <s v="V24886350"/>
    <n v="-3.4567999999999999"/>
    <n v="0"/>
    <n v="0"/>
    <n v="0"/>
    <s v="-"/>
    <n v="0"/>
    <n v="-2.98"/>
    <s v="16"/>
    <n v="-0.4768"/>
    <n v="0"/>
    <s v="-"/>
    <n v="0"/>
    <n v="0"/>
    <s v="-"/>
    <n v="0"/>
  </r>
  <r>
    <s v="791"/>
    <x v="28"/>
    <x v="3"/>
    <s v="003"/>
    <s v="Z1B8051199"/>
    <s v="0125"/>
    <s v="FC"/>
    <s v="00011013-00011053"/>
    <s v=""/>
    <s v=""/>
    <s v=""/>
    <s v=""/>
    <n v="0"/>
    <s v=""/>
    <s v="VENTAS NO CONTRIBUYENTES"/>
    <s v=""/>
    <n v="2990.3382000000006"/>
    <n v="0"/>
    <n v="2239.17535"/>
    <n v="0"/>
    <s v="-"/>
    <n v="0"/>
    <n v="647.55425000000002"/>
    <s v="16"/>
    <n v="103.6086"/>
    <n v="0"/>
    <s v="-"/>
    <n v="0"/>
    <n v="0"/>
    <s v="-"/>
    <n v="0"/>
  </r>
  <r>
    <s v="792"/>
    <x v="28"/>
    <x v="3"/>
    <s v="003"/>
    <s v="Z1B8051199"/>
    <s v="0125"/>
    <s v="FC"/>
    <s v="00011055-00011072"/>
    <s v=""/>
    <s v=""/>
    <s v=""/>
    <s v=""/>
    <n v="0"/>
    <s v=""/>
    <s v="VENTAS NO CONTRIBUYENTES"/>
    <s v=""/>
    <n v="805.86169800000016"/>
    <n v="0"/>
    <n v="528.55174999999997"/>
    <n v="0"/>
    <s v="-"/>
    <n v="0"/>
    <n v="239.06029999999998"/>
    <s v="16"/>
    <n v="38.249648000000001"/>
    <n v="0"/>
    <s v="-"/>
    <n v="0"/>
    <n v="0"/>
    <s v="-"/>
    <n v="0"/>
  </r>
  <r>
    <s v="793"/>
    <x v="28"/>
    <x v="0"/>
    <s v="003"/>
    <s v="Z1F0008965"/>
    <s v="1056-1056"/>
    <s v="FC"/>
    <s v="00137360-00137524"/>
    <s v=""/>
    <s v=""/>
    <s v=""/>
    <s v=""/>
    <n v="0"/>
    <s v=""/>
    <s v="VENTAS NO CONTRIBUYENTES"/>
    <s v=""/>
    <n v="2787.5354499999994"/>
    <n v="0"/>
    <n v="2582.7591999999995"/>
    <n v="0"/>
    <s v="-"/>
    <n v="0"/>
    <n v="176.53125"/>
    <s v="-"/>
    <n v="28.245000000000005"/>
    <n v="0"/>
    <s v="-"/>
    <n v="0"/>
    <n v="0"/>
    <s v="-"/>
    <n v="0"/>
  </r>
  <r>
    <s v="794"/>
    <x v="28"/>
    <x v="1"/>
    <s v="003"/>
    <s v="Z1F0017848"/>
    <s v="0608"/>
    <s v="FC"/>
    <s v="00032037"/>
    <s v=""/>
    <s v=""/>
    <s v=""/>
    <s v=""/>
    <n v="0"/>
    <s v=""/>
    <s v="CORPORACION LENOTRE"/>
    <s v="J317391004"/>
    <n v="7.53"/>
    <n v="0"/>
    <n v="7.53"/>
    <n v="0"/>
    <s v="-"/>
    <n v="0"/>
    <n v="0"/>
    <s v="-"/>
    <n v="0"/>
    <n v="0"/>
    <s v="-"/>
    <n v="0"/>
    <n v="0"/>
    <s v="-"/>
    <n v="0"/>
  </r>
  <r>
    <s v="795"/>
    <x v="28"/>
    <x v="1"/>
    <s v="003"/>
    <s v="Z1F0017848"/>
    <s v="0608"/>
    <s v="NC"/>
    <s v=""/>
    <s v="00000098"/>
    <s v=""/>
    <s v="00031993"/>
    <s v="29-10-2021"/>
    <n v="36.43"/>
    <s v="VEN"/>
    <s v="YANETH TORRES"/>
    <s v="V12563581"/>
    <n v="-0.67679999999999996"/>
    <n v="0"/>
    <n v="-0.67679999999999996"/>
    <n v="0"/>
    <s v="-"/>
    <n v="0"/>
    <n v="0"/>
    <s v="-"/>
    <n v="0"/>
    <n v="0"/>
    <s v="-"/>
    <n v="0"/>
    <n v="0"/>
    <s v="-"/>
    <n v="0"/>
  </r>
  <r>
    <s v="796"/>
    <x v="28"/>
    <x v="1"/>
    <s v="003"/>
    <s v="Z1F0017848"/>
    <s v="0608-0608"/>
    <s v="FC"/>
    <s v="00031947-00032036"/>
    <s v=""/>
    <s v=""/>
    <s v=""/>
    <s v=""/>
    <n v="0"/>
    <s v=""/>
    <s v="VENTAS NO CONTRIBUYENTES"/>
    <s v=""/>
    <n v="2611.2707739999992"/>
    <n v="0"/>
    <n v="2095.3475499999995"/>
    <n v="0"/>
    <s v="-"/>
    <n v="0"/>
    <n v="444.76140000000015"/>
    <s v="16"/>
    <n v="71.161823999999996"/>
    <n v="0"/>
    <s v="-"/>
    <n v="0"/>
    <n v="0"/>
    <s v="-"/>
    <n v="0"/>
  </r>
  <r>
    <s v="797"/>
    <x v="28"/>
    <x v="1"/>
    <s v="003"/>
    <s v="Z1F0017848"/>
    <s v="0608-0608"/>
    <s v="FC"/>
    <s v="00032038-00032085"/>
    <s v=""/>
    <s v=""/>
    <s v=""/>
    <s v=""/>
    <n v="0"/>
    <s v=""/>
    <s v="VENTAS NO CONTRIBUYENTES"/>
    <s v=""/>
    <n v="2339.4461040000001"/>
    <n v="0"/>
    <n v="1739.3366000000001"/>
    <n v="0"/>
    <s v="-"/>
    <n v="0"/>
    <n v="517.33579999999995"/>
    <s v="16"/>
    <n v="82.773703999999981"/>
    <n v="0"/>
    <s v="-"/>
    <n v="0"/>
    <n v="0"/>
    <s v="-"/>
    <n v="0"/>
  </r>
  <r>
    <s v="798"/>
    <x v="28"/>
    <x v="3"/>
    <s v="004"/>
    <s v="Z1B8050937"/>
    <s v="1971"/>
    <s v="FC"/>
    <s v="00183374"/>
    <s v=""/>
    <s v=""/>
    <s v=""/>
    <s v=""/>
    <n v="0"/>
    <s v=""/>
    <s v="LICORERIA YASHIRA"/>
    <s v="J-50076870-2"/>
    <n v="36.815600000000003"/>
    <n v="0"/>
    <n v="17.2"/>
    <n v="16.91"/>
    <s v="16"/>
    <n v="2.7056"/>
    <n v="0"/>
    <s v="-"/>
    <n v="0"/>
    <n v="0"/>
    <s v="-"/>
    <n v="0"/>
    <n v="0"/>
    <s v="-"/>
    <n v="0"/>
  </r>
  <r>
    <s v="799"/>
    <x v="28"/>
    <x v="3"/>
    <s v="004"/>
    <s v="Z1B8050937"/>
    <s v="1971"/>
    <s v="FC"/>
    <s v="00183313-00183373"/>
    <s v=""/>
    <s v=""/>
    <s v=""/>
    <s v=""/>
    <n v="0"/>
    <s v=""/>
    <s v="VENTAS NO CONTRIBUYENTES"/>
    <s v=""/>
    <n v="1851.0522500000006"/>
    <n v="0"/>
    <n v="1533.6849500000005"/>
    <n v="0"/>
    <s v="-"/>
    <n v="0"/>
    <n v="273.59259999999995"/>
    <s v="16"/>
    <n v="43.77470000000001"/>
    <n v="0"/>
    <s v="-"/>
    <n v="0"/>
    <n v="0"/>
    <s v="-"/>
    <n v="0"/>
  </r>
  <r>
    <s v="800"/>
    <x v="28"/>
    <x v="3"/>
    <s v="004"/>
    <s v="Z1B8050937"/>
    <s v="1971"/>
    <s v="FC"/>
    <s v="00183375-00183454"/>
    <s v=""/>
    <s v=""/>
    <s v=""/>
    <s v=""/>
    <n v="0"/>
    <s v=""/>
    <s v="VENTAS NO CONTRIBUYENTES"/>
    <s v=""/>
    <n v="3143.2796059999996"/>
    <n v="0"/>
    <n v="2574.6691499999988"/>
    <n v="0"/>
    <s v="-"/>
    <n v="0"/>
    <n v="490.18139999999994"/>
    <s v="16"/>
    <n v="78.429056000000003"/>
    <n v="0"/>
    <s v="-"/>
    <n v="0"/>
    <n v="0"/>
    <s v="-"/>
    <n v="0"/>
  </r>
  <r>
    <s v="801"/>
    <x v="28"/>
    <x v="1"/>
    <s v="004"/>
    <s v="Z1F0017963"/>
    <s v="0618"/>
    <s v="FC"/>
    <s v="00023413"/>
    <s v=""/>
    <s v=""/>
    <s v=""/>
    <s v=""/>
    <n v="0"/>
    <s v=""/>
    <s v="CORPORACION LENOTRE"/>
    <s v="J317391004"/>
    <n v="297"/>
    <n v="0"/>
    <n v="297"/>
    <n v="0"/>
    <s v="-"/>
    <n v="0"/>
    <n v="0"/>
    <s v="-"/>
    <n v="0"/>
    <n v="0"/>
    <s v="-"/>
    <n v="0"/>
    <n v="0"/>
    <s v="-"/>
    <n v="0"/>
  </r>
  <r>
    <s v="802"/>
    <x v="28"/>
    <x v="1"/>
    <s v="004"/>
    <s v="Z1F0017963"/>
    <s v="0618"/>
    <s v="FC"/>
    <s v="00023420"/>
    <s v=""/>
    <s v=""/>
    <s v=""/>
    <s v=""/>
    <n v="0"/>
    <s v=""/>
    <s v="CORPORACION DECOMUEBLES"/>
    <s v="J317385381"/>
    <n v="207.79503800000001"/>
    <n v="0"/>
    <n v="129.58575000000002"/>
    <n v="67.421800000000005"/>
    <s v="16"/>
    <n v="10.787488"/>
    <n v="0"/>
    <s v="-"/>
    <n v="0"/>
    <n v="0"/>
    <s v="-"/>
    <n v="0"/>
    <n v="0"/>
    <s v="-"/>
    <n v="0"/>
  </r>
  <r>
    <s v="803"/>
    <x v="28"/>
    <x v="1"/>
    <s v="004"/>
    <s v="Z1F0017963"/>
    <s v="0618-0618"/>
    <s v="FC"/>
    <s v="00023405-00023412"/>
    <s v=""/>
    <s v=""/>
    <s v=""/>
    <s v=""/>
    <n v="0"/>
    <s v=""/>
    <s v="VENTAS NO CONTRIBUYENTES"/>
    <s v=""/>
    <n v="274.60984999999999"/>
    <n v="0"/>
    <n v="174.36265000000003"/>
    <n v="0"/>
    <s v="-"/>
    <n v="0"/>
    <n v="86.42"/>
    <s v="16"/>
    <n v="13.827199999999999"/>
    <n v="0"/>
    <s v="-"/>
    <n v="0"/>
    <n v="0"/>
    <s v="-"/>
    <n v="0"/>
  </r>
  <r>
    <s v="804"/>
    <x v="28"/>
    <x v="1"/>
    <s v="004"/>
    <s v="Z1F0017963"/>
    <s v="0618-0618"/>
    <s v="FC"/>
    <s v="00023414-00023419"/>
    <s v=""/>
    <s v=""/>
    <s v=""/>
    <s v=""/>
    <n v="0"/>
    <s v=""/>
    <s v="VENTAS NO CONTRIBUYENTES"/>
    <s v=""/>
    <n v="327.987978"/>
    <n v="0"/>
    <n v="227.60645"/>
    <n v="0"/>
    <s v="-"/>
    <n v="0"/>
    <n v="86.535799999999995"/>
    <s v="-"/>
    <n v="13.845727999999999"/>
    <n v="0"/>
    <s v="-"/>
    <n v="0"/>
    <n v="0"/>
    <s v="-"/>
    <n v="0"/>
  </r>
  <r>
    <s v="805"/>
    <x v="28"/>
    <x v="1"/>
    <s v="004"/>
    <s v="Z1F0017963"/>
    <s v="0618-0618"/>
    <s v="FC"/>
    <s v="00023421-00023450"/>
    <s v=""/>
    <s v=""/>
    <s v=""/>
    <s v=""/>
    <n v="0"/>
    <s v=""/>
    <s v="VENTAS NO CONTRIBUYENTES"/>
    <s v=""/>
    <n v="1382.2141160000001"/>
    <n v="0"/>
    <n v="986.88805000000025"/>
    <n v="0"/>
    <s v="-"/>
    <n v="0"/>
    <n v="340.79834999999997"/>
    <s v="-"/>
    <n v="54.527716000000005"/>
    <n v="0"/>
    <s v="-"/>
    <n v="0"/>
    <n v="0"/>
    <s v="-"/>
    <n v="0"/>
  </r>
  <r>
    <s v="806"/>
    <x v="28"/>
    <x v="3"/>
    <s v="005"/>
    <s v="Z1B8050363"/>
    <s v="0129"/>
    <s v="FC"/>
    <s v="00013870"/>
    <s v=""/>
    <s v=""/>
    <s v=""/>
    <s v=""/>
    <n v="0"/>
    <s v=""/>
    <s v="INVER.TEUFFE E HIJO C.A"/>
    <s v="J-40232211-9"/>
    <n v="54.806800000000003"/>
    <n v="0"/>
    <n v="2.6300000000000026"/>
    <n v="44.98"/>
    <s v="16"/>
    <n v="7.1967999999999996"/>
    <n v="0"/>
    <s v="-"/>
    <n v="0"/>
    <n v="0"/>
    <s v="-"/>
    <n v="0"/>
    <n v="0"/>
    <s v="-"/>
    <n v="0"/>
  </r>
  <r>
    <s v="807"/>
    <x v="28"/>
    <x v="3"/>
    <s v="005"/>
    <s v="Z1B8050363"/>
    <s v="0129"/>
    <s v="FC"/>
    <s v="00013867-00013869"/>
    <s v=""/>
    <s v=""/>
    <s v=""/>
    <s v=""/>
    <n v="0"/>
    <s v=""/>
    <s v="VENTAS NO CONTRIBUYENTES"/>
    <s v=""/>
    <n v="278.97874999999999"/>
    <n v="0"/>
    <n v="261.07995"/>
    <n v="0"/>
    <s v="-"/>
    <n v="0"/>
    <n v="15.43"/>
    <s v="16"/>
    <n v="2.4687999999999999"/>
    <n v="0"/>
    <s v="-"/>
    <n v="0"/>
    <n v="0"/>
    <s v="-"/>
    <n v="0"/>
  </r>
  <r>
    <s v="808"/>
    <x v="28"/>
    <x v="3"/>
    <s v="005"/>
    <s v="Z1B8050363"/>
    <s v="0129"/>
    <s v="FC"/>
    <s v="00013871-00013942"/>
    <s v=""/>
    <s v=""/>
    <s v=""/>
    <s v=""/>
    <n v="0"/>
    <s v=""/>
    <s v="VENTAS NO CONTRIBUYENTES"/>
    <s v=""/>
    <n v="4256.4756859999998"/>
    <n v="0"/>
    <n v="3216.7405499999995"/>
    <n v="0"/>
    <s v="-"/>
    <n v="0"/>
    <n v="896.32340000000022"/>
    <s v="16"/>
    <n v="143.41173599999996"/>
    <n v="0"/>
    <s v="-"/>
    <n v="0"/>
    <n v="0"/>
    <s v="-"/>
    <n v="0"/>
  </r>
  <r>
    <s v="809"/>
    <x v="28"/>
    <x v="1"/>
    <s v="005"/>
    <s v="Z1F0017998"/>
    <s v="0608"/>
    <s v="FC"/>
    <s v="00027686"/>
    <s v=""/>
    <s v=""/>
    <s v=""/>
    <s v=""/>
    <n v="0"/>
    <s v=""/>
    <s v="MIGUEL USECHE"/>
    <s v="V297421360"/>
    <n v="13.8156"/>
    <n v="0"/>
    <n v="0"/>
    <n v="11.91"/>
    <s v="16"/>
    <n v="1.9056"/>
    <n v="0"/>
    <s v="-"/>
    <n v="0"/>
    <n v="0"/>
    <s v="-"/>
    <n v="0"/>
    <n v="0"/>
    <s v="-"/>
    <n v="0"/>
  </r>
  <r>
    <s v="810"/>
    <x v="28"/>
    <x v="1"/>
    <s v="005"/>
    <s v="Z1F0017998"/>
    <s v="0608-0608"/>
    <s v="FC"/>
    <s v="00027678-00027685"/>
    <s v=""/>
    <s v=""/>
    <s v=""/>
    <s v=""/>
    <n v="0"/>
    <s v=""/>
    <s v="VENTAS NO CONTRIBUYENTES"/>
    <s v=""/>
    <n v="485.22239999999999"/>
    <n v="0"/>
    <n v="268.09359999999998"/>
    <n v="0"/>
    <s v="-"/>
    <n v="0"/>
    <n v="187.18"/>
    <s v="16"/>
    <n v="29.948800000000006"/>
    <n v="0"/>
    <s v="-"/>
    <n v="0"/>
    <n v="0"/>
    <s v="-"/>
    <n v="0"/>
  </r>
  <r>
    <s v="811"/>
    <x v="28"/>
    <x v="1"/>
    <s v="005"/>
    <s v="Z1F0017998"/>
    <s v="0608-0608"/>
    <s v="FC"/>
    <s v="00027687-00027716"/>
    <s v=""/>
    <s v=""/>
    <s v=""/>
    <s v=""/>
    <n v="0"/>
    <s v=""/>
    <s v="VENTAS NO CONTRIBUYENTES"/>
    <s v=""/>
    <n v="2108.640766"/>
    <n v="0"/>
    <n v="1697.2669500000002"/>
    <n v="0"/>
    <s v="-"/>
    <n v="0"/>
    <n v="354.63260000000002"/>
    <s v="16"/>
    <n v="56.741216000000009"/>
    <n v="0"/>
    <s v="-"/>
    <n v="0"/>
    <n v="0"/>
    <s v="-"/>
    <n v="0"/>
  </r>
  <r>
    <s v="812"/>
    <x v="28"/>
    <x v="3"/>
    <s v="006"/>
    <s v="Z1B8044815"/>
    <s v="0022"/>
    <s v="NC"/>
    <s v=""/>
    <s v="00000007"/>
    <s v=""/>
    <s v="00001683"/>
    <s v="29/10/2021"/>
    <n v="69.06"/>
    <s v="VEN"/>
    <s v="YERSON GONZALES"/>
    <s v="V13252420 "/>
    <n v="-18.559999999999999"/>
    <n v="0"/>
    <n v="0"/>
    <n v="0"/>
    <s v="-"/>
    <n v="0"/>
    <n v="-16"/>
    <s v="16"/>
    <n v="-2.56"/>
    <n v="0"/>
    <s v="-"/>
    <n v="0"/>
    <n v="0"/>
    <s v="-"/>
    <n v="0"/>
  </r>
  <r>
    <s v="813"/>
    <x v="28"/>
    <x v="3"/>
    <s v="006"/>
    <s v="Z1B8044815"/>
    <s v="0022"/>
    <s v="FC"/>
    <s v="00001644-00001749"/>
    <s v=""/>
    <s v=""/>
    <s v=""/>
    <s v=""/>
    <n v="0"/>
    <s v=""/>
    <s v="VENTAS NO CONTRIBUYENTES"/>
    <s v=""/>
    <n v="5679.8537700000015"/>
    <n v="0"/>
    <n v="4509.7133500000027"/>
    <n v="0"/>
    <s v="-"/>
    <n v="0"/>
    <n v="1008.7417999999999"/>
    <s v="16"/>
    <n v="161.39861999999999"/>
    <n v="0"/>
    <s v="-"/>
    <n v="0"/>
    <n v="0"/>
    <s v="-"/>
    <n v="0"/>
  </r>
  <r>
    <s v="814"/>
    <x v="28"/>
    <x v="1"/>
    <s v="006"/>
    <s v="Z1F0017787"/>
    <s v="0583-0583"/>
    <s v="FC"/>
    <s v="00014467-00014507"/>
    <s v=""/>
    <s v=""/>
    <s v=""/>
    <s v=""/>
    <n v="0"/>
    <s v=""/>
    <s v="VENTAS NO CONTRIBUYENTES"/>
    <s v=""/>
    <n v="1181.6781899999999"/>
    <n v="0"/>
    <n v="859.49949999999967"/>
    <n v="0"/>
    <s v="-"/>
    <n v="0"/>
    <n v="277.74025"/>
    <s v="16"/>
    <n v="44.43844"/>
    <n v="0"/>
    <s v="-"/>
    <n v="0"/>
    <n v="0"/>
    <s v="-"/>
    <n v="0"/>
  </r>
  <r>
    <s v="815"/>
    <x v="28"/>
    <x v="3"/>
    <s v="007"/>
    <s v="Z1B8050013"/>
    <s v="0053"/>
    <s v="FC"/>
    <s v="00003949"/>
    <s v=""/>
    <s v=""/>
    <s v=""/>
    <s v=""/>
    <n v="0"/>
    <s v=""/>
    <s v="GRUPO CORPORATIVO MANUBER C.A"/>
    <s v="J409821315"/>
    <n v="72.361750000000001"/>
    <n v="0"/>
    <n v="72.361750000000001"/>
    <n v="0"/>
    <s v="-"/>
    <n v="0"/>
    <n v="0"/>
    <s v="-"/>
    <n v="0"/>
    <n v="0"/>
    <s v="-"/>
    <n v="0"/>
    <n v="0"/>
    <s v="-"/>
    <n v="0"/>
  </r>
  <r>
    <s v="816"/>
    <x v="28"/>
    <x v="3"/>
    <s v="007"/>
    <s v="Z1B8050013"/>
    <s v="0053"/>
    <s v="FC"/>
    <s v="00003945-00003948"/>
    <s v=""/>
    <s v=""/>
    <s v=""/>
    <s v=""/>
    <n v="0"/>
    <s v=""/>
    <s v="VENTAS NO CONTRIBUYENTES"/>
    <s v=""/>
    <n v="91.246999999999986"/>
    <n v="0"/>
    <n v="48.292200000000008"/>
    <n v="0"/>
    <s v="-"/>
    <n v="0"/>
    <n v="37.03"/>
    <s v="-"/>
    <n v="5.9248000000000003"/>
    <n v="0"/>
    <s v="-"/>
    <n v="0"/>
    <n v="0"/>
    <s v="-"/>
    <n v="0"/>
  </r>
  <r>
    <s v="817"/>
    <x v="28"/>
    <x v="3"/>
    <s v="007"/>
    <s v="Z1B8050013"/>
    <s v="0053"/>
    <s v="FC"/>
    <s v="00003950-00004041"/>
    <s v=""/>
    <s v=""/>
    <s v=""/>
    <s v=""/>
    <n v="0"/>
    <s v=""/>
    <s v="VENTAS NO CONTRIBUYENTES"/>
    <s v=""/>
    <n v="7032.6281259999987"/>
    <n v="0"/>
    <n v="5198.6313999999966"/>
    <n v="0"/>
    <s v="-"/>
    <n v="0"/>
    <n v="1581.0316500000004"/>
    <s v="-"/>
    <n v="252.96507600000001"/>
    <n v="0"/>
    <s v="-"/>
    <n v="0"/>
    <n v="0"/>
    <s v="-"/>
    <n v="0"/>
  </r>
  <r>
    <s v="818"/>
    <x v="28"/>
    <x v="3"/>
    <s v="008"/>
    <s v="Z1B8050003"/>
    <s v="1986"/>
    <s v="FC"/>
    <s v="00193730-00193814"/>
    <s v=""/>
    <s v=""/>
    <s v=""/>
    <s v=""/>
    <n v="0"/>
    <s v=""/>
    <s v="VENTAS NO CONTRIBUYENTES"/>
    <s v=""/>
    <n v="5034.1134919999995"/>
    <n v="0"/>
    <n v="3788.525000000001"/>
    <n v="0"/>
    <s v="-"/>
    <n v="0"/>
    <n v="1073.7832000000003"/>
    <s v="16"/>
    <n v="171.80529200000001"/>
    <n v="0"/>
    <s v="-"/>
    <n v="0"/>
    <n v="0"/>
    <s v="-"/>
    <n v="0"/>
  </r>
  <r>
    <s v="819"/>
    <x v="28"/>
    <x v="1"/>
    <s v="008"/>
    <s v="Z1F0017970"/>
    <s v="0240-0240"/>
    <s v="FC"/>
    <s v="00003275-00003289"/>
    <s v=""/>
    <s v=""/>
    <s v=""/>
    <s v=""/>
    <n v="0"/>
    <s v=""/>
    <s v="VENTAS NO CONTRIBUYENTES"/>
    <s v=""/>
    <n v="85.429199999999994"/>
    <n v="0"/>
    <n v="14.240000000000009"/>
    <n v="0"/>
    <s v="-"/>
    <n v="0"/>
    <n v="61.36999999999999"/>
    <s v="16"/>
    <n v="9.8192000000000004"/>
    <n v="0"/>
    <s v="-"/>
    <n v="0"/>
    <n v="0"/>
    <s v="-"/>
    <n v="0"/>
  </r>
  <r>
    <s v="820"/>
    <x v="28"/>
    <x v="3"/>
    <s v="009"/>
    <s v="Z1B8014458"/>
    <s v="0021"/>
    <s v="FC"/>
    <s v="00001168"/>
    <s v=""/>
    <s v=""/>
    <s v=""/>
    <s v=""/>
    <n v="0"/>
    <s v=""/>
    <s v="INVERSIONES COLINA FRESCA CA"/>
    <s v="J-40067775-0"/>
    <n v="24.909549999999999"/>
    <n v="0"/>
    <n v="24.909549999999999"/>
    <n v="0"/>
    <s v="-"/>
    <n v="0"/>
    <n v="0"/>
    <s v="-"/>
    <n v="0"/>
    <n v="0"/>
    <s v="-"/>
    <n v="0"/>
    <n v="0"/>
    <s v="-"/>
    <n v="0"/>
  </r>
  <r>
    <s v="821"/>
    <x v="28"/>
    <x v="3"/>
    <s v="009"/>
    <s v="Z1B8014458"/>
    <s v="0021"/>
    <s v="FC"/>
    <s v="00001151-00001167"/>
    <s v=""/>
    <s v=""/>
    <s v=""/>
    <s v=""/>
    <n v="0"/>
    <s v=""/>
    <s v="VENTAS NO CONTRIBUYENTES"/>
    <s v=""/>
    <n v="840.47464000000002"/>
    <n v="0"/>
    <n v="564.08854999999994"/>
    <n v="0"/>
    <s v="-"/>
    <n v="0"/>
    <n v="238.26385000000002"/>
    <s v="16"/>
    <n v="38.122240000000005"/>
    <n v="0"/>
    <s v="-"/>
    <n v="0"/>
    <n v="0"/>
    <s v="-"/>
    <n v="0"/>
  </r>
  <r>
    <s v="822"/>
    <x v="28"/>
    <x v="3"/>
    <s v="009"/>
    <s v="Z1B8014458"/>
    <s v="0021"/>
    <s v="FC"/>
    <s v="00001169-00001231"/>
    <s v=""/>
    <s v=""/>
    <s v=""/>
    <s v=""/>
    <n v="0"/>
    <s v=""/>
    <s v="VENTAS NO CONTRIBUYENTES"/>
    <s v=""/>
    <n v="3615.9011000000005"/>
    <n v="0"/>
    <n v="2650.1460000000002"/>
    <n v="0"/>
    <s v="-"/>
    <n v="0"/>
    <n v="832.54750000000024"/>
    <s v="-"/>
    <n v="133.20760000000001"/>
    <n v="0"/>
    <s v="-"/>
    <n v="0"/>
    <n v="0"/>
    <s v="-"/>
    <n v="0"/>
  </r>
  <r>
    <s v="823"/>
    <x v="28"/>
    <x v="3"/>
    <s v="010"/>
    <s v="Z1F0000341"/>
    <s v="1505"/>
    <s v="FC"/>
    <s v="00086345"/>
    <s v=""/>
    <s v=""/>
    <s v=""/>
    <s v=""/>
    <n v="0"/>
    <s v=""/>
    <s v="LABORATORIOS LA SANTE"/>
    <s v="J-00015493-7 "/>
    <n v="37.532899999999998"/>
    <n v="0"/>
    <n v="34.435699999999997"/>
    <n v="2.67"/>
    <s v="16"/>
    <n v="0.42720000000000002"/>
    <n v="0"/>
    <s v="-"/>
    <n v="0"/>
    <n v="0"/>
    <s v="-"/>
    <n v="0"/>
    <n v="0"/>
    <s v="-"/>
    <n v="0"/>
  </r>
  <r>
    <s v="824"/>
    <x v="28"/>
    <x v="3"/>
    <s v="010"/>
    <s v="Z1F0000341"/>
    <s v="1505"/>
    <s v="FC"/>
    <s v="00086345-00086376"/>
    <s v=""/>
    <s v=""/>
    <s v=""/>
    <s v=""/>
    <n v="0"/>
    <s v=""/>
    <s v="VENTAS NO CONTRIBUYENTES"/>
    <s v=""/>
    <n v="1688.5329200000001"/>
    <n v="0"/>
    <n v="1151.9714000000006"/>
    <n v="0"/>
    <s v="-"/>
    <n v="0"/>
    <n v="462.55299999999994"/>
    <s v="16"/>
    <n v="74.00851999999999"/>
    <n v="0"/>
    <s v="-"/>
    <n v="0"/>
    <n v="0"/>
    <s v="-"/>
    <n v="0"/>
  </r>
  <r>
    <s v="825"/>
    <x v="28"/>
    <x v="3"/>
    <s v="010"/>
    <s v="Z1F0000341"/>
    <s v="1505"/>
    <s v="FC"/>
    <s v="00086378-00086402"/>
    <s v=""/>
    <s v=""/>
    <s v=""/>
    <s v=""/>
    <n v="0"/>
    <s v=""/>
    <s v="VENTAS NO CONTRIBUYENTES"/>
    <s v=""/>
    <n v="1649.5166199999999"/>
    <n v="0"/>
    <n v="1214.5343499999999"/>
    <n v="0"/>
    <s v="-"/>
    <n v="0"/>
    <n v="374.98474999999996"/>
    <s v="16"/>
    <n v="59.997520000000002"/>
    <n v="0"/>
    <s v="-"/>
    <n v="0"/>
    <n v="0"/>
    <s v="-"/>
    <n v="0"/>
  </r>
  <r>
    <s v="826"/>
    <x v="28"/>
    <x v="3"/>
    <s v="011"/>
    <s v="Z1F0004616"/>
    <s v="0944-0944"/>
    <s v="FC"/>
    <s v="00127540-00127692"/>
    <s v=""/>
    <s v=""/>
    <s v=""/>
    <s v=""/>
    <n v="0"/>
    <s v=""/>
    <s v="VENTAS NO CONTRIBUYENTES"/>
    <s v=""/>
    <n v="2215.3178999999996"/>
    <n v="0"/>
    <n v="1978.8626999999999"/>
    <n v="0"/>
    <s v="-"/>
    <n v="0"/>
    <n v="203.84069999999997"/>
    <s v="16"/>
    <n v="32.614500000000007"/>
    <n v="0"/>
    <s v="-"/>
    <n v="0"/>
    <n v="0"/>
    <s v="-"/>
    <n v="0"/>
  </r>
  <r>
    <s v="827"/>
    <x v="28"/>
    <x v="3"/>
    <s v="012"/>
    <s v="Z1B8038506"/>
    <s v="1892"/>
    <s v="FC"/>
    <s v="00077499-00077503"/>
    <s v=""/>
    <s v=""/>
    <s v=""/>
    <s v=""/>
    <n v="0"/>
    <s v=""/>
    <s v="VENTAS NO CONTRIBUYENTES"/>
    <s v=""/>
    <n v="63.765650000000001"/>
    <n v="0"/>
    <n v="25.102850000000004"/>
    <n v="0"/>
    <s v="-"/>
    <n v="0"/>
    <n v="33.33"/>
    <s v="-"/>
    <n v="5.3327999999999998"/>
    <n v="0"/>
    <s v="-"/>
    <n v="0"/>
    <n v="0"/>
    <s v="-"/>
    <n v="0"/>
  </r>
  <r>
    <s v="828"/>
    <x v="28"/>
    <x v="3"/>
    <s v="013"/>
    <s v="Z1B8050578"/>
    <s v="1854-1854"/>
    <s v="FC"/>
    <s v="00164951-00164992"/>
    <s v=""/>
    <s v=""/>
    <s v=""/>
    <s v=""/>
    <n v="0"/>
    <s v=""/>
    <s v="VENTAS NO CONTRIBUYENTES"/>
    <s v=""/>
    <n v="524.80939999999987"/>
    <n v="0"/>
    <n v="462.91179999999997"/>
    <n v="0"/>
    <s v="-"/>
    <n v="0"/>
    <n v="53.36"/>
    <s v="-"/>
    <n v="8.5375999999999994"/>
    <n v="0"/>
    <s v="-"/>
    <n v="0"/>
    <n v="0"/>
    <s v="-"/>
    <n v="0"/>
  </r>
  <r>
    <s v="829"/>
    <x v="28"/>
    <x v="3"/>
    <s v="014"/>
    <s v="Z1F0000338"/>
    <s v="1699-1699"/>
    <s v="FC"/>
    <s v="73198000-73299001"/>
    <s v=""/>
    <s v=""/>
    <s v=""/>
    <s v=""/>
    <n v="0"/>
    <s v=""/>
    <s v="VENTAS NO CONTRIBUYENTES"/>
    <s v=""/>
    <n v="2176.1786999999999"/>
    <n v="0"/>
    <n v="1659.1188499999994"/>
    <n v="0"/>
    <s v="-"/>
    <n v="0"/>
    <n v="445.74125000000004"/>
    <s v="16"/>
    <n v="71.318599999999975"/>
    <n v="0"/>
    <s v="-"/>
    <n v="0"/>
    <n v="0"/>
    <s v="-"/>
    <n v="0"/>
  </r>
  <r>
    <s v="830"/>
    <x v="28"/>
    <x v="3"/>
    <s v="015"/>
    <s v="Z1B8050356"/>
    <s v="1869"/>
    <s v="FC"/>
    <s v="00096031"/>
    <s v=""/>
    <s v=""/>
    <s v=""/>
    <s v=""/>
    <n v="0"/>
    <s v=""/>
    <s v="GRUPO CORPORATIVO MANUBER C.A"/>
    <s v="J409821315"/>
    <n v="24.093050000000002"/>
    <n v="0"/>
    <n v="24.093050000000002"/>
    <n v="0"/>
    <s v="-"/>
    <n v="0"/>
    <n v="0"/>
    <s v="-"/>
    <n v="0"/>
    <n v="0"/>
    <s v="-"/>
    <n v="0"/>
    <n v="0"/>
    <s v="-"/>
    <n v="0"/>
  </r>
  <r>
    <s v="831"/>
    <x v="28"/>
    <x v="3"/>
    <s v="015"/>
    <s v="Z1B8050356"/>
    <s v="1869"/>
    <s v="NC"/>
    <m/>
    <n v="105"/>
    <s v=""/>
    <s v=""/>
    <s v=""/>
    <n v="0"/>
    <s v=""/>
    <s v="VENTAS NO CONTRIBUYENTES"/>
    <s v=""/>
    <n v="-82.92"/>
    <n v="0"/>
    <n v="-82.92"/>
    <n v="0"/>
    <s v="-"/>
    <n v="0"/>
    <n v="0"/>
    <s v="-"/>
    <n v="0"/>
    <n v="0"/>
    <s v="-"/>
    <n v="0"/>
    <n v="0"/>
    <s v="-"/>
    <n v="0"/>
  </r>
  <r>
    <s v="832"/>
    <x v="28"/>
    <x v="3"/>
    <s v="015"/>
    <s v="Z1B8050356"/>
    <s v="1869"/>
    <s v="FC"/>
    <s v="00095981-00096030"/>
    <s v=""/>
    <s v=""/>
    <s v=""/>
    <s v=""/>
    <n v="0"/>
    <s v=""/>
    <s v="VENTAS NO CONTRIBUYENTES"/>
    <s v=""/>
    <n v="2085.502"/>
    <n v="0"/>
    <n v="1538.8706999999999"/>
    <n v="0"/>
    <s v="-"/>
    <n v="0"/>
    <n v="471.23379999999997"/>
    <s v="-"/>
    <n v="75.39749999999998"/>
    <n v="0"/>
    <s v="-"/>
    <n v="0"/>
    <n v="0"/>
    <s v="-"/>
    <n v="0"/>
  </r>
  <r>
    <s v="833"/>
    <x v="28"/>
    <x v="3"/>
    <s v="015"/>
    <s v="Z1B8050356"/>
    <s v="1869"/>
    <s v="FC"/>
    <s v="00096032-00096034"/>
    <s v=""/>
    <s v=""/>
    <s v=""/>
    <s v=""/>
    <n v="0"/>
    <s v=""/>
    <s v="VENTAS NO CONTRIBUYENTES"/>
    <s v=""/>
    <n v="339.0711"/>
    <n v="0"/>
    <n v="284.28385000000003"/>
    <n v="0"/>
    <s v="-"/>
    <n v="0"/>
    <n v="47.230350000000001"/>
    <s v="-"/>
    <n v="7.5568999999999997"/>
    <n v="0"/>
    <s v="-"/>
    <n v="0"/>
    <n v="0"/>
    <s v="-"/>
    <n v="0"/>
  </r>
  <r>
    <s v="834"/>
    <x v="28"/>
    <x v="3"/>
    <s v="016"/>
    <s v="Z1F0000490"/>
    <s v="0410"/>
    <s v="FC"/>
    <s v="00015480-00015599"/>
    <s v=""/>
    <s v=""/>
    <s v=""/>
    <s v=""/>
    <n v="0"/>
    <s v=""/>
    <s v="VENTAS NO CONTRIBUYENTES"/>
    <s v=""/>
    <n v="1509.2422999999992"/>
    <n v="0"/>
    <n v="1171.4122499999996"/>
    <n v="0"/>
    <s v="-"/>
    <n v="0"/>
    <n v="291.23264999999998"/>
    <s v="16"/>
    <n v="46.597400000000007"/>
    <n v="0"/>
    <s v="-"/>
    <n v="0"/>
    <n v="0"/>
    <s v="-"/>
    <n v="0"/>
  </r>
  <r>
    <s v="835"/>
    <x v="28"/>
    <x v="3"/>
    <s v="017"/>
    <s v="Z7C0004030"/>
    <s v="0321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836"/>
    <x v="29"/>
    <x v="3"/>
    <s v="001"/>
    <s v="Z1F0000700"/>
    <s v="1708"/>
    <s v="FC"/>
    <s v="00039795-00039946"/>
    <s v=""/>
    <s v=""/>
    <s v=""/>
    <s v=""/>
    <n v="0"/>
    <s v=""/>
    <s v="VENTAS NO CONTRIBUYENTES"/>
    <s v=""/>
    <n v="6395.5814700000055"/>
    <n v="0"/>
    <n v="5097.8596500000058"/>
    <n v="0"/>
    <s v="-"/>
    <n v="0"/>
    <n v="1118.7256999999997"/>
    <s v="16"/>
    <n v="178.99612000000005"/>
    <n v="0"/>
    <s v="-"/>
    <n v="0"/>
    <n v="0"/>
    <s v="-"/>
    <n v="0"/>
  </r>
  <r>
    <s v="837"/>
    <x v="29"/>
    <x v="2"/>
    <s v="001"/>
    <s v="Z7C7008321"/>
    <s v="0054-0054"/>
    <s v="FC"/>
    <s v="00006027-00006150"/>
    <s v=""/>
    <s v=""/>
    <s v=""/>
    <s v=""/>
    <n v="0"/>
    <s v=""/>
    <s v="VENTAS NO CONTRIBUYENTES"/>
    <s v=""/>
    <n v="3741.5409240000017"/>
    <n v="0"/>
    <n v="2652.8514500000006"/>
    <n v="0"/>
    <s v="-"/>
    <n v="0"/>
    <n v="938.52535"/>
    <s v="16"/>
    <n v="150.16412400000002"/>
    <n v="0"/>
    <s v="-"/>
    <n v="0"/>
    <n v="0"/>
    <s v="-"/>
    <n v="0"/>
  </r>
  <r>
    <s v="838"/>
    <x v="29"/>
    <x v="2"/>
    <s v="001"/>
    <s v="Z7C7008321"/>
    <s v="0054"/>
    <s v="FC"/>
    <s v="00006151"/>
    <s v=""/>
    <s v=""/>
    <s v=""/>
    <s v=""/>
    <n v="0"/>
    <s v=""/>
    <s v="ANTONIO VAZQUEZ"/>
    <s v="V7559818"/>
    <n v="9.7363999999999997"/>
    <n v="0"/>
    <n v="9.7363999999999997"/>
    <n v="0"/>
    <s v="-"/>
    <n v="0"/>
    <n v="0"/>
    <s v="-"/>
    <n v="0"/>
    <n v="0"/>
    <s v="-"/>
    <n v="0"/>
    <n v="0"/>
    <s v="-"/>
    <n v="0"/>
  </r>
  <r>
    <s v="839"/>
    <x v="29"/>
    <x v="2"/>
    <s v="001"/>
    <s v="Z7C7008321"/>
    <s v="0054-0054"/>
    <s v="FC"/>
    <s v="00006152-00006170"/>
    <s v=""/>
    <s v=""/>
    <s v=""/>
    <s v=""/>
    <n v="0"/>
    <s v=""/>
    <s v="VENTAS NO CONTRIBUYENTES"/>
    <s v=""/>
    <n v="345.76934999999997"/>
    <n v="0"/>
    <n v="255.35894999999999"/>
    <n v="0"/>
    <s v="-"/>
    <n v="0"/>
    <n v="77.94"/>
    <s v="-"/>
    <n v="12.4704"/>
    <n v="0"/>
    <s v="-"/>
    <n v="0"/>
    <n v="0"/>
    <s v="-"/>
    <n v="0"/>
  </r>
  <r>
    <s v="840"/>
    <x v="29"/>
    <x v="1"/>
    <s v="001"/>
    <s v="Z1F0017854"/>
    <s v="0624-0624"/>
    <s v="FC"/>
    <s v="00038099-00038164"/>
    <s v=""/>
    <s v=""/>
    <s v=""/>
    <s v=""/>
    <n v="0"/>
    <s v=""/>
    <s v="VENTAS NO CONTRIBUYENTES"/>
    <s v=""/>
    <n v="3845.0786939999998"/>
    <n v="0"/>
    <n v="2819.5999499999998"/>
    <n v="0"/>
    <s v="-"/>
    <n v="0"/>
    <n v="884.03339999999992"/>
    <s v="-"/>
    <n v="141.44534400000001"/>
    <n v="0"/>
    <s v="-"/>
    <n v="0"/>
    <n v="0"/>
    <s v="-"/>
    <n v="0"/>
  </r>
  <r>
    <s v="841"/>
    <x v="29"/>
    <x v="2"/>
    <s v="002"/>
    <s v="Z7C7008340"/>
    <s v="0054-0054"/>
    <s v="FC"/>
    <s v="00006692-00006873"/>
    <s v=""/>
    <s v=""/>
    <s v=""/>
    <s v=""/>
    <n v="0"/>
    <s v=""/>
    <s v="VENTAS NO CONTRIBUYENTES"/>
    <s v=""/>
    <n v="4243.5107679999983"/>
    <n v="0"/>
    <n v="3292.7445499999985"/>
    <n v="0"/>
    <s v="-"/>
    <n v="0"/>
    <n v="819.62594999999988"/>
    <s v="-"/>
    <n v="131.14026799999996"/>
    <n v="0"/>
    <s v="-"/>
    <n v="0"/>
    <n v="0"/>
    <s v="-"/>
    <n v="0"/>
  </r>
  <r>
    <s v="842"/>
    <x v="29"/>
    <x v="3"/>
    <s v="002"/>
    <s v="Z1B8050002"/>
    <s v="0047"/>
    <s v="NC"/>
    <s v=""/>
    <s v="00000015"/>
    <s v=""/>
    <s v="39729000"/>
    <s v="29/10/2021"/>
    <n v="23.12"/>
    <s v="VEN"/>
    <s v="HECTOR ZEA"/>
    <s v="V5318850"/>
    <n v="-6.13"/>
    <n v="0"/>
    <n v="-6.13"/>
    <n v="0"/>
    <s v="-"/>
    <n v="0"/>
    <n v="0"/>
    <s v="-"/>
    <n v="0"/>
    <n v="0"/>
    <s v="-"/>
    <n v="0"/>
    <n v="0"/>
    <s v="-"/>
    <n v="0"/>
  </r>
  <r>
    <s v="843"/>
    <x v="29"/>
    <x v="3"/>
    <s v="002"/>
    <s v="Z1B8050002"/>
    <s v="0047"/>
    <s v="NC"/>
    <s v=""/>
    <s v="00000016"/>
    <s v=""/>
    <s v="00004026"/>
    <s v="29/10/2021"/>
    <n v="150.52000000000001"/>
    <s v="VEN"/>
    <s v="LEONARDO GARBOZA"/>
    <s v="V14852037"/>
    <n v="-6.6003999999999996"/>
    <n v="0"/>
    <n v="0"/>
    <n v="0"/>
    <s v="-"/>
    <n v="0"/>
    <n v="-5.69"/>
    <s v="16"/>
    <n v="-0.91039999999999999"/>
    <n v="0"/>
    <s v="-"/>
    <n v="0"/>
    <n v="0"/>
    <s v="-"/>
    <n v="0"/>
  </r>
  <r>
    <s v="844"/>
    <x v="29"/>
    <x v="3"/>
    <s v="002"/>
    <s v="Z1B8050002"/>
    <s v="0047"/>
    <s v="FC"/>
    <s v="00003683-00003772"/>
    <s v=""/>
    <s v=""/>
    <s v=""/>
    <s v=""/>
    <n v="0"/>
    <s v=""/>
    <s v="VENTAS NO CONTRIBUYENTES"/>
    <s v=""/>
    <n v="6054.2482319999981"/>
    <n v="0"/>
    <n v="4464.8679500000007"/>
    <n v="0"/>
    <s v="-"/>
    <n v="0"/>
    <n v="1370.1553499999993"/>
    <s v="16"/>
    <n v="219.22493200000011"/>
    <n v="0"/>
    <s v="-"/>
    <n v="0"/>
    <n v="0"/>
    <s v="-"/>
    <n v="0"/>
  </r>
  <r>
    <s v="845"/>
    <x v="29"/>
    <x v="1"/>
    <s v="002"/>
    <s v="Z1F0017966"/>
    <s v="0616"/>
    <s v="FC"/>
    <s v="00023983"/>
    <s v=""/>
    <s v=""/>
    <s v=""/>
    <s v=""/>
    <n v="0"/>
    <s v=""/>
    <s v="CORPORACION LENOTRE"/>
    <s v="J317391004"/>
    <n v="8.0282"/>
    <n v="0"/>
    <n v="8.0282"/>
    <n v="0"/>
    <s v="-"/>
    <n v="0"/>
    <n v="0"/>
    <s v="-"/>
    <n v="0"/>
    <n v="0"/>
    <s v="-"/>
    <n v="0"/>
    <n v="0"/>
    <s v="-"/>
    <n v="0"/>
  </r>
  <r>
    <s v="846"/>
    <x v="29"/>
    <x v="1"/>
    <s v="002"/>
    <s v="Z1F0017966"/>
    <s v="0616"/>
    <s v="FC"/>
    <s v="00024003"/>
    <s v=""/>
    <s v=""/>
    <s v=""/>
    <s v=""/>
    <n v="0"/>
    <s v=""/>
    <s v="CORPORACION LENOTRE"/>
    <s v="J317391004"/>
    <n v="297"/>
    <n v="0"/>
    <n v="297"/>
    <n v="0"/>
    <s v="-"/>
    <n v="0"/>
    <n v="0"/>
    <s v="-"/>
    <n v="0"/>
    <n v="0"/>
    <s v="-"/>
    <n v="0"/>
    <n v="0"/>
    <s v="-"/>
    <n v="0"/>
  </r>
  <r>
    <s v="847"/>
    <x v="29"/>
    <x v="1"/>
    <s v="002"/>
    <s v="Z1F0017966"/>
    <s v="0616"/>
    <s v="FC"/>
    <s v="00024056"/>
    <s v=""/>
    <s v=""/>
    <s v=""/>
    <s v=""/>
    <n v="0"/>
    <s v=""/>
    <s v="FUNDAVIGEA"/>
    <s v="J298180811"/>
    <n v="22.014800000000001"/>
    <n v="0"/>
    <n v="6.6100000000000012"/>
    <n v="13.28"/>
    <s v="16"/>
    <n v="2.1248"/>
    <n v="0"/>
    <s v="-"/>
    <n v="0"/>
    <n v="0"/>
    <s v="-"/>
    <n v="0"/>
    <n v="0"/>
    <s v="-"/>
    <n v="0"/>
  </r>
  <r>
    <s v="848"/>
    <x v="29"/>
    <x v="1"/>
    <s v="002"/>
    <s v="Z1F0017966"/>
    <s v="0616"/>
    <s v="FC"/>
    <s v="00024063"/>
    <s v=""/>
    <s v=""/>
    <s v=""/>
    <s v=""/>
    <n v="0"/>
    <s v=""/>
    <s v="CORPORACION TRANSCLEAN2021C.A"/>
    <s v="J412626353"/>
    <n v="76.41395"/>
    <n v="0"/>
    <n v="45.476749999999996"/>
    <n v="26.67"/>
    <s v="16"/>
    <n v="4.2671999999999999"/>
    <n v="0"/>
    <s v="-"/>
    <n v="0"/>
    <n v="0"/>
    <s v="-"/>
    <n v="0"/>
    <n v="0"/>
    <s v="-"/>
    <n v="0"/>
  </r>
  <r>
    <s v="849"/>
    <x v="29"/>
    <x v="1"/>
    <s v="002"/>
    <s v="Z1F0017966"/>
    <s v="0616-0616"/>
    <s v="FC"/>
    <s v="00023971-00023982"/>
    <s v=""/>
    <s v=""/>
    <s v=""/>
    <s v=""/>
    <n v="0"/>
    <s v=""/>
    <s v="VENTAS NO CONTRIBUYENTES"/>
    <s v=""/>
    <n v="131.02199999999999"/>
    <n v="0"/>
    <n v="85.712399999999988"/>
    <n v="0"/>
    <s v="-"/>
    <n v="0"/>
    <n v="39.06"/>
    <s v="-"/>
    <n v="6.2496"/>
    <n v="0"/>
    <s v="-"/>
    <n v="0"/>
    <n v="0"/>
    <s v="-"/>
    <n v="0"/>
  </r>
  <r>
    <s v="850"/>
    <x v="29"/>
    <x v="1"/>
    <s v="002"/>
    <s v="Z1F0017966"/>
    <s v="0616-0616"/>
    <s v="FC"/>
    <s v="00023984-00024002"/>
    <s v=""/>
    <s v=""/>
    <s v=""/>
    <s v=""/>
    <n v="0"/>
    <s v=""/>
    <s v="VENTAS NO CONTRIBUYENTES"/>
    <s v=""/>
    <n v="418.30732999999998"/>
    <n v="0"/>
    <n v="379.91944999999998"/>
    <n v="0"/>
    <s v="-"/>
    <n v="0"/>
    <n v="33.092999999999996"/>
    <s v="16"/>
    <n v="5.2948799999999991"/>
    <n v="0"/>
    <s v="-"/>
    <n v="0"/>
    <n v="0"/>
    <s v="-"/>
    <n v="0"/>
  </r>
  <r>
    <s v="851"/>
    <x v="29"/>
    <x v="1"/>
    <s v="002"/>
    <s v="Z1F0017966"/>
    <s v="0616-0616"/>
    <s v="FC"/>
    <s v="00024004-00024055"/>
    <s v=""/>
    <s v=""/>
    <s v=""/>
    <s v=""/>
    <n v="0"/>
    <s v=""/>
    <s v="VENTAS NO CONTRIBUYENTES"/>
    <s v=""/>
    <n v="1801.8414600000006"/>
    <n v="0"/>
    <n v="1556.1813000000002"/>
    <n v="0"/>
    <s v="-"/>
    <n v="0"/>
    <n v="211.77600000000001"/>
    <s v="-"/>
    <n v="33.884160000000001"/>
    <n v="0"/>
    <s v="-"/>
    <n v="0"/>
    <n v="0"/>
    <s v="-"/>
    <n v="0"/>
  </r>
  <r>
    <s v="852"/>
    <x v="29"/>
    <x v="1"/>
    <s v="002"/>
    <s v="Z1F0017966"/>
    <s v="0616-0616"/>
    <s v="FC"/>
    <s v="00024057-00024062"/>
    <s v=""/>
    <s v=""/>
    <s v=""/>
    <s v=""/>
    <n v="0"/>
    <s v=""/>
    <s v="VENTAS NO CONTRIBUYENTES"/>
    <s v=""/>
    <n v="85.504280000000008"/>
    <n v="0"/>
    <n v="54.2881"/>
    <n v="0"/>
    <s v="-"/>
    <n v="0"/>
    <n v="26.910499999999999"/>
    <s v="-"/>
    <n v="4.3056799999999997"/>
    <n v="0"/>
    <s v="-"/>
    <n v="0"/>
    <n v="0"/>
    <s v="-"/>
    <n v="0"/>
  </r>
  <r>
    <s v="853"/>
    <x v="29"/>
    <x v="1"/>
    <s v="002"/>
    <s v="Z1F0017966"/>
    <s v="0616-0616"/>
    <s v="FC"/>
    <s v="00024064-00024079"/>
    <s v=""/>
    <s v=""/>
    <s v=""/>
    <s v=""/>
    <n v="0"/>
    <s v=""/>
    <s v="VENTAS NO CONTRIBUYENTES"/>
    <s v=""/>
    <n v="826.54403200000013"/>
    <n v="0"/>
    <n v="620.43500000000006"/>
    <n v="0"/>
    <s v="-"/>
    <n v="0"/>
    <n v="177.68020000000001"/>
    <s v="16"/>
    <n v="28.428832000000003"/>
    <n v="0"/>
    <s v="-"/>
    <n v="0"/>
    <n v="0"/>
    <s v="-"/>
    <n v="0"/>
  </r>
  <r>
    <s v="854"/>
    <x v="29"/>
    <x v="0"/>
    <s v="002"/>
    <s v="Z1F0008858"/>
    <s v="1073"/>
    <s v="NC"/>
    <s v=""/>
    <s v="00000174"/>
    <s v=""/>
    <s v="00143462"/>
    <s v="30/10/2021"/>
    <n v="40.81"/>
    <s v="VEN"/>
    <s v="YULEIDI URBEZ"/>
    <s v="V23252676 "/>
    <n v="-12.26"/>
    <n v="0"/>
    <n v="-12.26"/>
    <n v="0"/>
    <s v="-"/>
    <n v="0"/>
    <n v="0"/>
    <s v="-"/>
    <n v="0"/>
    <n v="0"/>
    <s v="-"/>
    <n v="0"/>
    <n v="0"/>
    <s v="-"/>
    <n v="0"/>
  </r>
  <r>
    <s v="855"/>
    <x v="29"/>
    <x v="0"/>
    <s v="002"/>
    <s v="Z1F0008858"/>
    <s v="1073-1073"/>
    <s v="FC"/>
    <s v="00143334-00143513"/>
    <s v=""/>
    <s v=""/>
    <s v=""/>
    <s v=""/>
    <n v="0"/>
    <s v=""/>
    <s v="VENTAS NO CONTRIBUYENTES"/>
    <s v=""/>
    <n v="3250.9546999999984"/>
    <n v="0"/>
    <n v="2971.4388999999983"/>
    <n v="0"/>
    <s v="-"/>
    <n v="0"/>
    <n v="240.96190000000001"/>
    <s v="16"/>
    <n v="38.553899999999992"/>
    <n v="0"/>
    <s v="-"/>
    <n v="0"/>
    <n v="0"/>
    <s v="-"/>
    <n v="0"/>
  </r>
  <r>
    <s v="856"/>
    <x v="29"/>
    <x v="3"/>
    <s v="002"/>
    <s v="Z1B8050149"/>
    <s v="1970"/>
    <s v="FC"/>
    <s v="00224611-00224721"/>
    <m/>
    <m/>
    <m/>
    <m/>
    <n v="0"/>
    <m/>
    <s v="VENTAS NO CONTRIBUYENTES"/>
    <m/>
    <n v="2118.7583999999997"/>
    <n v="0"/>
    <n v="2090.64"/>
    <n v="0"/>
    <s v="-"/>
    <n v="0"/>
    <n v="24.24"/>
    <s v="16"/>
    <n v="3.8783999999999996"/>
    <n v="0"/>
    <s v="-"/>
    <n v="0"/>
    <n v="0"/>
    <s v="-"/>
    <n v="0"/>
  </r>
  <r>
    <s v="857"/>
    <x v="29"/>
    <x v="3"/>
    <s v="002"/>
    <s v="Z1B8050149"/>
    <s v="1970"/>
    <s v="NC"/>
    <m/>
    <s v="00001360-00001362"/>
    <m/>
    <m/>
    <m/>
    <n v="0"/>
    <m/>
    <s v="VENTAS NO CONTRIBUYENTES"/>
    <m/>
    <n v="-45.27"/>
    <n v="0"/>
    <n v="-45.27"/>
    <n v="0"/>
    <s v="-"/>
    <n v="0"/>
    <n v="0"/>
    <s v="16"/>
    <n v="0"/>
    <n v="0"/>
    <s v="-"/>
    <n v="0"/>
    <n v="0"/>
    <s v="-"/>
    <n v="0"/>
  </r>
  <r>
    <s v="858"/>
    <x v="29"/>
    <x v="3"/>
    <s v="002"/>
    <s v="Z1B8050365"/>
    <s v="1456"/>
    <s v="FC "/>
    <s v="00091568-00091698"/>
    <m/>
    <m/>
    <m/>
    <m/>
    <n v="0"/>
    <m/>
    <s v="VENTAS NO CONTRIBUYENTES"/>
    <m/>
    <n v="3083.4760000000001"/>
    <n v="0"/>
    <n v="3047.11"/>
    <n v="0"/>
    <s v="-"/>
    <n v="0"/>
    <n v="31.35"/>
    <s v="-"/>
    <n v="5.016"/>
    <n v="0"/>
    <s v="-"/>
    <n v="0"/>
    <n v="0"/>
    <s v="-"/>
    <n v="0"/>
  </r>
  <r>
    <s v="859"/>
    <x v="29"/>
    <x v="3"/>
    <s v="002"/>
    <s v="Z1B8050365"/>
    <s v="1456"/>
    <s v="NC"/>
    <m/>
    <s v="00001437-00001438"/>
    <m/>
    <m/>
    <m/>
    <n v="0"/>
    <m/>
    <s v="VENTAS NO CONTRIBUYENTES"/>
    <m/>
    <n v="-73.441999999999993"/>
    <n v="0"/>
    <n v="-61.32"/>
    <n v="0"/>
    <s v="-"/>
    <n v="0"/>
    <n v="-10.45"/>
    <s v="-"/>
    <n v="-1.6719999999999999"/>
    <n v="0"/>
    <s v="-"/>
    <n v="0"/>
    <n v="0"/>
    <s v="-"/>
    <n v="0"/>
  </r>
  <r>
    <s v="860"/>
    <x v="29"/>
    <x v="2"/>
    <s v="003"/>
    <s v="Z7C7008438"/>
    <s v="0053-0053"/>
    <s v="FC"/>
    <s v="00006057-00006087"/>
    <s v=""/>
    <s v=""/>
    <s v=""/>
    <s v=""/>
    <n v="0"/>
    <s v=""/>
    <s v="VENTAS NO CONTRIBUYENTES"/>
    <s v=""/>
    <n v="520.70724999999993"/>
    <n v="0"/>
    <n v="432.52385000000004"/>
    <n v="0"/>
    <s v="-"/>
    <n v="0"/>
    <n v="76.020200000000003"/>
    <s v="-"/>
    <n v="12.1632"/>
    <n v="0"/>
    <s v="-"/>
    <n v="0"/>
    <n v="0"/>
    <s v="-"/>
    <n v="0"/>
  </r>
  <r>
    <s v="861"/>
    <x v="29"/>
    <x v="2"/>
    <s v="003"/>
    <s v="Z7C7008438"/>
    <s v="0053"/>
    <s v="FC"/>
    <s v="00006088"/>
    <s v=""/>
    <s v=""/>
    <s v=""/>
    <s v=""/>
    <n v="0"/>
    <s v=""/>
    <s v="GRACIELA WANDER"/>
    <s v="E819993681"/>
    <n v="63.442749999999997"/>
    <n v="0"/>
    <n v="11.787950000000002"/>
    <n v="44.53"/>
    <s v="16"/>
    <n v="7.1247999999999996"/>
    <n v="0"/>
    <s v="-"/>
    <n v="0"/>
    <n v="0"/>
    <s v="-"/>
    <n v="0"/>
    <n v="0"/>
    <s v="-"/>
    <n v="0"/>
  </r>
  <r>
    <s v="862"/>
    <x v="29"/>
    <x v="2"/>
    <s v="003"/>
    <s v="Z7C7008438"/>
    <s v="0053-0053"/>
    <s v="FC"/>
    <s v="00006089-00006208"/>
    <s v=""/>
    <s v=""/>
    <s v=""/>
    <s v=""/>
    <n v="0"/>
    <s v=""/>
    <s v="VENTAS NO CONTRIBUYENTES"/>
    <s v=""/>
    <n v="3125.5393000000004"/>
    <n v="0"/>
    <n v="2554.9743500000004"/>
    <n v="0"/>
    <s v="-"/>
    <n v="0"/>
    <n v="491.86624999999998"/>
    <s v="16"/>
    <n v="78.698700000000002"/>
    <n v="0"/>
    <s v="-"/>
    <n v="0"/>
    <n v="0"/>
    <s v="-"/>
    <n v="0"/>
  </r>
  <r>
    <s v="863"/>
    <x v="29"/>
    <x v="3"/>
    <s v="003"/>
    <s v="Z1B8051199"/>
    <s v="0126"/>
    <s v="FC"/>
    <s v="00011073-00011182"/>
    <s v=""/>
    <s v=""/>
    <s v=""/>
    <s v=""/>
    <n v="0"/>
    <s v=""/>
    <s v="VENTAS NO CONTRIBUYENTES"/>
    <s v=""/>
    <n v="7650.4739319999999"/>
    <n v="0"/>
    <n v="5664.6"/>
    <n v="0"/>
    <s v="-"/>
    <n v="0"/>
    <n v="1711.9602999999995"/>
    <s v="16"/>
    <n v="273.91363200000001"/>
    <n v="0"/>
    <s v="-"/>
    <n v="0"/>
    <n v="0"/>
    <s v="-"/>
    <n v="0"/>
  </r>
  <r>
    <s v="864"/>
    <x v="29"/>
    <x v="0"/>
    <s v="003"/>
    <s v="Z1F0008965"/>
    <s v="1057"/>
    <s v="FC"/>
    <s v="00137607"/>
    <s v=""/>
    <s v=""/>
    <s v=""/>
    <s v=""/>
    <n v="0"/>
    <s v=""/>
    <s v="INVERSIONES FU WEN C.A"/>
    <s v="J29380871-5"/>
    <n v="17"/>
    <n v="0"/>
    <n v="17"/>
    <n v="0"/>
    <s v="-"/>
    <n v="0"/>
    <n v="0"/>
    <s v="-"/>
    <n v="0"/>
    <n v="0"/>
    <s v="-"/>
    <n v="0"/>
    <n v="0"/>
    <s v="-"/>
    <n v="0"/>
  </r>
  <r>
    <s v="865"/>
    <x v="29"/>
    <x v="0"/>
    <s v="003"/>
    <s v="Z1F0008965"/>
    <s v="1057"/>
    <s v="FC"/>
    <s v="00137608"/>
    <s v=""/>
    <s v=""/>
    <s v=""/>
    <s v=""/>
    <n v="0"/>
    <s v=""/>
    <s v="INVERSIONES FRESH VEGGIES. C.A"/>
    <s v="J-50079664-1"/>
    <n v="17"/>
    <n v="0"/>
    <n v="17"/>
    <n v="0"/>
    <s v="-"/>
    <n v="0"/>
    <n v="0"/>
    <s v="-"/>
    <n v="0"/>
    <n v="0"/>
    <s v="-"/>
    <n v="0"/>
    <n v="0"/>
    <s v="-"/>
    <n v="0"/>
  </r>
  <r>
    <s v="866"/>
    <x v="29"/>
    <x v="0"/>
    <s v="003"/>
    <s v="Z1F0008965"/>
    <s v="1057"/>
    <s v="NC"/>
    <s v=""/>
    <s v="00000139"/>
    <s v=""/>
    <s v="00137605"/>
    <s v="30/10/2021"/>
    <n v="27.84"/>
    <s v="VEN"/>
    <s v="YENIS"/>
    <s v="V8677669"/>
    <n v="-15.11"/>
    <n v="0"/>
    <n v="-15.11"/>
    <n v="0"/>
    <s v="-"/>
    <n v="0"/>
    <n v="0"/>
    <s v="-"/>
    <n v="0"/>
    <n v="0"/>
    <s v="-"/>
    <n v="0"/>
    <n v="0"/>
    <s v="-"/>
    <n v="0"/>
  </r>
  <r>
    <s v="867"/>
    <x v="29"/>
    <x v="0"/>
    <s v="003"/>
    <s v="Z1F0008965"/>
    <s v="1057-1057"/>
    <s v="FC"/>
    <s v="00137525-00137606"/>
    <s v=""/>
    <s v=""/>
    <s v=""/>
    <s v=""/>
    <n v="0"/>
    <s v=""/>
    <s v="VENTAS NO CONTRIBUYENTES"/>
    <s v=""/>
    <n v="1568.3583999999994"/>
    <n v="0"/>
    <n v="1458.7563999999998"/>
    <n v="0"/>
    <s v="-"/>
    <n v="0"/>
    <n v="94.484400000000008"/>
    <s v="-"/>
    <n v="15.117599999999998"/>
    <n v="0"/>
    <s v="-"/>
    <n v="0"/>
    <n v="0"/>
    <s v="-"/>
    <n v="0"/>
  </r>
  <r>
    <s v="868"/>
    <x v="29"/>
    <x v="0"/>
    <s v="003"/>
    <s v="Z1F0008965"/>
    <s v="1057-1057"/>
    <s v="FC"/>
    <s v="00137609-00137667"/>
    <s v=""/>
    <s v=""/>
    <s v=""/>
    <s v=""/>
    <n v="0"/>
    <s v=""/>
    <s v="VENTAS NO CONTRIBUYENTES"/>
    <s v=""/>
    <n v="1297.9825500000002"/>
    <n v="0"/>
    <n v="1185.2021000000007"/>
    <n v="0"/>
    <s v="-"/>
    <n v="0"/>
    <n v="97.224550000000008"/>
    <s v="-"/>
    <n v="15.555899999999999"/>
    <n v="0"/>
    <s v="-"/>
    <n v="0"/>
    <n v="0"/>
    <s v="-"/>
    <n v="0"/>
  </r>
  <r>
    <s v="869"/>
    <x v="29"/>
    <x v="1"/>
    <s v="003"/>
    <s v="Z1F0017848"/>
    <s v="0609"/>
    <s v="FC"/>
    <s v="00032114"/>
    <s v=""/>
    <s v=""/>
    <s v=""/>
    <s v=""/>
    <n v="0"/>
    <s v=""/>
    <s v="BODEGON VILOEVITA"/>
    <s v="J610410832"/>
    <n v="81.160002000000006"/>
    <n v="0"/>
    <n v="65.862849999999995"/>
    <n v="13.187200000000001"/>
    <s v="16"/>
    <n v="2.1099519999999998"/>
    <n v="0"/>
    <s v="-"/>
    <n v="0"/>
    <n v="0"/>
    <s v="-"/>
    <n v="0"/>
    <n v="0"/>
    <s v="-"/>
    <n v="0"/>
  </r>
  <r>
    <s v="870"/>
    <x v="29"/>
    <x v="1"/>
    <s v="003"/>
    <s v="Z1F0017848"/>
    <s v="0609-0609"/>
    <s v="FC"/>
    <s v="00032086-00032113"/>
    <s v=""/>
    <s v=""/>
    <s v=""/>
    <s v=""/>
    <n v="0"/>
    <s v=""/>
    <s v="VENTAS NO CONTRIBUYENTES"/>
    <s v=""/>
    <n v="1582.0987300000002"/>
    <n v="0"/>
    <n v="1198.4223500000001"/>
    <n v="0"/>
    <s v="-"/>
    <n v="0"/>
    <n v="330.75549999999998"/>
    <s v="16"/>
    <n v="52.920879999999997"/>
    <n v="0"/>
    <s v="-"/>
    <n v="0"/>
    <n v="0"/>
    <s v="-"/>
    <n v="0"/>
  </r>
  <r>
    <s v="871"/>
    <x v="29"/>
    <x v="1"/>
    <s v="003"/>
    <s v="Z1F0017848"/>
    <s v="0609-0609"/>
    <s v="FC"/>
    <s v="00032115-00032171"/>
    <s v=""/>
    <s v=""/>
    <s v=""/>
    <s v=""/>
    <n v="0"/>
    <s v=""/>
    <s v="VENTAS NO CONTRIBUYENTES"/>
    <s v=""/>
    <n v="3302.0699840000007"/>
    <n v="0"/>
    <n v="2262.6624500000016"/>
    <n v="0"/>
    <s v="-"/>
    <n v="0"/>
    <n v="896.04094999999984"/>
    <s v="16"/>
    <n v="143.36658400000002"/>
    <n v="0"/>
    <s v="-"/>
    <n v="0"/>
    <n v="0"/>
    <s v="-"/>
    <n v="0"/>
  </r>
  <r>
    <s v="872"/>
    <x v="29"/>
    <x v="3"/>
    <s v="004"/>
    <s v="Z1B8050937"/>
    <s v="1973"/>
    <s v="FC"/>
    <s v="00183455-00183604"/>
    <s v=""/>
    <s v=""/>
    <s v=""/>
    <s v=""/>
    <n v="0"/>
    <s v=""/>
    <s v="VENTAS NO CONTRIBUYENTES"/>
    <s v=""/>
    <n v="9012.2770979999987"/>
    <n v="0"/>
    <n v="6306.5805500000015"/>
    <n v="0"/>
    <s v="-"/>
    <n v="0"/>
    <n v="2332.4970000000003"/>
    <s v="16"/>
    <n v="373.19954799999999"/>
    <n v="0"/>
    <s v="-"/>
    <n v="0"/>
    <n v="0"/>
    <s v="-"/>
    <n v="0"/>
  </r>
  <r>
    <s v="873"/>
    <x v="29"/>
    <x v="1"/>
    <s v="004"/>
    <s v="Z1F0017963"/>
    <s v="0619"/>
    <s v="NC"/>
    <s v=""/>
    <s v="00000099"/>
    <s v=""/>
    <s v="00023464"/>
    <s v="30-10-2021"/>
    <n v="70.87"/>
    <s v="VEN"/>
    <s v="KAREN ROJAS"/>
    <s v="V10656916"/>
    <n v="-2.9897999999999998"/>
    <n v="0"/>
    <n v="-2.9897999999999998"/>
    <n v="0"/>
    <s v="-"/>
    <n v="0"/>
    <n v="0"/>
    <s v="-"/>
    <n v="0"/>
    <n v="0"/>
    <s v="-"/>
    <n v="0"/>
    <n v="0"/>
    <s v="-"/>
    <n v="0"/>
  </r>
  <r>
    <s v="874"/>
    <x v="29"/>
    <x v="1"/>
    <s v="004"/>
    <s v="Z1F0017963"/>
    <s v="0619"/>
    <s v="NC"/>
    <s v=""/>
    <s v="00000100"/>
    <s v=""/>
    <s v="00023473"/>
    <s v="30-10-2021"/>
    <n v="15.78"/>
    <s v="VEN"/>
    <s v="EYIBEL MALDONADO"/>
    <s v="V26498034"/>
    <n v="-15.78"/>
    <n v="0"/>
    <n v="-15.78"/>
    <n v="0"/>
    <s v="-"/>
    <n v="0"/>
    <n v="0"/>
    <s v="-"/>
    <n v="0"/>
    <n v="0"/>
    <s v="-"/>
    <n v="0"/>
    <n v="0"/>
    <s v="-"/>
    <n v="0"/>
  </r>
  <r>
    <s v="875"/>
    <x v="29"/>
    <x v="1"/>
    <s v="004"/>
    <s v="Z1F0017963"/>
    <s v="0619"/>
    <s v="NC"/>
    <s v=""/>
    <s v="00000101"/>
    <s v=""/>
    <s v="00038128"/>
    <s v="30-10-2021"/>
    <n v="25.8"/>
    <s v="VEN"/>
    <s v="MARIA FERNANDA BENITEZ"/>
    <s v="V29555658"/>
    <n v="-23.67"/>
    <n v="0"/>
    <n v="-23.67"/>
    <n v="0"/>
    <s v="-"/>
    <n v="0"/>
    <n v="0"/>
    <s v="-"/>
    <n v="0"/>
    <n v="0"/>
    <s v="-"/>
    <n v="0"/>
    <n v="0"/>
    <s v="-"/>
    <n v="0"/>
  </r>
  <r>
    <s v="876"/>
    <x v="29"/>
    <x v="1"/>
    <s v="004"/>
    <s v="Z1F0017963"/>
    <s v="0619-0619"/>
    <s v="FC"/>
    <s v="00023451-00023518"/>
    <s v=""/>
    <s v=""/>
    <s v=""/>
    <s v=""/>
    <n v="0"/>
    <s v=""/>
    <s v="VENTAS NO CONTRIBUYENTES"/>
    <s v=""/>
    <n v="2994.6684919999984"/>
    <n v="0"/>
    <n v="2039.9087999999995"/>
    <n v="0"/>
    <s v="-"/>
    <n v="0"/>
    <n v="823.06870000000004"/>
    <s v="16"/>
    <n v="131.69099199999997"/>
    <n v="0"/>
    <s v="-"/>
    <n v="0"/>
    <n v="0"/>
    <s v="-"/>
    <n v="0"/>
  </r>
  <r>
    <s v="877"/>
    <x v="29"/>
    <x v="3"/>
    <s v="005"/>
    <s v="Z1B8050363"/>
    <s v="0130"/>
    <s v="FC"/>
    <s v="00013984"/>
    <s v=""/>
    <s v=""/>
    <s v=""/>
    <s v=""/>
    <n v="0"/>
    <s v=""/>
    <s v="ALIMENTOS COMARCA"/>
    <s v="J40706967-5"/>
    <n v="1499.0088000000001"/>
    <n v="0"/>
    <n v="1248.33835"/>
    <n v="216.09514999999999"/>
    <s v="16"/>
    <n v="34.575299999999999"/>
    <n v="0"/>
    <s v="-"/>
    <n v="0"/>
    <n v="0"/>
    <s v="-"/>
    <n v="0"/>
    <n v="0"/>
    <s v="-"/>
    <n v="0"/>
  </r>
  <r>
    <s v="878"/>
    <x v="29"/>
    <x v="3"/>
    <s v="005"/>
    <s v="Z1B8050363"/>
    <s v="0130"/>
    <s v="FC"/>
    <s v="00013943-00013983"/>
    <s v=""/>
    <s v=""/>
    <s v=""/>
    <s v=""/>
    <n v="0"/>
    <s v=""/>
    <s v="VENTAS NO CONTRIBUYENTES"/>
    <s v=""/>
    <n v="2412.6059759999994"/>
    <n v="0"/>
    <n v="1891.1779000000001"/>
    <n v="0"/>
    <s v="-"/>
    <n v="0"/>
    <n v="449.50689999999997"/>
    <s v="-"/>
    <n v="71.921176000000003"/>
    <n v="0"/>
    <s v="-"/>
    <n v="0"/>
    <n v="0"/>
    <s v="-"/>
    <n v="0"/>
  </r>
  <r>
    <s v="879"/>
    <x v="29"/>
    <x v="3"/>
    <s v="005"/>
    <s v="Z1B8050363"/>
    <s v="0130"/>
    <s v="FC"/>
    <s v="00013985-00014059"/>
    <s v=""/>
    <s v=""/>
    <s v=""/>
    <s v=""/>
    <n v="0"/>
    <s v=""/>
    <s v="VENTAS NO CONTRIBUYENTES"/>
    <s v=""/>
    <n v="5254.266528000001"/>
    <n v="0"/>
    <n v="3927.432299999999"/>
    <n v="0"/>
    <s v="-"/>
    <n v="0"/>
    <n v="1143.8226"/>
    <s v="16"/>
    <n v="183.011628"/>
    <n v="0"/>
    <s v="-"/>
    <n v="0"/>
    <n v="0"/>
    <s v="-"/>
    <n v="0"/>
  </r>
  <r>
    <s v="880"/>
    <x v="29"/>
    <x v="1"/>
    <s v="005"/>
    <s v="Z1F0017998"/>
    <s v="0609"/>
    <s v="FC"/>
    <s v="00027728"/>
    <s v=""/>
    <s v=""/>
    <s v=""/>
    <s v=""/>
    <n v="0"/>
    <s v=""/>
    <s v="TONO WELLS"/>
    <s v="J411397326"/>
    <n v="73.852649999999997"/>
    <n v="0"/>
    <n v="46.221449999999997"/>
    <n v="23.82"/>
    <s v="16"/>
    <n v="3.8111999999999999"/>
    <n v="0"/>
    <s v="-"/>
    <n v="0"/>
    <n v="0"/>
    <s v="-"/>
    <n v="0"/>
    <n v="0"/>
    <s v="-"/>
    <n v="0"/>
  </r>
  <r>
    <s v="881"/>
    <x v="29"/>
    <x v="1"/>
    <s v="005"/>
    <s v="Z1F0017998"/>
    <s v="0609-0609"/>
    <s v="FC"/>
    <s v="00027717-00027727"/>
    <s v=""/>
    <s v=""/>
    <s v=""/>
    <s v=""/>
    <n v="0"/>
    <s v=""/>
    <s v="VENTAS NO CONTRIBUYENTES"/>
    <s v=""/>
    <n v="196.51999000000001"/>
    <n v="0"/>
    <n v="152.76015000000001"/>
    <n v="0"/>
    <s v="-"/>
    <n v="0"/>
    <n v="37.724000000000004"/>
    <s v="16"/>
    <n v="6.0358399999999994"/>
    <n v="0"/>
    <s v="-"/>
    <n v="0"/>
    <n v="0"/>
    <s v="-"/>
    <n v="0"/>
  </r>
  <r>
    <s v="882"/>
    <x v="29"/>
    <x v="1"/>
    <s v="005"/>
    <s v="Z1F0017998"/>
    <s v="0609-0609"/>
    <s v="FC"/>
    <s v="00027729-00027804"/>
    <s v=""/>
    <s v=""/>
    <s v=""/>
    <s v=""/>
    <n v="0"/>
    <s v=""/>
    <s v="VENTAS NO CONTRIBUYENTES"/>
    <s v=""/>
    <n v="3417.538770000001"/>
    <n v="0"/>
    <n v="2759.3434500000003"/>
    <n v="0"/>
    <s v="-"/>
    <n v="0"/>
    <n v="567.40970000000004"/>
    <s v="16"/>
    <n v="90.785620000000009"/>
    <n v="0"/>
    <s v="-"/>
    <n v="0"/>
    <n v="0"/>
    <s v="-"/>
    <n v="0"/>
  </r>
  <r>
    <s v="883"/>
    <x v="29"/>
    <x v="3"/>
    <s v="006"/>
    <s v="Z1B8044815"/>
    <s v="0023"/>
    <s v="FC"/>
    <s v="00001750-00001856"/>
    <s v=""/>
    <s v=""/>
    <s v=""/>
    <s v=""/>
    <n v="0"/>
    <s v=""/>
    <s v="VENTAS NO CONTRIBUYENTES"/>
    <s v=""/>
    <n v="7533.5551999999998"/>
    <n v="0"/>
    <n v="5775.61"/>
    <n v="0"/>
    <s v="-"/>
    <n v="0"/>
    <n v="1515.47"/>
    <s v="-"/>
    <n v="242.4752"/>
    <n v="0"/>
    <s v="-"/>
    <n v="0"/>
    <n v="0"/>
    <s v="-"/>
    <n v="0"/>
  </r>
  <r>
    <s v="884"/>
    <x v="29"/>
    <x v="1"/>
    <s v="006"/>
    <s v="Z1F0017787"/>
    <s v="0584"/>
    <s v="FC"/>
    <s v="00014508"/>
    <s v=""/>
    <s v=""/>
    <s v=""/>
    <s v=""/>
    <n v="0"/>
    <s v=""/>
    <s v="CORPORACION LENOTRE"/>
    <s v="J317391004"/>
    <n v="83.36"/>
    <n v="0"/>
    <n v="83.36"/>
    <n v="0"/>
    <s v="-"/>
    <n v="0"/>
    <n v="0"/>
    <s v="-"/>
    <n v="0"/>
    <n v="0"/>
    <s v="-"/>
    <n v="0"/>
    <n v="0"/>
    <s v="-"/>
    <n v="0"/>
  </r>
  <r>
    <s v="885"/>
    <x v="29"/>
    <x v="1"/>
    <s v="006"/>
    <s v="Z1F0017787"/>
    <s v="0584-0584"/>
    <s v="FC"/>
    <s v="00014509-00014568"/>
    <s v=""/>
    <s v=""/>
    <s v=""/>
    <s v=""/>
    <n v="0"/>
    <s v=""/>
    <s v="VENTAS NO CONTRIBUYENTES"/>
    <s v=""/>
    <n v="2489.8991759999994"/>
    <n v="0"/>
    <n v="1683.2071999999998"/>
    <n v="0"/>
    <s v="-"/>
    <n v="0"/>
    <n v="695.42410000000007"/>
    <s v="-"/>
    <n v="111.26787600000002"/>
    <n v="0"/>
    <s v="-"/>
    <n v="0"/>
    <n v="0"/>
    <s v="-"/>
    <n v="0"/>
  </r>
  <r>
    <s v="886"/>
    <x v="29"/>
    <x v="3"/>
    <s v="007"/>
    <s v="Z1B8050013"/>
    <s v="0054"/>
    <s v="FC"/>
    <s v="00004042-00004120"/>
    <s v=""/>
    <s v=""/>
    <s v=""/>
    <s v=""/>
    <n v="0"/>
    <s v=""/>
    <s v="VENTAS NO CONTRIBUYENTES"/>
    <s v=""/>
    <n v="6950.8247839999995"/>
    <n v="0"/>
    <n v="5249.6468000000004"/>
    <n v="0"/>
    <s v="-"/>
    <n v="0"/>
    <n v="1466.5327000000002"/>
    <s v="-"/>
    <n v="234.64528399999998"/>
    <n v="0"/>
    <s v="-"/>
    <n v="0"/>
    <n v="0"/>
    <s v="-"/>
    <n v="0"/>
  </r>
  <r>
    <s v="887"/>
    <x v="29"/>
    <x v="3"/>
    <s v="008"/>
    <s v="Z1B8050003"/>
    <s v="1987"/>
    <s v="FC"/>
    <s v="00193866"/>
    <s v=""/>
    <s v=""/>
    <s v=""/>
    <s v=""/>
    <n v="0"/>
    <s v=""/>
    <s v="VALET PARKING 50 KPH"/>
    <s v="J-31756025-6"/>
    <n v="182.858"/>
    <n v="0"/>
    <n v="127.10239999999999"/>
    <n v="48.065199999999997"/>
    <s v="16"/>
    <n v="7.6904000000000003"/>
    <n v="0"/>
    <s v="-"/>
    <n v="0"/>
    <n v="0"/>
    <s v="-"/>
    <n v="0"/>
    <n v="0"/>
    <s v="-"/>
    <n v="0"/>
  </r>
  <r>
    <s v="888"/>
    <x v="29"/>
    <x v="3"/>
    <s v="008"/>
    <s v="Z1B8050003"/>
    <s v="1987"/>
    <s v="FC"/>
    <s v="00193815-00193865"/>
    <s v=""/>
    <s v=""/>
    <s v=""/>
    <s v=""/>
    <n v="0"/>
    <s v=""/>
    <s v="VENTAS NO CONTRIBUYENTES"/>
    <s v=""/>
    <n v="3639.7459260000005"/>
    <n v="0"/>
    <n v="2973.5464999999999"/>
    <n v="0"/>
    <s v="-"/>
    <n v="0"/>
    <n v="574.30984999999998"/>
    <s v="-"/>
    <n v="91.889576000000019"/>
    <n v="0"/>
    <s v="-"/>
    <n v="0"/>
    <n v="0"/>
    <s v="-"/>
    <n v="0"/>
  </r>
  <r>
    <s v="889"/>
    <x v="29"/>
    <x v="3"/>
    <s v="008"/>
    <s v="Z1B8050003"/>
    <s v="1987"/>
    <s v="FC"/>
    <s v="00193867-00193930"/>
    <s v=""/>
    <s v=""/>
    <s v=""/>
    <s v=""/>
    <n v="0"/>
    <s v=""/>
    <s v="VENTAS NO CONTRIBUYENTES"/>
    <s v=""/>
    <n v="3879.4066279999988"/>
    <n v="0"/>
    <n v="2792.3819500000004"/>
    <n v="0"/>
    <s v="-"/>
    <n v="0"/>
    <n v="937.09014999999999"/>
    <s v="16"/>
    <n v="149.93452799999997"/>
    <n v="0"/>
    <s v="-"/>
    <n v="0"/>
    <n v="0"/>
    <s v="-"/>
    <n v="0"/>
  </r>
  <r>
    <s v="890"/>
    <x v="29"/>
    <x v="1"/>
    <s v="008"/>
    <s v="Z1F0017970"/>
    <s v="0241"/>
    <s v="NC"/>
    <s v=""/>
    <s v="00000008"/>
    <s v=""/>
    <s v="00003280"/>
    <s v="29-10-2021"/>
    <n v="5.64"/>
    <s v="VEN"/>
    <s v="ROXIBEL"/>
    <s v=" V29622569"/>
    <n v="-5.6375999999999999"/>
    <n v="0"/>
    <n v="0"/>
    <n v="0"/>
    <s v="-"/>
    <n v="0"/>
    <n v="-4.8600000000000003"/>
    <s v="16"/>
    <n v="-0.77759999999999996"/>
    <n v="0"/>
    <s v="-"/>
    <n v="0"/>
    <n v="0"/>
    <s v="-"/>
    <n v="0"/>
  </r>
  <r>
    <s v="891"/>
    <x v="29"/>
    <x v="1"/>
    <s v="008"/>
    <s v="Z1F0017970"/>
    <s v="0241-0241"/>
    <s v="FC"/>
    <s v="00003290-00003300"/>
    <s v=""/>
    <s v=""/>
    <s v=""/>
    <s v=""/>
    <n v="0"/>
    <s v=""/>
    <s v="VENTAS NO CONTRIBUYENTES"/>
    <s v=""/>
    <n v="72.881199999999993"/>
    <n v="0"/>
    <n v="5.519999999999996"/>
    <n v="0"/>
    <s v="-"/>
    <n v="0"/>
    <n v="58.07"/>
    <s v="16"/>
    <n v="9.2912000000000017"/>
    <n v="0"/>
    <s v="-"/>
    <n v="0"/>
    <n v="0"/>
    <s v="-"/>
    <n v="0"/>
  </r>
  <r>
    <s v="892"/>
    <x v="29"/>
    <x v="3"/>
    <s v="009"/>
    <s v="Z1B8014458"/>
    <s v="0022"/>
    <s v="FC"/>
    <s v="00001232-00001321"/>
    <s v=""/>
    <s v=""/>
    <s v=""/>
    <s v=""/>
    <n v="0"/>
    <s v=""/>
    <s v="VENTAS NO CONTRIBUYENTES"/>
    <s v=""/>
    <n v="8627.6701320000029"/>
    <n v="0"/>
    <n v="6428.5188499999995"/>
    <n v="0"/>
    <s v="-"/>
    <n v="0"/>
    <n v="1895.8198500000005"/>
    <s v="16"/>
    <n v="303.33143199999995"/>
    <n v="0"/>
    <s v="-"/>
    <n v="0"/>
    <n v="0"/>
    <s v="-"/>
    <n v="0"/>
  </r>
  <r>
    <s v="893"/>
    <x v="29"/>
    <x v="3"/>
    <s v="010"/>
    <s v="Z1F0000341"/>
    <s v="1506"/>
    <s v="FC"/>
    <s v="00086403-00086459"/>
    <s v=""/>
    <s v=""/>
    <s v=""/>
    <s v=""/>
    <n v="0"/>
    <s v=""/>
    <s v="VENTAS NO CONTRIBUYENTES"/>
    <s v=""/>
    <n v="4664.4680600000002"/>
    <n v="0"/>
    <n v="3049.0747499999993"/>
    <n v="0"/>
    <s v="-"/>
    <n v="0"/>
    <n v="1392.5804499999999"/>
    <s v="16"/>
    <n v="222.81285999999997"/>
    <n v="0"/>
    <s v="-"/>
    <n v="0"/>
    <n v="0"/>
    <s v="-"/>
    <n v="0"/>
  </r>
  <r>
    <s v="894"/>
    <x v="29"/>
    <x v="3"/>
    <s v="011"/>
    <s v="Z1F0004616"/>
    <s v="0945"/>
    <s v="FC"/>
    <s v="00127862"/>
    <s v=""/>
    <s v=""/>
    <s v=""/>
    <s v=""/>
    <n v="0"/>
    <s v=""/>
    <s v="ALBA"/>
    <s v="V299225401 "/>
    <n v="27.33"/>
    <n v="0"/>
    <n v="27.33"/>
    <n v="0"/>
    <s v="-"/>
    <n v="0"/>
    <n v="0"/>
    <s v="-"/>
    <n v="0"/>
    <n v="0"/>
    <s v="-"/>
    <n v="0"/>
    <n v="0"/>
    <s v="-"/>
    <n v="0"/>
  </r>
  <r>
    <s v="895"/>
    <x v="29"/>
    <x v="3"/>
    <s v="011"/>
    <s v="Z1F0004616"/>
    <s v="0945"/>
    <s v="FC"/>
    <s v="00127863"/>
    <s v=""/>
    <s v=""/>
    <s v=""/>
    <s v=""/>
    <n v="0"/>
    <s v=""/>
    <s v="ALBA"/>
    <s v="V299225401"/>
    <n v="4.0999999999999996"/>
    <n v="0"/>
    <n v="4.0999999999999996"/>
    <n v="0"/>
    <s v="-"/>
    <n v="0"/>
    <n v="0"/>
    <s v="-"/>
    <n v="0"/>
    <n v="0"/>
    <s v="-"/>
    <n v="0"/>
    <n v="0"/>
    <s v="-"/>
    <n v="0"/>
  </r>
  <r>
    <s v="896"/>
    <x v="29"/>
    <x v="3"/>
    <s v="011"/>
    <s v="Z1F0004616"/>
    <s v="0945"/>
    <s v="FC"/>
    <s v="00127895"/>
    <s v=""/>
    <s v=""/>
    <s v=""/>
    <s v=""/>
    <n v="0"/>
    <s v=""/>
    <s v="ALBA"/>
    <s v="V299225401"/>
    <n v="6.53"/>
    <n v="0"/>
    <n v="6.53"/>
    <n v="0"/>
    <s v="-"/>
    <n v="0"/>
    <n v="0"/>
    <s v="-"/>
    <n v="0"/>
    <n v="0"/>
    <s v="-"/>
    <n v="0"/>
    <n v="0"/>
    <s v="-"/>
    <n v="0"/>
  </r>
  <r>
    <s v="897"/>
    <x v="29"/>
    <x v="3"/>
    <s v="011"/>
    <s v="Z1F0004616"/>
    <s v="0945"/>
    <s v="FC"/>
    <s v="00127910"/>
    <s v=""/>
    <s v=""/>
    <s v=""/>
    <s v=""/>
    <n v="0"/>
    <s v=""/>
    <s v="FUAD"/>
    <s v="V296579571 "/>
    <n v="71.7012"/>
    <n v="0"/>
    <n v="59.706800000000001"/>
    <n v="10.34"/>
    <s v="16"/>
    <n v="1.6544000000000001"/>
    <n v="0"/>
    <s v="-"/>
    <n v="0"/>
    <n v="0"/>
    <s v="-"/>
    <n v="0"/>
    <n v="0"/>
    <s v="-"/>
    <n v="0"/>
  </r>
  <r>
    <s v="898"/>
    <x v="29"/>
    <x v="3"/>
    <s v="011"/>
    <s v="Z1F0004616"/>
    <s v="0945-0945"/>
    <s v="FC"/>
    <s v="00127693-00127861"/>
    <s v=""/>
    <s v=""/>
    <s v=""/>
    <s v=""/>
    <n v="0"/>
    <s v=""/>
    <s v="VENTAS NO CONTRIBUYENTES"/>
    <s v=""/>
    <n v="3177.0445999999988"/>
    <n v="0"/>
    <n v="2900.5357999999983"/>
    <n v="0"/>
    <s v="-"/>
    <n v="0"/>
    <n v="238.36970000000002"/>
    <s v="16"/>
    <n v="38.139099999999992"/>
    <n v="0"/>
    <s v="-"/>
    <n v="0"/>
    <n v="0"/>
    <s v="-"/>
    <n v="0"/>
  </r>
  <r>
    <s v="899"/>
    <x v="29"/>
    <x v="3"/>
    <s v="011"/>
    <s v="Z1F0004616"/>
    <s v="0945-0945"/>
    <s v="FC"/>
    <s v="00127864-00127894"/>
    <s v=""/>
    <s v=""/>
    <s v=""/>
    <s v=""/>
    <n v="0"/>
    <s v=""/>
    <s v="VENTAS NO CONTRIBUYENTES"/>
    <s v=""/>
    <n v="358.66604999999993"/>
    <n v="0"/>
    <n v="248.77319999999997"/>
    <n v="0"/>
    <s v="-"/>
    <n v="0"/>
    <n v="94.735249999999994"/>
    <s v="-"/>
    <n v="15.1576"/>
    <n v="0"/>
    <s v="-"/>
    <n v="0"/>
    <n v="0"/>
    <s v="-"/>
    <n v="0"/>
  </r>
  <r>
    <s v="900"/>
    <x v="29"/>
    <x v="3"/>
    <s v="011"/>
    <s v="Z1F0004616"/>
    <s v="0945-0945"/>
    <s v="FC"/>
    <s v="00127896-00127909"/>
    <s v=""/>
    <s v=""/>
    <s v=""/>
    <s v=""/>
    <n v="0"/>
    <s v=""/>
    <s v="VENTAS NO CONTRIBUYENTES"/>
    <s v=""/>
    <n v="178.62725"/>
    <n v="0"/>
    <n v="153.22325000000001"/>
    <n v="0"/>
    <s v="-"/>
    <n v="0"/>
    <n v="21.9"/>
    <s v="-"/>
    <n v="3.5039999999999996"/>
    <n v="0"/>
    <s v="-"/>
    <n v="0"/>
    <n v="0"/>
    <s v="-"/>
    <n v="0"/>
  </r>
  <r>
    <s v="901"/>
    <x v="29"/>
    <x v="3"/>
    <s v="011"/>
    <s v="Z1F0004616"/>
    <s v="0945-0945"/>
    <s v="FC"/>
    <s v="00127911-00127920"/>
    <s v=""/>
    <s v=""/>
    <s v=""/>
    <s v=""/>
    <n v="0"/>
    <s v=""/>
    <s v="VENTAS NO CONTRIBUYENTES"/>
    <s v=""/>
    <n v="132.1729"/>
    <n v="0"/>
    <n v="89.1601"/>
    <n v="0"/>
    <s v="-"/>
    <n v="0"/>
    <n v="37.08"/>
    <s v="-"/>
    <n v="5.9328000000000003"/>
    <n v="0"/>
    <s v="-"/>
    <n v="0"/>
    <n v="0"/>
    <s v="-"/>
    <n v="0"/>
  </r>
  <r>
    <s v="902"/>
    <x v="29"/>
    <x v="3"/>
    <s v="012"/>
    <s v="Z1B8038506"/>
    <s v="1893-1894"/>
    <s v="FC"/>
    <s v="00077504-00077527"/>
    <s v=""/>
    <s v=""/>
    <s v=""/>
    <s v=""/>
    <n v="0"/>
    <s v=""/>
    <s v="VENTAS NO CONTRIBUYENTES"/>
    <s v=""/>
    <n v="359.80855000000003"/>
    <n v="0"/>
    <n v="144.18774999999994"/>
    <n v="0"/>
    <s v="-"/>
    <n v="0"/>
    <n v="185.88"/>
    <s v="-"/>
    <n v="29.7408"/>
    <n v="0"/>
    <s v="-"/>
    <n v="0"/>
    <n v="0"/>
    <s v="-"/>
    <n v="0"/>
  </r>
  <r>
    <s v="903"/>
    <x v="29"/>
    <x v="3"/>
    <s v="013"/>
    <s v="Z1B8050578"/>
    <s v="1855-1855"/>
    <s v="FC"/>
    <s v="00164993-00165064"/>
    <s v=""/>
    <s v=""/>
    <s v=""/>
    <s v=""/>
    <n v="0"/>
    <s v=""/>
    <s v="VENTAS NO CONTRIBUYENTES"/>
    <s v=""/>
    <n v="1296.4416499999998"/>
    <n v="0"/>
    <n v="1125.4924499999993"/>
    <n v="0"/>
    <s v="-"/>
    <n v="0"/>
    <n v="147.37"/>
    <s v="16"/>
    <n v="23.5792"/>
    <n v="0"/>
    <s v="-"/>
    <n v="0"/>
    <n v="0"/>
    <s v="-"/>
    <n v="0"/>
  </r>
  <r>
    <s v="904"/>
    <x v="29"/>
    <x v="3"/>
    <s v="014"/>
    <s v="Z1F0000338"/>
    <s v="1700-1700"/>
    <s v="FC"/>
    <s v="73361000-73434001"/>
    <s v=""/>
    <s v=""/>
    <s v=""/>
    <s v=""/>
    <n v="0"/>
    <s v=""/>
    <s v="VENTAS NO CONTRIBUYENTES"/>
    <s v=""/>
    <n v="3906.8851"/>
    <n v="0"/>
    <n v="3162.8768500000001"/>
    <n v="0"/>
    <s v="-"/>
    <n v="0"/>
    <n v="641.38644999999997"/>
    <s v="16"/>
    <n v="102.62180000000001"/>
    <n v="0"/>
    <s v="-"/>
    <n v="0"/>
    <n v="0"/>
    <s v="-"/>
    <n v="0"/>
  </r>
  <r>
    <s v="905"/>
    <x v="29"/>
    <x v="3"/>
    <s v="015"/>
    <s v="Z1B8050356"/>
    <s v="1871"/>
    <s v="FC"/>
    <s v="00096035-00096114"/>
    <s v=""/>
    <s v=""/>
    <s v=""/>
    <s v=""/>
    <n v="0"/>
    <s v=""/>
    <s v="VENTAS NO CONTRIBUYENTES"/>
    <s v=""/>
    <n v="6095.4162000000015"/>
    <n v="0"/>
    <n v="4880.1912500000008"/>
    <n v="0"/>
    <s v="-"/>
    <n v="0"/>
    <n v="1047.6078500000001"/>
    <s v="-"/>
    <n v="167.61709999999999"/>
    <n v="0"/>
    <s v="-"/>
    <n v="0"/>
    <n v="0"/>
    <s v="-"/>
    <n v="0"/>
  </r>
  <r>
    <s v="906"/>
    <x v="29"/>
    <x v="3"/>
    <s v="016"/>
    <s v="Z1F0000490"/>
    <s v="0411"/>
    <s v="FC"/>
    <s v="00015600-00015747"/>
    <s v=""/>
    <s v=""/>
    <s v=""/>
    <s v=""/>
    <n v="0"/>
    <s v=""/>
    <s v="VENTAS NO CONTRIBUYENTES"/>
    <s v=""/>
    <n v="1788.5183999999995"/>
    <n v="0"/>
    <n v="1480.5481999999997"/>
    <n v="0"/>
    <s v="-"/>
    <n v="0"/>
    <n v="265.4914"/>
    <s v="-"/>
    <n v="42.478800000000014"/>
    <n v="0"/>
    <s v="-"/>
    <n v="0"/>
    <n v="0"/>
    <s v="-"/>
    <n v="0"/>
  </r>
  <r>
    <s v="907"/>
    <x v="29"/>
    <x v="3"/>
    <s v="017"/>
    <s v="Z7C0004030"/>
    <s v="0322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908"/>
    <x v="30"/>
    <x v="3"/>
    <s v="001"/>
    <s v="Z1F0000700"/>
    <s v="1709"/>
    <s v="FC"/>
    <s v="00039947-00040082"/>
    <s v=""/>
    <s v=""/>
    <s v=""/>
    <s v=""/>
    <n v="0"/>
    <s v=""/>
    <s v="VENTAS NO CONTRIBUYENTES"/>
    <s v=""/>
    <n v="6587.017302000002"/>
    <n v="0"/>
    <n v="5058.2800000000025"/>
    <n v="0"/>
    <s v="-"/>
    <n v="0"/>
    <n v="1317.8768499999999"/>
    <s v="16"/>
    <n v="210.86045199999992"/>
    <n v="0"/>
    <s v="-"/>
    <n v="0"/>
    <n v="0"/>
    <s v="-"/>
    <n v="0"/>
  </r>
  <r>
    <s v="909"/>
    <x v="30"/>
    <x v="2"/>
    <s v="001"/>
    <s v="Z7C7008321"/>
    <s v="0055-0055"/>
    <s v="FC"/>
    <s v="00006171-00006245"/>
    <s v=""/>
    <s v=""/>
    <s v=""/>
    <s v=""/>
    <n v="0"/>
    <s v=""/>
    <s v="VENTAS NO CONTRIBUYENTES"/>
    <s v=""/>
    <n v="1932.0302239999999"/>
    <n v="0"/>
    <n v="1549.89625"/>
    <n v="0"/>
    <s v="-"/>
    <n v="0"/>
    <n v="329.42585000000003"/>
    <s v="16"/>
    <n v="52.708123999999984"/>
    <n v="0"/>
    <s v="-"/>
    <n v="0"/>
    <n v="0"/>
    <s v="-"/>
    <n v="0"/>
  </r>
  <r>
    <s v="910"/>
    <x v="30"/>
    <x v="2"/>
    <s v="001"/>
    <s v="Z7C7008321"/>
    <s v="0055"/>
    <s v="FC"/>
    <s v="00006246"/>
    <s v=""/>
    <s v=""/>
    <s v=""/>
    <s v=""/>
    <n v="0"/>
    <s v=""/>
    <s v="WILLIAM MACHADO"/>
    <s v="V161489918"/>
    <n v="0.22"/>
    <n v="0"/>
    <n v="0.22"/>
    <n v="0"/>
    <s v="-"/>
    <n v="0"/>
    <n v="0"/>
    <s v="-"/>
    <n v="0"/>
    <n v="0"/>
    <s v="-"/>
    <n v="0"/>
    <n v="0"/>
    <s v="-"/>
    <n v="0"/>
  </r>
  <r>
    <s v="911"/>
    <x v="30"/>
    <x v="2"/>
    <s v="001"/>
    <s v="Z7C7008321"/>
    <s v="0055-0055"/>
    <s v="FC"/>
    <s v="00006247-00006255"/>
    <s v=""/>
    <s v=""/>
    <s v=""/>
    <s v=""/>
    <n v="0"/>
    <s v=""/>
    <s v="VENTAS NO CONTRIBUYENTES"/>
    <s v=""/>
    <n v="398.97540000000004"/>
    <n v="0"/>
    <n v="321.68460000000005"/>
    <n v="0"/>
    <s v="-"/>
    <n v="0"/>
    <n v="66.63"/>
    <s v="-"/>
    <n v="10.6608"/>
    <n v="0"/>
    <s v="-"/>
    <n v="0"/>
    <n v="0"/>
    <s v="-"/>
    <n v="0"/>
  </r>
  <r>
    <s v="912"/>
    <x v="30"/>
    <x v="2"/>
    <s v="001"/>
    <s v="Z7C7008321"/>
    <s v="0055"/>
    <s v="FC"/>
    <s v="00006256"/>
    <s v=""/>
    <s v=""/>
    <s v=""/>
    <s v=""/>
    <n v="0"/>
    <s v=""/>
    <s v="ANA JIMENEZ"/>
    <s v="V11036506"/>
    <n v="15.77"/>
    <n v="0"/>
    <n v="15.77"/>
    <n v="0"/>
    <s v="-"/>
    <n v="0"/>
    <n v="0"/>
    <s v="-"/>
    <n v="0"/>
    <n v="0"/>
    <s v="-"/>
    <n v="0"/>
    <n v="0"/>
    <s v="-"/>
    <n v="0"/>
  </r>
  <r>
    <s v="913"/>
    <x v="30"/>
    <x v="2"/>
    <s v="001"/>
    <s v="Z7C7008321"/>
    <s v="0055-0055"/>
    <s v="FC"/>
    <s v="00006257-00006271"/>
    <s v=""/>
    <s v=""/>
    <s v=""/>
    <s v=""/>
    <n v="0"/>
    <s v=""/>
    <s v="VENTAS NO CONTRIBUYENTES"/>
    <s v=""/>
    <n v="275.80620000000005"/>
    <n v="0"/>
    <n v="190.58099999999999"/>
    <n v="0"/>
    <s v="-"/>
    <n v="0"/>
    <n v="73.47"/>
    <s v="16"/>
    <n v="11.755199999999999"/>
    <n v="0"/>
    <s v="-"/>
    <n v="0"/>
    <n v="0"/>
    <s v="-"/>
    <n v="0"/>
  </r>
  <r>
    <s v="914"/>
    <x v="30"/>
    <x v="2"/>
    <s v="001"/>
    <s v="Z7C7008321"/>
    <s v="0055"/>
    <s v="FC"/>
    <s v="00006272"/>
    <s v=""/>
    <s v=""/>
    <s v=""/>
    <s v=""/>
    <n v="0"/>
    <s v=""/>
    <s v="DISEÑOS TEXTIL"/>
    <s v="J316676463"/>
    <n v="90.336200000000005"/>
    <n v="0"/>
    <n v="90.336200000000005"/>
    <n v="0"/>
    <s v="-"/>
    <n v="0"/>
    <n v="0"/>
    <s v="-"/>
    <n v="0"/>
    <n v="0"/>
    <s v="-"/>
    <n v="0"/>
    <n v="0"/>
    <s v="-"/>
    <n v="0"/>
  </r>
  <r>
    <s v="915"/>
    <x v="30"/>
    <x v="2"/>
    <s v="001"/>
    <s v="Z7C7008321"/>
    <s v="0055-0055"/>
    <s v="FC"/>
    <s v="00006273-00006316"/>
    <s v=""/>
    <s v=""/>
    <s v=""/>
    <s v=""/>
    <n v="0"/>
    <s v=""/>
    <s v="VENTAS NO CONTRIBUYENTES"/>
    <s v=""/>
    <n v="819.68849999999975"/>
    <n v="0"/>
    <n v="610.62479999999994"/>
    <n v="0"/>
    <s v="-"/>
    <n v="0"/>
    <n v="180.22729999999999"/>
    <s v="-"/>
    <n v="28.836400000000001"/>
    <n v="0"/>
    <s v="-"/>
    <n v="0"/>
    <n v="0"/>
    <s v="-"/>
    <n v="0"/>
  </r>
  <r>
    <s v="916"/>
    <x v="30"/>
    <x v="2"/>
    <s v="001"/>
    <s v="Z7C7008321"/>
    <s v="0055"/>
    <s v="NC"/>
    <s v=""/>
    <s v="00000010"/>
    <s v=""/>
    <s v="00006261"/>
    <s v="31/10/2021"/>
    <n v="6.51"/>
    <s v="VEN"/>
    <s v="ANDRES GIL"/>
    <s v="V14214338"/>
    <n v="-6.5076000000000001"/>
    <n v="0"/>
    <n v="0"/>
    <n v="0"/>
    <s v="-"/>
    <n v="0"/>
    <n v="-5.61"/>
    <s v="16"/>
    <n v="-0.89759999999999995"/>
    <n v="0"/>
    <s v="-"/>
    <n v="0"/>
    <n v="0"/>
    <s v="-"/>
    <n v="0"/>
  </r>
  <r>
    <s v="917"/>
    <x v="30"/>
    <x v="1"/>
    <s v="001"/>
    <s v="Z1F0017854"/>
    <s v="0625-0625"/>
    <s v="FC"/>
    <s v="00038165-00038231"/>
    <s v=""/>
    <s v=""/>
    <s v=""/>
    <s v=""/>
    <n v="0"/>
    <s v=""/>
    <s v="VENTAS NO CONTRIBUYENTES"/>
    <s v=""/>
    <n v="2461.6916940000001"/>
    <n v="0"/>
    <n v="1750.6120999999991"/>
    <n v="0"/>
    <s v="-"/>
    <n v="0"/>
    <n v="612.99964999999997"/>
    <s v="-"/>
    <n v="98.079943999999983"/>
    <n v="0"/>
    <s v="-"/>
    <n v="0"/>
    <n v="0"/>
    <s v="-"/>
    <n v="0"/>
  </r>
  <r>
    <s v="918"/>
    <x v="30"/>
    <x v="2"/>
    <s v="002"/>
    <s v="Z7C7008340"/>
    <s v="0055-0055"/>
    <s v="FC"/>
    <s v="00006874-00006989"/>
    <s v=""/>
    <s v=""/>
    <s v=""/>
    <s v=""/>
    <n v="0"/>
    <s v=""/>
    <s v="VENTAS NO CONTRIBUYENTES"/>
    <s v=""/>
    <n v="3237.4438100000007"/>
    <n v="0"/>
    <n v="2575.0656999999983"/>
    <n v="0"/>
    <s v="-"/>
    <n v="0"/>
    <n v="571.01555000000008"/>
    <s v="16"/>
    <n v="91.36256000000003"/>
    <n v="0"/>
    <s v="-"/>
    <n v="0"/>
    <n v="0"/>
    <s v="-"/>
    <n v="0"/>
  </r>
  <r>
    <s v="919"/>
    <x v="30"/>
    <x v="3"/>
    <s v="002"/>
    <s v="Z1B8050002"/>
    <s v="0048"/>
    <s v="NC"/>
    <s v=""/>
    <s v="00000017"/>
    <s v=""/>
    <s v="86496000"/>
    <s v="31/10/2021"/>
    <n v="6.3"/>
    <s v="VEN"/>
    <s v="NUBIA MORENO"/>
    <s v="V6178531"/>
    <n v="-6.3032500000000002"/>
    <n v="0"/>
    <n v="-6.3032500000000002"/>
    <n v="0"/>
    <s v="-"/>
    <n v="0"/>
    <n v="0"/>
    <s v="-"/>
    <n v="0"/>
    <n v="0"/>
    <s v="-"/>
    <n v="0"/>
    <n v="0"/>
    <s v="-"/>
    <n v="0"/>
  </r>
  <r>
    <s v="920"/>
    <x v="30"/>
    <x v="3"/>
    <s v="002"/>
    <s v="Z1B8050002"/>
    <s v="0048"/>
    <s v="FC"/>
    <s v="00003773-00003857"/>
    <s v=""/>
    <s v=""/>
    <s v=""/>
    <s v=""/>
    <n v="0"/>
    <s v=""/>
    <s v="VENTAS NO CONTRIBUYENTES"/>
    <s v=""/>
    <n v="6341.3947879999996"/>
    <n v="0"/>
    <n v="4606.461299999999"/>
    <n v="0"/>
    <s v="-"/>
    <n v="0"/>
    <n v="1495.6322999999991"/>
    <s v="-"/>
    <n v="239.30118800000005"/>
    <n v="0"/>
    <s v="-"/>
    <n v="0"/>
    <n v="0"/>
    <s v="-"/>
    <n v="0"/>
  </r>
  <r>
    <s v="921"/>
    <x v="30"/>
    <x v="0"/>
    <s v="002"/>
    <s v="Z1F0008858"/>
    <s v="1074"/>
    <s v="NC"/>
    <s v=""/>
    <s v="00000175"/>
    <s v=""/>
    <s v="00143518"/>
    <s v="31/10/2021"/>
    <n v="12"/>
    <s v="VEN"/>
    <s v="JOSE LUIS CAPOTE"/>
    <s v="V12415944 "/>
    <n v="-5.9073000000000002"/>
    <n v="0"/>
    <n v="-5.9073000000000002"/>
    <n v="0"/>
    <s v="-"/>
    <n v="0"/>
    <n v="0"/>
    <s v="-"/>
    <n v="0"/>
    <n v="0"/>
    <s v="-"/>
    <n v="0"/>
    <n v="0"/>
    <s v="-"/>
    <n v="0"/>
  </r>
  <r>
    <s v="922"/>
    <x v="30"/>
    <x v="0"/>
    <s v="002"/>
    <s v="Z1F0008858"/>
    <s v="1074-1074"/>
    <s v="FC"/>
    <s v="00143514-00143633"/>
    <s v=""/>
    <s v=""/>
    <s v=""/>
    <s v=""/>
    <n v="0"/>
    <s v=""/>
    <s v="VENTAS NO CONTRIBUYENTES"/>
    <s v=""/>
    <n v="1850.6434999999997"/>
    <n v="0"/>
    <n v="1683.3874500000002"/>
    <n v="0"/>
    <s v="-"/>
    <n v="0"/>
    <n v="144.18624999999997"/>
    <s v="16"/>
    <n v="23.069799999999997"/>
    <n v="0"/>
    <s v="-"/>
    <n v="0"/>
    <n v="0"/>
    <s v="-"/>
    <n v="0"/>
  </r>
  <r>
    <s v="923"/>
    <x v="30"/>
    <x v="1"/>
    <s v="002"/>
    <s v="Z1F0017966"/>
    <s v="0617-0617"/>
    <s v="FC"/>
    <s v="00024080-00024129"/>
    <s v=""/>
    <s v=""/>
    <s v=""/>
    <s v=""/>
    <n v="0"/>
    <s v=""/>
    <s v="VENTAS NO CONTRIBUYENTES"/>
    <s v=""/>
    <n v="2005.3244080000002"/>
    <n v="0"/>
    <n v="1483.3591499999995"/>
    <n v="0"/>
    <s v="-"/>
    <n v="0"/>
    <n v="449.97005000000007"/>
    <s v="16"/>
    <n v="71.995207999999991"/>
    <n v="0"/>
    <s v="-"/>
    <n v="0"/>
    <n v="0"/>
    <s v="-"/>
    <n v="0"/>
  </r>
  <r>
    <s v="924"/>
    <x v="30"/>
    <x v="3"/>
    <s v="002"/>
    <s v="Z1B8050149"/>
    <s v="1971"/>
    <s v="FC"/>
    <s v="00224722-00224838"/>
    <m/>
    <m/>
    <m/>
    <m/>
    <n v="0"/>
    <m/>
    <s v="VENTAS NO CONTRIBUYENTES"/>
    <m/>
    <n v="3073.1376"/>
    <n v="0"/>
    <n v="3030.96"/>
    <n v="0"/>
    <s v="-"/>
    <n v="0"/>
    <n v="36.36"/>
    <s v="16"/>
    <n v="5.8175999999999997"/>
    <n v="0"/>
    <s v="-"/>
    <n v="0"/>
    <n v="0"/>
    <s v="-"/>
    <n v="0"/>
  </r>
  <r>
    <s v="925"/>
    <x v="30"/>
    <x v="3"/>
    <s v="002"/>
    <s v="Z1B8050149"/>
    <s v="1971"/>
    <s v="NC"/>
    <m/>
    <s v="00001363"/>
    <m/>
    <m/>
    <m/>
    <n v="0"/>
    <m/>
    <s v="VENTAS NO CONTRIBUYENTES"/>
    <m/>
    <n v="-61.32"/>
    <n v="0"/>
    <n v="-61.32"/>
    <n v="0"/>
    <s v="-"/>
    <n v="0"/>
    <n v="0"/>
    <s v="16"/>
    <n v="0"/>
    <n v="0"/>
    <s v="-"/>
    <n v="0"/>
    <n v="0"/>
    <s v="-"/>
    <n v="0"/>
  </r>
  <r>
    <s v="926"/>
    <x v="30"/>
    <x v="3"/>
    <s v="002"/>
    <s v="Z1B8050365"/>
    <s v="1457"/>
    <s v="FC "/>
    <s v="00091699-00091799"/>
    <m/>
    <m/>
    <m/>
    <m/>
    <n v="0"/>
    <m/>
    <s v="VENTAS NO CONTRIBUYENTES"/>
    <m/>
    <n v="2229.6792"/>
    <n v="0"/>
    <n v="2206.34"/>
    <n v="0"/>
    <s v="-"/>
    <n v="0"/>
    <n v="20.12"/>
    <s v="-"/>
    <n v="3.2192000000000003"/>
    <n v="0"/>
    <s v="-"/>
    <n v="0"/>
    <n v="0"/>
    <s v="-"/>
    <n v="0"/>
  </r>
  <r>
    <s v="927"/>
    <x v="30"/>
    <x v="2"/>
    <s v="003"/>
    <s v="Z7C7008438"/>
    <s v="0054-0054"/>
    <s v="FC"/>
    <s v="00006209-00006336"/>
    <s v=""/>
    <s v=""/>
    <s v=""/>
    <s v=""/>
    <n v="0"/>
    <s v=""/>
    <s v="VENTAS NO CONTRIBUYENTES"/>
    <s v=""/>
    <n v="2875.8573040000006"/>
    <n v="0"/>
    <n v="2289.9463500000002"/>
    <n v="0"/>
    <s v="-"/>
    <n v="0"/>
    <n v="505.09564999999998"/>
    <s v="16"/>
    <n v="80.815303999999998"/>
    <n v="0"/>
    <s v="-"/>
    <n v="0"/>
    <n v="0"/>
    <s v="-"/>
    <n v="0"/>
  </r>
  <r>
    <s v="928"/>
    <x v="30"/>
    <x v="3"/>
    <s v="003"/>
    <s v="Z1B8051199"/>
    <s v="0127"/>
    <s v="FC"/>
    <s v="00011195"/>
    <s v=""/>
    <s v=""/>
    <s v=""/>
    <s v=""/>
    <n v="0"/>
    <s v=""/>
    <s v="INVERSIONES SUVINCLA 17 C.A."/>
    <s v="J-40751912-3"/>
    <n v="47.53"/>
    <n v="0"/>
    <n v="47.53"/>
    <n v="0"/>
    <s v="-"/>
    <n v="0"/>
    <n v="0"/>
    <s v="-"/>
    <n v="0"/>
    <n v="0"/>
    <s v="-"/>
    <n v="0"/>
    <n v="0"/>
    <s v="-"/>
    <n v="0"/>
  </r>
  <r>
    <s v="929"/>
    <x v="30"/>
    <x v="3"/>
    <s v="003"/>
    <s v="Z1B8051199"/>
    <s v="0127"/>
    <s v="FC"/>
    <s v="00011217"/>
    <s v=""/>
    <s v=""/>
    <s v=""/>
    <s v=""/>
    <n v="0"/>
    <s v=""/>
    <s v="SERVICIOS FUNERARIOS CHACON C.A."/>
    <s v="J-40632250-4"/>
    <n v="298.46077000000002"/>
    <n v="0"/>
    <n v="271.83960000000002"/>
    <n v="22.949249999999999"/>
    <s v="16"/>
    <n v="3.6719200000000001"/>
    <n v="0"/>
    <s v="-"/>
    <n v="0"/>
    <n v="0"/>
    <s v="-"/>
    <n v="0"/>
    <n v="0"/>
    <s v="-"/>
    <n v="0"/>
  </r>
  <r>
    <s v="930"/>
    <x v="30"/>
    <x v="3"/>
    <s v="003"/>
    <s v="Z1B8051199"/>
    <s v="0127"/>
    <s v="FC"/>
    <s v="00011183-00011194"/>
    <s v=""/>
    <s v=""/>
    <s v=""/>
    <s v=""/>
    <n v="0"/>
    <s v=""/>
    <s v="VENTAS NO CONTRIBUYENTES"/>
    <s v=""/>
    <n v="736.44309999999996"/>
    <n v="0"/>
    <n v="659.38139999999987"/>
    <n v="0"/>
    <s v="-"/>
    <n v="0"/>
    <n v="66.432500000000005"/>
    <s v="-"/>
    <n v="10.629199999999999"/>
    <n v="0"/>
    <s v="-"/>
    <n v="0"/>
    <n v="0"/>
    <s v="-"/>
    <n v="0"/>
  </r>
  <r>
    <s v="931"/>
    <x v="30"/>
    <x v="3"/>
    <s v="003"/>
    <s v="Z1B8051199"/>
    <s v="0127"/>
    <s v="FC"/>
    <s v="00011196-00011216"/>
    <s v=""/>
    <s v=""/>
    <s v=""/>
    <s v=""/>
    <n v="0"/>
    <s v=""/>
    <s v="VENTAS NO CONTRIBUYENTES"/>
    <s v=""/>
    <n v="1280.719282"/>
    <n v="0"/>
    <n v="1072.6736500000002"/>
    <n v="0"/>
    <s v="-"/>
    <n v="0"/>
    <n v="179.34970000000001"/>
    <s v="-"/>
    <n v="28.695931999999999"/>
    <n v="0"/>
    <s v="-"/>
    <n v="0"/>
    <n v="0"/>
    <s v="-"/>
    <n v="0"/>
  </r>
  <r>
    <s v="932"/>
    <x v="30"/>
    <x v="3"/>
    <s v="003"/>
    <s v="Z1B8051199"/>
    <s v="0127"/>
    <s v="FC"/>
    <s v="00011218-00011296"/>
    <s v=""/>
    <s v=""/>
    <s v=""/>
    <s v=""/>
    <n v="0"/>
    <s v=""/>
    <s v="VENTAS NO CONTRIBUYENTES"/>
    <s v=""/>
    <n v="3656.503764000001"/>
    <n v="0"/>
    <n v="2850.1388999999999"/>
    <n v="0"/>
    <s v="-"/>
    <n v="0"/>
    <n v="695.14210000000014"/>
    <s v="16"/>
    <n v="111.222764"/>
    <n v="0"/>
    <s v="-"/>
    <n v="0"/>
    <n v="0"/>
    <s v="-"/>
    <n v="0"/>
  </r>
  <r>
    <s v="933"/>
    <x v="30"/>
    <x v="0"/>
    <s v="003"/>
    <s v="Z1F0008965"/>
    <s v="1058-1058"/>
    <s v="FC"/>
    <s v="00137668-00137803"/>
    <s v=""/>
    <s v=""/>
    <s v=""/>
    <s v=""/>
    <n v="0"/>
    <s v=""/>
    <s v="VENTAS NO CONTRIBUYENTES"/>
    <s v=""/>
    <n v="2247.6361999999995"/>
    <n v="0"/>
    <n v="1948.8264999999992"/>
    <n v="0"/>
    <s v="-"/>
    <n v="0"/>
    <n v="257.59460000000001"/>
    <s v="16"/>
    <n v="41.215100000000007"/>
    <n v="0"/>
    <s v="-"/>
    <n v="0"/>
    <n v="0"/>
    <s v="-"/>
    <n v="0"/>
  </r>
  <r>
    <s v="934"/>
    <x v="30"/>
    <x v="1"/>
    <s v="003"/>
    <s v="Z1F0017848"/>
    <s v="0610"/>
    <s v="FC"/>
    <s v="00032241"/>
    <s v=""/>
    <s v=""/>
    <s v=""/>
    <s v=""/>
    <n v="0"/>
    <s v=""/>
    <s v="SOLUCLIN 2015"/>
    <s v="J407055640"/>
    <n v="28.91"/>
    <n v="0"/>
    <n v="28.91"/>
    <n v="0"/>
    <s v="-"/>
    <n v="0"/>
    <n v="0"/>
    <s v="-"/>
    <n v="0"/>
    <n v="0"/>
    <s v="-"/>
    <n v="0"/>
    <n v="0"/>
    <s v="-"/>
    <n v="0"/>
  </r>
  <r>
    <s v="935"/>
    <x v="30"/>
    <x v="1"/>
    <s v="003"/>
    <s v="Z1F0017848"/>
    <s v="0610"/>
    <s v="NC"/>
    <s v=""/>
    <s v="00000099"/>
    <s v=""/>
    <s v="00032235"/>
    <s v="31-10-2021"/>
    <n v="30.97"/>
    <s v="VEN"/>
    <s v="CARLOS CASTELLO"/>
    <s v="V24886708"/>
    <n v="-6.1016000000000004"/>
    <n v="0"/>
    <n v="0"/>
    <n v="0"/>
    <s v="-"/>
    <n v="0"/>
    <n v="-5.26"/>
    <s v="16"/>
    <n v="-0.84160000000000001"/>
    <n v="0"/>
    <s v="-"/>
    <n v="0"/>
    <n v="0"/>
    <s v="-"/>
    <n v="0"/>
  </r>
  <r>
    <s v="936"/>
    <x v="30"/>
    <x v="1"/>
    <s v="003"/>
    <s v="Z1F0017848"/>
    <s v="0610-0610"/>
    <s v="FC"/>
    <s v="00032172-00032240"/>
    <s v=""/>
    <s v=""/>
    <s v=""/>
    <s v=""/>
    <n v="0"/>
    <s v=""/>
    <s v="VENTAS NO CONTRIBUYENTES"/>
    <s v=""/>
    <n v="2732.375704"/>
    <n v="0"/>
    <n v="2025.3955500000004"/>
    <n v="0"/>
    <s v="-"/>
    <n v="0"/>
    <n v="609.46564999999987"/>
    <s v="-"/>
    <n v="97.514504000000002"/>
    <n v="0"/>
    <s v="-"/>
    <n v="0"/>
    <n v="0"/>
    <s v="-"/>
    <n v="0"/>
  </r>
  <r>
    <s v="937"/>
    <x v="30"/>
    <x v="1"/>
    <s v="003"/>
    <s v="Z1F0017848"/>
    <s v="0610-0610"/>
    <s v="FC"/>
    <s v="00032242-00032247"/>
    <s v=""/>
    <s v=""/>
    <s v=""/>
    <s v=""/>
    <n v="0"/>
    <s v=""/>
    <s v="VENTAS NO CONTRIBUYENTES"/>
    <s v=""/>
    <n v="214.52235000000002"/>
    <n v="0"/>
    <n v="132.16235"/>
    <n v="0"/>
    <s v="-"/>
    <n v="0"/>
    <n v="70.999999999999986"/>
    <s v="16"/>
    <n v="11.36"/>
    <n v="0"/>
    <s v="-"/>
    <n v="0"/>
    <n v="0"/>
    <s v="-"/>
    <n v="0"/>
  </r>
  <r>
    <s v="938"/>
    <x v="30"/>
    <x v="3"/>
    <s v="004"/>
    <s v="Z1B8050937"/>
    <s v="1974"/>
    <s v="FC"/>
    <s v="00183676"/>
    <s v=""/>
    <s v=""/>
    <s v=""/>
    <s v=""/>
    <n v="0"/>
    <s v=""/>
    <s v="FAST NAILS C.A"/>
    <s v="J-31122224-3 "/>
    <n v="144.08505"/>
    <n v="0"/>
    <n v="64.287199999999999"/>
    <n v="68.791250000000005"/>
    <s v="16"/>
    <n v="11.006600000000001"/>
    <n v="0"/>
    <s v="-"/>
    <n v="0"/>
    <n v="0"/>
    <s v="-"/>
    <n v="0"/>
    <n v="0"/>
    <s v="-"/>
    <n v="0"/>
  </r>
  <r>
    <s v="939"/>
    <x v="30"/>
    <x v="3"/>
    <s v="004"/>
    <s v="Z1B8050937"/>
    <s v="1974"/>
    <s v="FC"/>
    <s v="00183605-00183675"/>
    <s v=""/>
    <s v=""/>
    <s v=""/>
    <s v=""/>
    <n v="0"/>
    <s v=""/>
    <s v="VENTAS NO CONTRIBUYENTES"/>
    <s v=""/>
    <n v="3436.460607999999"/>
    <n v="0"/>
    <n v="2615.6614500000005"/>
    <n v="0"/>
    <s v="-"/>
    <n v="0"/>
    <n v="707.58545000000026"/>
    <s v="16"/>
    <n v="113.21370800000003"/>
    <n v="0"/>
    <s v="-"/>
    <n v="0"/>
    <n v="0"/>
    <s v="-"/>
    <n v="0"/>
  </r>
  <r>
    <s v="940"/>
    <x v="30"/>
    <x v="3"/>
    <s v="004"/>
    <s v="Z1B8050937"/>
    <s v="1974"/>
    <s v="FC"/>
    <s v="00183677-00183733"/>
    <s v=""/>
    <s v=""/>
    <s v=""/>
    <s v=""/>
    <n v="0"/>
    <s v=""/>
    <s v="VENTAS NO CONTRIBUYENTES"/>
    <s v=""/>
    <n v="2608.8323060000002"/>
    <n v="0"/>
    <n v="2050.4470500000002"/>
    <n v="0"/>
    <s v="-"/>
    <n v="0"/>
    <n v="481.36660000000001"/>
    <s v="-"/>
    <n v="77.018656000000021"/>
    <n v="0"/>
    <s v="-"/>
    <n v="0"/>
    <n v="0"/>
    <s v="-"/>
    <n v="0"/>
  </r>
  <r>
    <s v="941"/>
    <x v="30"/>
    <x v="1"/>
    <s v="004"/>
    <s v="Z1F0017963"/>
    <s v="0620"/>
    <s v="FC"/>
    <s v="00023542"/>
    <s v=""/>
    <s v=""/>
    <s v=""/>
    <s v=""/>
    <n v="0"/>
    <s v=""/>
    <s v="CORPORACION LENOTRE"/>
    <s v="J317391004"/>
    <n v="48.7"/>
    <n v="0"/>
    <n v="48.7"/>
    <n v="0"/>
    <s v="-"/>
    <n v="0"/>
    <n v="0"/>
    <s v="-"/>
    <n v="0"/>
    <n v="0"/>
    <s v="-"/>
    <n v="0"/>
    <n v="0"/>
    <s v="-"/>
    <n v="0"/>
  </r>
  <r>
    <s v="942"/>
    <x v="30"/>
    <x v="1"/>
    <s v="004"/>
    <s v="Z1F0017963"/>
    <s v="0620"/>
    <s v="FC"/>
    <s v="00023569"/>
    <s v=""/>
    <s v=""/>
    <s v=""/>
    <s v=""/>
    <n v="0"/>
    <s v=""/>
    <s v="BODEGON BIELE VITE"/>
    <s v="J410610832"/>
    <n v="46.2776"/>
    <n v="0"/>
    <n v="38.760800000000003"/>
    <n v="6.48"/>
    <s v="16"/>
    <n v="1.0367999999999999"/>
    <n v="0"/>
    <s v="-"/>
    <n v="0"/>
    <n v="0"/>
    <s v="-"/>
    <n v="0"/>
    <n v="0"/>
    <s v="-"/>
    <n v="0"/>
  </r>
  <r>
    <s v="943"/>
    <x v="30"/>
    <x v="1"/>
    <s v="004"/>
    <s v="Z1F0017963"/>
    <s v="0620-0620"/>
    <s v="FC"/>
    <s v="00023519-00023541"/>
    <s v=""/>
    <s v=""/>
    <s v=""/>
    <s v=""/>
    <n v="0"/>
    <s v=""/>
    <s v="VENTAS NO CONTRIBUYENTES"/>
    <s v=""/>
    <n v="641.77129999999988"/>
    <n v="0"/>
    <n v="475.99569999999994"/>
    <n v="0"/>
    <s v="-"/>
    <n v="0"/>
    <n v="142.91"/>
    <s v="-"/>
    <n v="22.865599999999997"/>
    <n v="0"/>
    <s v="-"/>
    <n v="0"/>
    <n v="0"/>
    <s v="-"/>
    <n v="0"/>
  </r>
  <r>
    <s v="944"/>
    <x v="30"/>
    <x v="1"/>
    <s v="004"/>
    <s v="Z1F0017963"/>
    <s v="0620-0620"/>
    <s v="FC"/>
    <s v="00023543-00023568"/>
    <s v=""/>
    <s v=""/>
    <s v=""/>
    <s v=""/>
    <n v="0"/>
    <s v=""/>
    <s v="VENTAS NO CONTRIBUYENTES"/>
    <s v=""/>
    <n v="1400.111398"/>
    <n v="0"/>
    <n v="1103.9862499999999"/>
    <n v="0"/>
    <s v="-"/>
    <n v="0"/>
    <n v="255.28030000000004"/>
    <s v="16"/>
    <n v="40.844847999999999"/>
    <n v="0"/>
    <s v="-"/>
    <n v="0"/>
    <n v="0"/>
    <s v="-"/>
    <n v="0"/>
  </r>
  <r>
    <s v="945"/>
    <x v="30"/>
    <x v="1"/>
    <s v="004"/>
    <s v="Z1F0017963"/>
    <s v="0620-0620"/>
    <s v="FC"/>
    <s v="00023570-00023620"/>
    <s v=""/>
    <s v=""/>
    <s v=""/>
    <s v=""/>
    <n v="0"/>
    <s v=""/>
    <s v="VENTAS NO CONTRIBUYENTES"/>
    <s v=""/>
    <n v="2067.7336239999995"/>
    <n v="0"/>
    <n v="1388.3489999999993"/>
    <n v="0"/>
    <s v="-"/>
    <n v="0"/>
    <n v="585.67640000000017"/>
    <s v="16"/>
    <n v="93.708224000000001"/>
    <n v="0"/>
    <s v="-"/>
    <n v="0"/>
    <n v="0"/>
    <s v="-"/>
    <n v="0"/>
  </r>
  <r>
    <s v="946"/>
    <x v="30"/>
    <x v="3"/>
    <s v="005"/>
    <s v="Z1B8050363"/>
    <s v="0131"/>
    <s v="FC"/>
    <s v="00014060-00014167"/>
    <s v=""/>
    <s v=""/>
    <s v=""/>
    <s v=""/>
    <n v="0"/>
    <s v=""/>
    <s v="VENTAS NO CONTRIBUYENTES"/>
    <s v=""/>
    <n v="7865.3119759999981"/>
    <n v="0"/>
    <n v="6297.7887500000015"/>
    <n v="0"/>
    <s v="-"/>
    <n v="0"/>
    <n v="1351.31315"/>
    <s v="16"/>
    <n v="216.21007600000004"/>
    <n v="0"/>
    <s v="-"/>
    <n v="0"/>
    <n v="0"/>
    <s v="-"/>
    <n v="0"/>
  </r>
  <r>
    <s v="947"/>
    <x v="30"/>
    <x v="1"/>
    <s v="005"/>
    <s v="Z1F0017998"/>
    <s v="0610"/>
    <s v="FC"/>
    <s v="00027895"/>
    <s v=""/>
    <s v=""/>
    <s v=""/>
    <s v=""/>
    <n v="0"/>
    <s v=""/>
    <s v="BAR RESTAURANT EL BRASERO C.A"/>
    <s v="J000592217"/>
    <n v="185.79580000000001"/>
    <n v="0"/>
    <n v="30.239800000000002"/>
    <n v="134.1"/>
    <s v="16"/>
    <n v="21.456"/>
    <n v="0"/>
    <s v="-"/>
    <n v="0"/>
    <n v="0"/>
    <s v="-"/>
    <n v="0"/>
    <n v="0"/>
    <s v="-"/>
    <n v="0"/>
  </r>
  <r>
    <s v="948"/>
    <x v="30"/>
    <x v="1"/>
    <s v="005"/>
    <s v="Z1F0017998"/>
    <s v="0610"/>
    <s v="NC"/>
    <s v=""/>
    <s v="00000084"/>
    <s v=""/>
    <s v="00027824"/>
    <s v="31-10-2021"/>
    <n v="35.479999999999997"/>
    <s v="VEN"/>
    <s v="ROBIN BELLO"/>
    <s v="V3934651"/>
    <n v="-1.4043000000000001"/>
    <n v="0"/>
    <n v="-1.4043000000000001"/>
    <n v="0"/>
    <s v="-"/>
    <n v="0"/>
    <n v="0"/>
    <s v="-"/>
    <n v="0"/>
    <n v="0"/>
    <s v="-"/>
    <n v="0"/>
    <n v="0"/>
    <s v="-"/>
    <n v="0"/>
  </r>
  <r>
    <s v="949"/>
    <x v="30"/>
    <x v="1"/>
    <s v="005"/>
    <s v="Z1F0017998"/>
    <s v="0610"/>
    <s v="NC"/>
    <s v=""/>
    <s v="00000085"/>
    <s v=""/>
    <s v="00027856"/>
    <s v="31-10-2021"/>
    <n v="146.83000000000001"/>
    <s v="VEN"/>
    <s v="LISBETH DE VELANDRIA"/>
    <s v="V19387167"/>
    <n v="-25.693999999999999"/>
    <n v="0"/>
    <n v="0"/>
    <n v="0"/>
    <s v="-"/>
    <n v="0"/>
    <n v="-22.15"/>
    <s v="16"/>
    <n v="-3.544"/>
    <n v="0"/>
    <s v="-"/>
    <n v="0"/>
    <n v="0"/>
    <s v="-"/>
    <n v="0"/>
  </r>
  <r>
    <s v="950"/>
    <x v="30"/>
    <x v="1"/>
    <s v="005"/>
    <s v="Z1F0017998"/>
    <s v="0610-0610"/>
    <s v="FC"/>
    <s v="00027805-00027894"/>
    <s v=""/>
    <s v=""/>
    <s v=""/>
    <s v=""/>
    <n v="0"/>
    <s v=""/>
    <s v="VENTAS NO CONTRIBUYENTES"/>
    <s v=""/>
    <n v="4147.7355860000007"/>
    <n v="0"/>
    <n v="3091.1831500000008"/>
    <n v="0"/>
    <s v="-"/>
    <n v="0"/>
    <n v="910.82109999999989"/>
    <s v="16"/>
    <n v="145.731336"/>
    <n v="0"/>
    <s v="-"/>
    <n v="0"/>
    <n v="0"/>
    <s v="-"/>
    <n v="0"/>
  </r>
  <r>
    <s v="951"/>
    <x v="30"/>
    <x v="1"/>
    <s v="005"/>
    <s v="Z1F0017998"/>
    <s v="0610-0610"/>
    <s v="FC"/>
    <s v="00027896-00027899"/>
    <s v=""/>
    <s v=""/>
    <s v=""/>
    <s v=""/>
    <n v="0"/>
    <s v=""/>
    <s v="VENTAS NO CONTRIBUYENTES"/>
    <s v=""/>
    <n v="198.10785199999998"/>
    <n v="0"/>
    <n v="138.61324999999999"/>
    <n v="0"/>
    <s v="-"/>
    <n v="0"/>
    <n v="51.288449999999997"/>
    <s v="16"/>
    <n v="8.2061519999999994"/>
    <n v="0"/>
    <s v="-"/>
    <n v="0"/>
    <n v="0"/>
    <s v="-"/>
    <n v="0"/>
  </r>
  <r>
    <s v="952"/>
    <x v="30"/>
    <x v="3"/>
    <s v="006"/>
    <s v="Z1B8044815"/>
    <s v="0024"/>
    <s v="FC"/>
    <s v="00001875"/>
    <s v=""/>
    <s v=""/>
    <s v=""/>
    <s v=""/>
    <n v="0"/>
    <s v=""/>
    <s v="INVERSIONES 8266 C.A"/>
    <s v="J-40686614-8"/>
    <n v="89.795199999999994"/>
    <n v="0"/>
    <n v="44.010000000000005"/>
    <n v="39.47"/>
    <s v="16"/>
    <n v="6.3151999999999999"/>
    <n v="0"/>
    <s v="-"/>
    <n v="0"/>
    <n v="0"/>
    <s v="-"/>
    <n v="0"/>
    <n v="0"/>
    <s v="-"/>
    <n v="0"/>
  </r>
  <r>
    <s v="953"/>
    <x v="30"/>
    <x v="3"/>
    <s v="006"/>
    <s v="Z1B8044815"/>
    <s v="0024"/>
    <s v="FC"/>
    <s v="00001914"/>
    <s v=""/>
    <s v=""/>
    <s v=""/>
    <s v=""/>
    <n v="0"/>
    <s v=""/>
    <s v="MULTISERVICIOS SOFPAC C.A"/>
    <s v="J-41100734-0"/>
    <n v="102.1686"/>
    <n v="0"/>
    <n v="93.120599999999996"/>
    <n v="7.8"/>
    <s v="16"/>
    <n v="1.248"/>
    <n v="0"/>
    <s v="-"/>
    <n v="0"/>
    <n v="0"/>
    <s v="-"/>
    <n v="0"/>
    <n v="0"/>
    <s v="-"/>
    <n v="0"/>
  </r>
  <r>
    <s v="954"/>
    <x v="30"/>
    <x v="3"/>
    <s v="006"/>
    <s v="Z1B8044815"/>
    <s v="0024"/>
    <s v="FC"/>
    <s v="00001857-00001874"/>
    <s v=""/>
    <s v=""/>
    <s v=""/>
    <s v=""/>
    <n v="0"/>
    <s v=""/>
    <s v="VENTAS NO CONTRIBUYENTES"/>
    <s v=""/>
    <n v="2133.6448999999998"/>
    <n v="0"/>
    <n v="1677.5987000000002"/>
    <n v="0"/>
    <s v="-"/>
    <n v="0"/>
    <n v="393.14330000000001"/>
    <s v="16"/>
    <n v="62.902899999999995"/>
    <n v="0"/>
    <s v="-"/>
    <n v="0"/>
    <n v="0"/>
    <s v="-"/>
    <n v="0"/>
  </r>
  <r>
    <s v="955"/>
    <x v="30"/>
    <x v="3"/>
    <s v="006"/>
    <s v="Z1B8044815"/>
    <s v="0024"/>
    <s v="FC"/>
    <s v="00001876-00001913"/>
    <s v=""/>
    <s v=""/>
    <s v=""/>
    <s v=""/>
    <n v="0"/>
    <s v=""/>
    <s v="VENTAS NO CONTRIBUYENTES"/>
    <s v=""/>
    <n v="2476.8891079999999"/>
    <n v="0"/>
    <n v="1771.9219999999996"/>
    <n v="0"/>
    <s v="-"/>
    <n v="0"/>
    <n v="607.73030000000006"/>
    <s v="-"/>
    <n v="97.236808000000011"/>
    <n v="0"/>
    <s v="-"/>
    <n v="0"/>
    <n v="0"/>
    <s v="-"/>
    <n v="0"/>
  </r>
  <r>
    <s v="956"/>
    <x v="30"/>
    <x v="3"/>
    <s v="006"/>
    <s v="Z1B8044815"/>
    <s v="0024"/>
    <s v="FC"/>
    <s v="00001915-00001979"/>
    <s v=""/>
    <s v=""/>
    <s v=""/>
    <s v=""/>
    <n v="0"/>
    <s v=""/>
    <s v="VENTAS NO CONTRIBUYENTES"/>
    <s v=""/>
    <n v="4337.5024320000002"/>
    <n v="0"/>
    <n v="3241.4308500000002"/>
    <n v="0"/>
    <s v="-"/>
    <n v="0"/>
    <n v="944.88924999999983"/>
    <s v="-"/>
    <n v="151.18233200000003"/>
    <n v="0"/>
    <s v="-"/>
    <n v="0"/>
    <n v="0"/>
    <s v="-"/>
    <n v="0"/>
  </r>
  <r>
    <s v="957"/>
    <x v="30"/>
    <x v="1"/>
    <s v="006"/>
    <s v="Z1F0017787"/>
    <s v="0585"/>
    <s v="FC"/>
    <s v="00014585"/>
    <s v=""/>
    <s v=""/>
    <s v=""/>
    <s v=""/>
    <n v="0"/>
    <s v=""/>
    <s v="AUTOSERVICIOS CRISS"/>
    <s v="J294282792"/>
    <n v="69.85145"/>
    <n v="0"/>
    <n v="45.561050000000009"/>
    <n v="20.94"/>
    <s v="16"/>
    <n v="3.3504"/>
    <n v="0"/>
    <s v="-"/>
    <n v="0"/>
    <n v="0"/>
    <s v="-"/>
    <n v="0"/>
    <n v="0"/>
    <s v="-"/>
    <n v="0"/>
  </r>
  <r>
    <s v="958"/>
    <x v="30"/>
    <x v="1"/>
    <s v="006"/>
    <s v="Z1F0017787"/>
    <s v="0585"/>
    <s v="NC"/>
    <s v=""/>
    <s v="00000072"/>
    <s v=""/>
    <s v="00014573"/>
    <s v="31-10-2021"/>
    <n v="248.93"/>
    <s v="VEN"/>
    <s v="CARLOS BETANCOUR"/>
    <s v="V4444494"/>
    <n v="-35.522399999999998"/>
    <n v="0"/>
    <n v="0"/>
    <n v="0"/>
    <s v="-"/>
    <n v="0"/>
    <n v="-30.622800000000002"/>
    <s v="16"/>
    <n v="-4.8996000000000004"/>
    <n v="0"/>
    <s v="-"/>
    <n v="0"/>
    <n v="0"/>
    <s v="-"/>
    <n v="0"/>
  </r>
  <r>
    <s v="959"/>
    <x v="30"/>
    <x v="1"/>
    <s v="006"/>
    <s v="Z1F0017787"/>
    <s v="0585-0585"/>
    <s v="FC"/>
    <s v="00014569-00014584"/>
    <s v=""/>
    <s v=""/>
    <s v=""/>
    <s v=""/>
    <n v="0"/>
    <s v=""/>
    <s v="VENTAS NO CONTRIBUYENTES"/>
    <s v=""/>
    <n v="677.36493199999995"/>
    <n v="0"/>
    <n v="410.96925000000005"/>
    <n v="0"/>
    <s v="-"/>
    <n v="0"/>
    <n v="229.65145000000001"/>
    <s v="16"/>
    <n v="36.744231999999997"/>
    <n v="0"/>
    <s v="-"/>
    <n v="0"/>
    <n v="0"/>
    <s v="-"/>
    <n v="0"/>
  </r>
  <r>
    <s v="960"/>
    <x v="30"/>
    <x v="1"/>
    <s v="006"/>
    <s v="Z1F0017787"/>
    <s v="0585-0585"/>
    <s v="FC"/>
    <s v="00014586-00014603"/>
    <s v=""/>
    <s v=""/>
    <s v=""/>
    <s v=""/>
    <n v="0"/>
    <s v=""/>
    <s v="VENTAS NO CONTRIBUYENTES"/>
    <s v=""/>
    <n v="794.36434999999994"/>
    <n v="0"/>
    <n v="631.84754999999996"/>
    <n v="0"/>
    <s v="-"/>
    <n v="0"/>
    <n v="140.10070000000002"/>
    <s v="-"/>
    <n v="22.416099999999997"/>
    <n v="0"/>
    <s v="-"/>
    <n v="0"/>
    <n v="0"/>
    <s v="-"/>
    <n v="0"/>
  </r>
  <r>
    <s v="961"/>
    <x v="30"/>
    <x v="3"/>
    <s v="007"/>
    <s v="Z1B8050013"/>
    <s v=""/>
    <s v="FC"/>
    <s v="00004170"/>
    <s v=""/>
    <s v=""/>
    <s v=""/>
    <s v=""/>
    <n v="0"/>
    <s v=""/>
    <s v="MULTISERVICIOS SOFPAC"/>
    <s v="J-411007340"/>
    <n v="362.49860000000001"/>
    <n v="0"/>
    <n v="307.51409999999998"/>
    <n v="47.400399999999998"/>
    <s v="16"/>
    <n v="7.5841000000000003"/>
    <n v="0"/>
    <s v="-"/>
    <n v="0"/>
    <n v="0"/>
    <s v="-"/>
    <n v="0"/>
    <n v="0"/>
    <s v="-"/>
    <n v="0"/>
  </r>
  <r>
    <s v="962"/>
    <x v="30"/>
    <x v="3"/>
    <s v="007"/>
    <s v="Z1B8050013"/>
    <s v="-"/>
    <s v="FC"/>
    <s v="00004121-00004169"/>
    <s v=""/>
    <s v=""/>
    <s v=""/>
    <s v=""/>
    <n v="0"/>
    <s v=""/>
    <s v="VENTAS NO CONTRIBUYENTES"/>
    <s v=""/>
    <n v="4150.3382959999999"/>
    <n v="0"/>
    <n v="3005.9722999999985"/>
    <n v="0"/>
    <s v="-"/>
    <n v="0"/>
    <n v="986.52240000000006"/>
    <s v="16"/>
    <n v="157.84359599999999"/>
    <n v="0"/>
    <s v="-"/>
    <n v="0"/>
    <n v="0"/>
    <s v="-"/>
    <n v="0"/>
  </r>
  <r>
    <s v="963"/>
    <x v="30"/>
    <x v="3"/>
    <s v="007"/>
    <s v="Z1B8050013"/>
    <s v="-"/>
    <s v="FC"/>
    <s v="00004171-00004243"/>
    <s v=""/>
    <s v=""/>
    <s v=""/>
    <s v=""/>
    <n v="0"/>
    <s v=""/>
    <s v="VENTAS NO CONTRIBUYENTES"/>
    <s v=""/>
    <n v="5438.9136499999995"/>
    <n v="0"/>
    <n v="3928.6421500000033"/>
    <n v="0"/>
    <s v="-"/>
    <n v="0"/>
    <n v="1301.9581000000001"/>
    <s v="-"/>
    <n v="208.31339999999994"/>
    <n v="0"/>
    <s v="-"/>
    <n v="0"/>
    <n v="0"/>
    <s v="-"/>
    <n v="0"/>
  </r>
  <r>
    <s v="964"/>
    <x v="30"/>
    <x v="3"/>
    <s v="008"/>
    <s v="Z1B8050003"/>
    <s v="1988"/>
    <s v="FC"/>
    <s v="00193944"/>
    <s v=""/>
    <s v=""/>
    <s v=""/>
    <s v=""/>
    <n v="0"/>
    <s v=""/>
    <s v="OHSISALUD C.A"/>
    <s v="J-41151440-3"/>
    <n v="753.94512399999996"/>
    <n v="0"/>
    <n v="621.32069999999999"/>
    <n v="114.3314"/>
    <s v="16"/>
    <n v="18.293023999999999"/>
    <n v="0"/>
    <s v="-"/>
    <n v="0"/>
    <n v="0"/>
    <s v="-"/>
    <n v="0"/>
    <n v="0"/>
    <s v="-"/>
    <n v="0"/>
  </r>
  <r>
    <s v="965"/>
    <x v="30"/>
    <x v="3"/>
    <s v="008"/>
    <s v="Z1B8050003"/>
    <s v="1988"/>
    <s v="FC"/>
    <s v="00193931-00193943"/>
    <s v=""/>
    <s v=""/>
    <s v=""/>
    <s v=""/>
    <n v="0"/>
    <s v=""/>
    <s v="VENTAS NO CONTRIBUYENTES"/>
    <s v=""/>
    <n v="1678.490814"/>
    <n v="0"/>
    <n v="1275.27"/>
    <n v="0"/>
    <s v="-"/>
    <n v="0"/>
    <n v="347.60415"/>
    <s v="16"/>
    <n v="55.616664"/>
    <n v="0"/>
    <s v="-"/>
    <n v="0"/>
    <n v="0"/>
    <s v="-"/>
    <n v="0"/>
  </r>
  <r>
    <s v="966"/>
    <x v="30"/>
    <x v="3"/>
    <s v="008"/>
    <s v="Z1B8050003"/>
    <s v="1988"/>
    <s v="FC"/>
    <s v="00193945-00193977"/>
    <s v=""/>
    <s v=""/>
    <s v=""/>
    <s v=""/>
    <n v="0"/>
    <s v=""/>
    <s v="VENTAS NO CONTRIBUYENTES"/>
    <s v=""/>
    <n v="1978.5521899999997"/>
    <n v="0"/>
    <n v="1547.8863999999996"/>
    <n v="0"/>
    <s v="-"/>
    <n v="0"/>
    <n v="371.26365000000004"/>
    <s v="16"/>
    <n v="59.402139999999989"/>
    <n v="0"/>
    <s v="-"/>
    <n v="0"/>
    <n v="0"/>
    <s v="-"/>
    <n v="0"/>
  </r>
  <r>
    <s v="967"/>
    <x v="30"/>
    <x v="1"/>
    <s v="008"/>
    <s v="Z1F0017970"/>
    <s v="0242-0242"/>
    <s v="FC"/>
    <s v="00003301-00003316"/>
    <s v=""/>
    <s v=""/>
    <s v=""/>
    <s v=""/>
    <n v="0"/>
    <s v=""/>
    <s v="VENTAS NO CONTRIBUYENTES"/>
    <s v=""/>
    <n v="241.88559999999998"/>
    <n v="0"/>
    <n v="61.320000000000022"/>
    <n v="0"/>
    <s v="-"/>
    <n v="0"/>
    <n v="155.66000000000003"/>
    <s v="16"/>
    <n v="24.9056"/>
    <n v="0"/>
    <s v="-"/>
    <n v="0"/>
    <n v="0"/>
    <s v="-"/>
    <n v="0"/>
  </r>
  <r>
    <s v="968"/>
    <x v="30"/>
    <x v="3"/>
    <s v="009"/>
    <s v="Z1B8014458"/>
    <s v="0023"/>
    <s v="FC"/>
    <s v="00001418"/>
    <s v=""/>
    <s v=""/>
    <s v=""/>
    <s v=""/>
    <n v="0"/>
    <s v=""/>
    <s v="MASTER DENTAL, C.A"/>
    <s v="J-31159165-6"/>
    <n v="67.848200000000006"/>
    <n v="0"/>
    <n v="57.910700000000006"/>
    <n v="8.5668000000000006"/>
    <s v="16"/>
    <n v="1.3707"/>
    <n v="0"/>
    <s v="-"/>
    <n v="0"/>
    <n v="0"/>
    <s v="-"/>
    <n v="0"/>
    <n v="0"/>
    <s v="-"/>
    <n v="0"/>
  </r>
  <r>
    <s v="969"/>
    <x v="30"/>
    <x v="3"/>
    <s v="009"/>
    <s v="Z1B8014458"/>
    <s v="0023"/>
    <s v="NC"/>
    <s v=""/>
    <s v="00000004"/>
    <s v=""/>
    <s v="00001384"/>
    <s v="31/10/2021"/>
    <n v="17.52"/>
    <s v="VEN"/>
    <s v="JESUS SUAREZ"/>
    <s v="V28463923"/>
    <n v="-17.52"/>
    <n v="0"/>
    <n v="-17.52"/>
    <n v="0"/>
    <s v="-"/>
    <n v="0"/>
    <n v="0"/>
    <s v="-"/>
    <n v="0"/>
    <n v="0"/>
    <s v="-"/>
    <n v="0"/>
    <n v="0"/>
    <s v="-"/>
    <n v="0"/>
  </r>
  <r>
    <s v="970"/>
    <x v="30"/>
    <x v="3"/>
    <s v="009"/>
    <s v="Z1B8014458"/>
    <s v="0023"/>
    <s v="FC"/>
    <s v="00001322-00001417"/>
    <s v=""/>
    <s v=""/>
    <s v=""/>
    <s v=""/>
    <n v="0"/>
    <s v=""/>
    <s v="VENTAS NO CONTRIBUYENTES"/>
    <s v=""/>
    <n v="5626.2154819999996"/>
    <n v="0"/>
    <n v="4434.3847000000005"/>
    <n v="0"/>
    <s v="-"/>
    <n v="0"/>
    <n v="1027.4402499999999"/>
    <s v="16"/>
    <n v="164.39053200000001"/>
    <n v="0"/>
    <s v="-"/>
    <n v="0"/>
    <n v="0"/>
    <s v="-"/>
    <n v="0"/>
  </r>
  <r>
    <s v="971"/>
    <x v="30"/>
    <x v="3"/>
    <s v="009"/>
    <s v="Z1B8014458"/>
    <s v="0023"/>
    <s v="FC"/>
    <s v="00001419-00001421"/>
    <s v=""/>
    <s v=""/>
    <s v=""/>
    <s v=""/>
    <n v="0"/>
    <s v=""/>
    <s v="VENTAS NO CONTRIBUYENTES"/>
    <s v=""/>
    <n v="296.81035000000003"/>
    <n v="0"/>
    <n v="172.25164999999998"/>
    <n v="0"/>
    <s v="-"/>
    <n v="0"/>
    <n v="107.37820000000001"/>
    <s v="-"/>
    <n v="17.180499999999999"/>
    <n v="0"/>
    <s v="-"/>
    <n v="0"/>
    <n v="0"/>
    <s v="-"/>
    <n v="0"/>
  </r>
  <r>
    <s v="972"/>
    <x v="30"/>
    <x v="3"/>
    <s v="010"/>
    <s v="Z1F0000341"/>
    <s v="1507"/>
    <s v="FC"/>
    <s v="86486000"/>
    <s v=""/>
    <s v=""/>
    <s v=""/>
    <s v=""/>
    <n v="0"/>
    <s v=""/>
    <s v="AUTO PARTE CAR´S LA GUAYANITA C.A"/>
    <s v="J-30701940-9"/>
    <n v="239.36563200000001"/>
    <n v="0"/>
    <n v="190.44385"/>
    <n v="42.173949999999998"/>
    <s v="16"/>
    <n v="6.7478319999999998"/>
    <n v="0"/>
    <s v="-"/>
    <n v="0"/>
    <n v="0"/>
    <s v="-"/>
    <n v="0"/>
    <n v="0"/>
    <s v="-"/>
    <n v="0"/>
  </r>
  <r>
    <s v="973"/>
    <x v="30"/>
    <x v="3"/>
    <s v="010"/>
    <s v="Z1F0000341"/>
    <s v="1507"/>
    <s v="FC"/>
    <s v="00086460-00086485"/>
    <s v=""/>
    <s v=""/>
    <s v=""/>
    <s v=""/>
    <n v="0"/>
    <s v=""/>
    <s v="VENTAS NO CONTRIBUYENTES"/>
    <s v=""/>
    <n v="1942.46145"/>
    <n v="0"/>
    <n v="1630.1918000000003"/>
    <n v="0"/>
    <s v="-"/>
    <n v="0"/>
    <n v="269.19794999999999"/>
    <s v="16"/>
    <n v="43.0717"/>
    <n v="0"/>
    <s v="-"/>
    <n v="0"/>
    <n v="0"/>
    <s v="-"/>
    <n v="0"/>
  </r>
  <r>
    <s v="974"/>
    <x v="30"/>
    <x v="3"/>
    <s v="010"/>
    <s v="Z1F0000341"/>
    <s v="1507"/>
    <s v="FC"/>
    <s v="00086487-00086563"/>
    <s v=""/>
    <s v=""/>
    <s v=""/>
    <s v=""/>
    <n v="0"/>
    <s v=""/>
    <s v="VENTAS NO CONTRIBUYENTES"/>
    <s v=""/>
    <n v="4052.1362660000004"/>
    <n v="0"/>
    <n v="2985.9697500000007"/>
    <n v="0"/>
    <s v="-"/>
    <n v="0"/>
    <n v="919.10909999999978"/>
    <s v="-"/>
    <n v="147.05741600000002"/>
    <n v="0"/>
    <s v="-"/>
    <n v="0"/>
    <n v="0"/>
    <s v="-"/>
    <n v="0"/>
  </r>
  <r>
    <s v="975"/>
    <x v="30"/>
    <x v="3"/>
    <s v="011"/>
    <s v="Z1F0004616"/>
    <s v="0946-0946"/>
    <s v="FC"/>
    <s v="00127921-00128127"/>
    <s v=""/>
    <s v=""/>
    <s v=""/>
    <s v=""/>
    <n v="0"/>
    <s v=""/>
    <s v="VENTAS NO CONTRIBUYENTES"/>
    <s v=""/>
    <n v="3005.8818999999967"/>
    <n v="0"/>
    <n v="2609.2043499999972"/>
    <n v="0"/>
    <s v="-"/>
    <n v="0"/>
    <n v="341.96335000000005"/>
    <s v="-"/>
    <n v="54.714199999999991"/>
    <n v="0"/>
    <s v="-"/>
    <n v="0"/>
    <n v="0"/>
    <s v="-"/>
    <n v="0"/>
  </r>
  <r>
    <s v="976"/>
    <x v="30"/>
    <x v="3"/>
    <s v="012"/>
    <s v="Z1B8038506"/>
    <s v="1893-1894"/>
    <s v="NC"/>
    <s v=""/>
    <s v="00000105"/>
    <s v=""/>
    <s v="00077522"/>
    <s v="30/10/2021"/>
    <n v="9.65"/>
    <s v="VEN"/>
    <s v="ALVAREZ AIDA"/>
    <s v="V3953123"/>
    <n v="-8.0736000000000008"/>
    <n v="0"/>
    <n v="0"/>
    <n v="0"/>
    <s v="-"/>
    <n v="0"/>
    <n v="-6.96"/>
    <s v="16"/>
    <n v="-1.1135999999999999"/>
    <n v="0"/>
    <s v="-"/>
    <n v="0"/>
    <n v="0"/>
    <s v="-"/>
    <n v="0"/>
  </r>
  <r>
    <s v="977"/>
    <x v="30"/>
    <x v="3"/>
    <s v="012"/>
    <s v="Z1B8038506"/>
    <s v="1893-1894"/>
    <s v="NC"/>
    <s v=""/>
    <s v="00000106"/>
    <s v=""/>
    <s v="00077542"/>
    <s v="31/10/2021"/>
    <n v="24.45"/>
    <s v="VEN"/>
    <s v="DANIEL PUENTE"/>
    <s v="V13290884"/>
    <n v="-12.4932"/>
    <n v="0"/>
    <n v="0"/>
    <n v="0"/>
    <s v="-"/>
    <n v="0"/>
    <n v="-10.77"/>
    <s v="16"/>
    <n v="-1.7232000000000001"/>
    <n v="0"/>
    <s v="-"/>
    <n v="0"/>
    <n v="0"/>
    <s v="-"/>
    <n v="0"/>
  </r>
  <r>
    <s v="978"/>
    <x v="30"/>
    <x v="3"/>
    <s v="012"/>
    <s v="Z1B8038506"/>
    <s v="1893-1894"/>
    <s v="FC"/>
    <s v="00077528-00077545"/>
    <s v=""/>
    <s v=""/>
    <s v=""/>
    <s v=""/>
    <n v="0"/>
    <s v=""/>
    <s v="VENTAS NO CONTRIBUYENTES"/>
    <s v=""/>
    <n v="316.14240000000001"/>
    <n v="0"/>
    <n v="67.740000000000009"/>
    <n v="0"/>
    <s v="-"/>
    <n v="0"/>
    <n v="214.14"/>
    <s v="-"/>
    <n v="34.2624"/>
    <n v="0"/>
    <s v="-"/>
    <n v="0"/>
    <n v="0"/>
    <s v="-"/>
    <n v="0"/>
  </r>
  <r>
    <s v="979"/>
    <x v="30"/>
    <x v="3"/>
    <s v="013"/>
    <s v="Z1B8050578"/>
    <s v="1856-1856"/>
    <s v="FC"/>
    <s v="00165065-00165081"/>
    <s v=""/>
    <s v=""/>
    <s v=""/>
    <s v=""/>
    <n v="0"/>
    <s v=""/>
    <s v="VENTAS NO CONTRIBUYENTES"/>
    <s v=""/>
    <n v="486.56265000000008"/>
    <n v="0"/>
    <n v="400.1703"/>
    <n v="0"/>
    <s v="-"/>
    <n v="0"/>
    <n v="74.47614999999999"/>
    <s v="16"/>
    <n v="11.9162"/>
    <n v="0"/>
    <s v="-"/>
    <n v="0"/>
    <n v="0"/>
    <s v="-"/>
    <n v="0"/>
  </r>
  <r>
    <s v="980"/>
    <x v="30"/>
    <x v="3"/>
    <s v="014"/>
    <s v="Z1F0000338"/>
    <s v="1701-1701"/>
    <s v="FC"/>
    <s v="73435000-73592001"/>
    <s v=""/>
    <s v=""/>
    <s v=""/>
    <s v=""/>
    <n v="0"/>
    <s v=""/>
    <s v="VENTAS NO CONTRIBUYENTES"/>
    <s v=""/>
    <n v="2960.513150000003"/>
    <n v="0"/>
    <n v="2293.2485500000021"/>
    <n v="0"/>
    <s v="-"/>
    <n v="0"/>
    <n v="575.22809999999993"/>
    <s v="-"/>
    <n v="92.036500000000004"/>
    <n v="0"/>
    <s v="-"/>
    <n v="0"/>
    <n v="0"/>
    <s v="-"/>
    <n v="0"/>
  </r>
  <r>
    <s v="981"/>
    <x v="30"/>
    <x v="3"/>
    <s v="015"/>
    <s v="Z1B8050356"/>
    <s v="1872"/>
    <s v="FC"/>
    <s v="00096115-00096197"/>
    <s v=""/>
    <s v=""/>
    <s v=""/>
    <s v=""/>
    <n v="0"/>
    <s v=""/>
    <s v="VENTAS NO CONTRIBUYENTES"/>
    <s v=""/>
    <n v="4222.5371500000001"/>
    <n v="0"/>
    <n v="3273.9566499999992"/>
    <n v="0"/>
    <s v="-"/>
    <n v="0"/>
    <n v="817.74180000000024"/>
    <s v="16"/>
    <n v="130.83869999999999"/>
    <n v="0"/>
    <s v="-"/>
    <n v="0"/>
    <n v="0"/>
    <s v="-"/>
    <n v="0"/>
  </r>
  <r>
    <s v="982"/>
    <x v="30"/>
    <x v="3"/>
    <s v="016"/>
    <s v="Z1F0000490"/>
    <s v="0412"/>
    <s v="FC"/>
    <s v="00015755"/>
    <s v=""/>
    <s v=""/>
    <s v=""/>
    <s v=""/>
    <n v="0"/>
    <s v=""/>
    <s v="INVERSIONES8266"/>
    <s v="J406866148"/>
    <n v="52.832599999999999"/>
    <n v="0"/>
    <n v="14.831000000000003"/>
    <n v="32.76"/>
    <s v="16"/>
    <n v="5.2416"/>
    <n v="0"/>
    <s v="-"/>
    <n v="0"/>
    <n v="0"/>
    <s v="-"/>
    <n v="0"/>
    <n v="0"/>
    <s v="-"/>
    <n v="0"/>
  </r>
  <r>
    <s v="983"/>
    <x v="30"/>
    <x v="3"/>
    <s v="016"/>
    <s v="Z1F0000490"/>
    <s v="0412"/>
    <s v="FC"/>
    <s v="00015748-00015754"/>
    <s v=""/>
    <s v=""/>
    <s v=""/>
    <s v=""/>
    <n v="0"/>
    <s v=""/>
    <s v="VENTAS NO CONTRIBUYENTES"/>
    <s v=""/>
    <n v="122.17869999999999"/>
    <n v="0"/>
    <n v="100.8463"/>
    <n v="0"/>
    <s v="-"/>
    <n v="0"/>
    <n v="18.39"/>
    <s v="-"/>
    <n v="2.9424000000000001"/>
    <n v="0"/>
    <s v="-"/>
    <n v="0"/>
    <n v="0"/>
    <s v="-"/>
    <n v="0"/>
  </r>
  <r>
    <s v="984"/>
    <x v="30"/>
    <x v="3"/>
    <s v="016"/>
    <s v="Z1F0000490"/>
    <s v="0412"/>
    <s v="FC"/>
    <s v="00015756-00015855"/>
    <s v=""/>
    <s v=""/>
    <s v=""/>
    <s v=""/>
    <n v="0"/>
    <s v=""/>
    <s v="VENTAS NO CONTRIBUYENTES"/>
    <s v=""/>
    <n v="1209.8045000000009"/>
    <n v="0"/>
    <n v="882.60085000000049"/>
    <n v="0"/>
    <s v="-"/>
    <n v="0"/>
    <n v="282.07204999999993"/>
    <s v="-"/>
    <n v="45.131600000000006"/>
    <n v="0"/>
    <s v="-"/>
    <n v="0"/>
    <n v="0"/>
    <s v="-"/>
    <n v="0"/>
  </r>
  <r>
    <s v="985"/>
    <x v="30"/>
    <x v="3"/>
    <s v="017"/>
    <s v="Z7C0004030"/>
    <s v="0323"/>
    <s v="FC"/>
    <s v="0000434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2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3" firstHeaderRow="0" firstDataRow="1" firstDataCol="1" rowPageCount="1" colPageCount="1"/>
  <pivotFields count="31">
    <pivotField showAll="0"/>
    <pivotField axis="axisPage" numFmtId="14" multipleItemSelectionAllowed="1" showAll="0">
      <items count="547">
        <item h="1" m="1" x="68"/>
        <item h="1" m="1" x="328"/>
        <item h="1" m="1" x="75"/>
        <item h="1" m="1" x="335"/>
        <item h="1" m="1" x="82"/>
        <item h="1" m="1" x="344"/>
        <item h="1" m="1" x="92"/>
        <item h="1" m="1" x="353"/>
        <item h="1" m="1" x="101"/>
        <item h="1" m="1" x="364"/>
        <item h="1" m="1" x="113"/>
        <item h="1" m="1" x="375"/>
        <item h="1" m="1" x="124"/>
        <item h="1" m="1" x="388"/>
        <item h="1" m="1" x="136"/>
        <item h="1" m="1" x="147"/>
        <item h="1" m="1" x="412"/>
        <item h="1" m="1" x="160"/>
        <item h="1" m="1" x="425"/>
        <item h="1" m="1" x="173"/>
        <item h="1" m="1" x="439"/>
        <item h="1" m="1" x="186"/>
        <item h="1" m="1" x="452"/>
        <item h="1" m="1" x="199"/>
        <item h="1" m="1" x="323"/>
        <item h="1" m="1" x="70"/>
        <item h="1" m="1" x="330"/>
        <item h="1" m="1" x="77"/>
        <item h="1" m="1" x="337"/>
        <item h="1" m="1" x="84"/>
        <item h="1" m="1" x="346"/>
        <item h="1" m="1" x="94"/>
        <item h="1" m="1" x="355"/>
        <item h="1" m="1" x="103"/>
        <item h="1" m="1" x="366"/>
        <item h="1" m="1" x="115"/>
        <item h="1" m="1" x="377"/>
        <item h="1" m="1" x="126"/>
        <item h="1" m="1" x="390"/>
        <item h="1" m="1" x="138"/>
        <item h="1" m="1" x="401"/>
        <item h="1" m="1" x="149"/>
        <item h="1" m="1" x="414"/>
        <item h="1" m="1" x="162"/>
        <item h="1" m="1" x="427"/>
        <item h="1" m="1" x="175"/>
        <item h="1" m="1" x="441"/>
        <item h="1" m="1" x="188"/>
        <item h="1" m="1" x="399"/>
        <item h="1" m="1" x="454"/>
        <item h="1" m="1" x="201"/>
        <item h="1" m="1" x="465"/>
        <item h="1" m="1" x="212"/>
        <item h="1" m="1" x="476"/>
        <item h="1" m="1" x="223"/>
        <item h="1" m="1" x="488"/>
        <item h="1" m="1" x="339"/>
        <item h="1" m="1" x="86"/>
        <item h="1" m="1" x="348"/>
        <item h="1" m="1" x="96"/>
        <item h="1" m="1" x="357"/>
        <item h="1" m="1" x="105"/>
        <item h="1" m="1" x="368"/>
        <item h="1" m="1" x="117"/>
        <item h="1" m="1" x="379"/>
        <item h="1" m="1" x="128"/>
        <item h="1" m="1" x="392"/>
        <item h="1" m="1" x="140"/>
        <item h="1" m="1" x="403"/>
        <item h="1" m="1" x="151"/>
        <item h="1" m="1" x="416"/>
        <item h="1" m="1" x="164"/>
        <item h="1" m="1" x="429"/>
        <item h="1" m="1" x="177"/>
        <item h="1" m="1" x="443"/>
        <item h="1" m="1" x="190"/>
        <item h="1" m="1" x="456"/>
        <item h="1" m="1" x="235"/>
        <item h="1" m="1" x="490"/>
        <item h="1" m="1" x="225"/>
        <item h="1" m="1" x="478"/>
        <item h="1" m="1" x="214"/>
        <item h="1" m="1" x="467"/>
        <item h="1" m="1" x="203"/>
        <item h="1" m="1" x="500"/>
        <item h="1" m="1" x="245"/>
        <item h="1" m="1" x="359"/>
        <item h="1" m="1" x="107"/>
        <item h="1" m="1" x="370"/>
        <item h="1" m="1" x="119"/>
        <item h="1" m="1" x="381"/>
        <item h="1" m="1" x="130"/>
        <item h="1" m="1" x="394"/>
        <item h="1" m="1" x="142"/>
        <item h="1" m="1" x="405"/>
        <item h="1" m="1" x="153"/>
        <item h="1" m="1" x="418"/>
        <item h="1" m="1" x="166"/>
        <item h="1" m="1" x="431"/>
        <item h="1" m="1" x="179"/>
        <item h="1" m="1" x="445"/>
        <item h="1" m="1" x="192"/>
        <item h="1" m="1" x="458"/>
        <item h="1" m="1" x="205"/>
        <item h="1" m="1" x="469"/>
        <item h="1" m="1" x="216"/>
        <item h="1" m="1" x="480"/>
        <item h="1" m="1" x="227"/>
        <item h="1" m="1" x="492"/>
        <item h="1" m="1" x="237"/>
        <item h="1" m="1" x="502"/>
        <item h="1" m="1" x="247"/>
        <item h="1" m="1" x="510"/>
        <item h="1" m="1" x="255"/>
        <item h="1" m="1" x="518"/>
        <item h="1" m="1" x="263"/>
        <item h="1" m="1" x="526"/>
        <item h="1" m="1" x="383"/>
        <item h="1" m="1" x="132"/>
        <item h="1" m="1" x="396"/>
        <item h="1" m="1" x="144"/>
        <item h="1" m="1" x="407"/>
        <item h="1" m="1" x="155"/>
        <item h="1" m="1" x="420"/>
        <item h="1" m="1" x="168"/>
        <item h="1" m="1" x="433"/>
        <item h="1" m="1" x="181"/>
        <item h="1" m="1" x="447"/>
        <item h="1" m="1" x="194"/>
        <item h="1" m="1" x="460"/>
        <item h="1" m="1" x="207"/>
        <item h="1" m="1" x="471"/>
        <item h="1" m="1" x="218"/>
        <item h="1" m="1" x="482"/>
        <item h="1" m="1" x="229"/>
        <item h="1" m="1" x="494"/>
        <item h="1" m="1" x="239"/>
        <item h="1" m="1" x="504"/>
        <item h="1" m="1" x="249"/>
        <item h="1" m="1" x="512"/>
        <item h="1" m="1" x="257"/>
        <item h="1" m="1" x="520"/>
        <item h="1" m="1" x="265"/>
        <item h="1" m="1" x="528"/>
        <item h="1" m="1" x="271"/>
        <item h="1" m="1" x="534"/>
        <item h="1" m="1" x="277"/>
        <item h="1" m="1" x="540"/>
        <item h="1" m="1" x="409"/>
        <item h="1" m="1" x="157"/>
        <item h="1" m="1" x="422"/>
        <item h="1" m="1" x="170"/>
        <item h="1" m="1" x="435"/>
        <item h="1" m="1" x="183"/>
        <item h="1" m="1" x="449"/>
        <item h="1" m="1" x="196"/>
        <item h="1" m="1" x="462"/>
        <item h="1" m="1" x="209"/>
        <item h="1" m="1" x="473"/>
        <item h="1" m="1" x="220"/>
        <item h="1" m="1" x="484"/>
        <item h="1" m="1" x="231"/>
        <item h="1" m="1" x="496"/>
        <item h="1" m="1" x="241"/>
        <item h="1" m="1" x="506"/>
        <item h="1" m="1" x="251"/>
        <item h="1" m="1" x="514"/>
        <item h="1" m="1" x="259"/>
        <item h="1" m="1" x="522"/>
        <item h="1" m="1" x="267"/>
        <item h="1" m="1" x="530"/>
        <item h="1" m="1" x="273"/>
        <item h="1" m="1" x="536"/>
        <item h="1" m="1" x="279"/>
        <item h="1" m="1" x="542"/>
        <item h="1" m="1" x="283"/>
        <item h="1" m="1" x="32"/>
        <item h="1" m="1" x="287"/>
        <item h="1" m="1" x="437"/>
        <item h="1" m="1" x="185"/>
        <item h="1" m="1" x="451"/>
        <item h="1" m="1" x="198"/>
        <item h="1" m="1" x="464"/>
        <item h="1" m="1" x="211"/>
        <item h="1" m="1" x="475"/>
        <item h="1" m="1" x="222"/>
        <item h="1" m="1" x="486"/>
        <item h="1" m="1" x="233"/>
        <item h="1" m="1" x="498"/>
        <item h="1" m="1" x="243"/>
        <item h="1" m="1" x="508"/>
        <item h="1" m="1" x="253"/>
        <item h="1" m="1" x="516"/>
        <item h="1" m="1" x="261"/>
        <item h="1" m="1" x="524"/>
        <item h="1" m="1" x="269"/>
        <item h="1" m="1" x="532"/>
        <item h="1" m="1" x="275"/>
        <item h="1" m="1" x="538"/>
        <item h="1" m="1" x="281"/>
        <item h="1" m="1" x="544"/>
        <item h="1" m="1" x="285"/>
        <item h="1" m="1" x="34"/>
        <item h="1" m="1" x="289"/>
        <item h="1" m="1" x="36"/>
        <item h="1" m="1" x="291"/>
        <item h="1" m="1" x="38"/>
        <item h="1" m="1" x="293"/>
        <item h="1" m="1" x="41"/>
        <item h="1" m="1" x="487"/>
        <item h="1" m="1" x="234"/>
        <item h="1" m="1" x="499"/>
        <item h="1" m="1" x="244"/>
        <item h="1" m="1" x="509"/>
        <item h="1" m="1" x="254"/>
        <item h="1" m="1" x="517"/>
        <item h="1" m="1" x="262"/>
        <item h="1" m="1" x="525"/>
        <item h="1" m="1" x="270"/>
        <item h="1" m="1" x="533"/>
        <item h="1" m="1" x="276"/>
        <item h="1" m="1" x="539"/>
        <item h="1" m="1" x="282"/>
        <item h="1" m="1" x="545"/>
        <item h="1" m="1" x="286"/>
        <item h="1" m="1" x="35"/>
        <item h="1" m="1" x="290"/>
        <item h="1" m="1" x="37"/>
        <item h="1" m="1" x="292"/>
        <item h="1" m="1" x="39"/>
        <item h="1" m="1" x="294"/>
        <item h="1" m="1" x="42"/>
        <item h="1" m="1" x="296"/>
        <item h="1" m="1" x="300"/>
        <item h="1" m="1" x="46"/>
        <item h="1" m="1" x="303"/>
        <item h="1" m="1" x="49"/>
        <item h="1" m="1" x="307"/>
        <item h="1" m="1" x="53"/>
        <item h="1" m="1" x="40"/>
        <item h="1" m="1" x="295"/>
        <item h="1" m="1" x="43"/>
        <item h="1" m="1" x="297"/>
        <item h="1" m="1" x="44"/>
        <item h="1" m="1" x="301"/>
        <item h="1" m="1" x="47"/>
        <item h="1" m="1" x="304"/>
        <item h="1" m="1" x="50"/>
        <item h="1" m="1" x="308"/>
        <item h="1" m="1" x="54"/>
        <item h="1" m="1" x="311"/>
        <item h="1" m="1" x="57"/>
        <item h="1" m="1" x="315"/>
        <item h="1" m="1" x="61"/>
        <item h="1" m="1" x="319"/>
        <item h="1" m="1" x="65"/>
        <item h="1" m="1" x="325"/>
        <item h="1" m="1" x="72"/>
        <item h="1" m="1" x="332"/>
        <item h="1" m="1" x="79"/>
        <item h="1" m="1" x="341"/>
        <item h="1" m="1" x="88"/>
        <item h="1" m="1" x="350"/>
        <item h="1" m="1" x="98"/>
        <item h="1" m="1" x="361"/>
        <item h="1" m="1" x="109"/>
        <item h="1" m="1" x="372"/>
        <item h="1" m="1" x="121"/>
        <item h="1" m="1" x="385"/>
        <item h="1" m="1" x="89"/>
        <item h="1" m="1" x="111"/>
        <item h="1" m="1" x="299"/>
        <item h="1" m="1" x="45"/>
        <item h="1" m="1" x="302"/>
        <item h="1" m="1" x="48"/>
        <item h="1" m="1" x="305"/>
        <item h="1" m="1" x="51"/>
        <item h="1" m="1" x="309"/>
        <item h="1" m="1" x="55"/>
        <item h="1" m="1" x="312"/>
        <item h="1" m="1" x="58"/>
        <item h="1" m="1" x="316"/>
        <item h="1" m="1" x="62"/>
        <item h="1" m="1" x="320"/>
        <item h="1" m="1" x="66"/>
        <item h="1" m="1" x="326"/>
        <item h="1" m="1" x="73"/>
        <item h="1" m="1" x="333"/>
        <item h="1" m="1" x="80"/>
        <item h="1" m="1" x="342"/>
        <item h="1" m="1" x="90"/>
        <item h="1" m="1" x="351"/>
        <item h="1" m="1" x="99"/>
        <item h="1" m="1" x="362"/>
        <item h="1" m="1" x="110"/>
        <item h="1" m="1" x="373"/>
        <item h="1" m="1" x="122"/>
        <item h="1" m="1" x="386"/>
        <item h="1" m="1" x="134"/>
        <item h="1" m="1" x="298"/>
        <item h="1" m="1" x="306"/>
        <item h="1" m="1" x="52"/>
        <item h="1" m="1" x="310"/>
        <item h="1" m="1" x="56"/>
        <item h="1" m="1" x="313"/>
        <item h="1" m="1" x="59"/>
        <item h="1" m="1" x="317"/>
        <item h="1" m="1" x="63"/>
        <item h="1" m="1" x="321"/>
        <item h="1" m="1" x="67"/>
        <item h="1" m="1" x="327"/>
        <item h="1" m="1" x="74"/>
        <item h="1" m="1" x="334"/>
        <item h="1" m="1" x="81"/>
        <item h="1" m="1" x="343"/>
        <item h="1" m="1" x="91"/>
        <item h="1" m="1" x="352"/>
        <item h="1" m="1" x="100"/>
        <item h="1" m="1" x="363"/>
        <item h="1" m="1" x="112"/>
        <item h="1" m="1" x="374"/>
        <item h="1" m="1" x="123"/>
        <item h="1" m="1" x="387"/>
        <item h="1" m="1" x="135"/>
        <item h="1" m="1" x="398"/>
        <item h="1" m="1" x="146"/>
        <item h="1" m="1" x="411"/>
        <item h="1" m="1" x="159"/>
        <item h="1" m="1" x="424"/>
        <item h="1" m="1" x="172"/>
        <item h="1" m="1" x="438"/>
        <item h="1" m="1" x="314"/>
        <item h="1" m="1" x="60"/>
        <item h="1" m="1" x="318"/>
        <item h="1" m="1" x="64"/>
        <item h="1" m="1" x="322"/>
        <item h="1" m="1" x="69"/>
        <item h="1" m="1" x="329"/>
        <item h="1" m="1" x="76"/>
        <item h="1" m="1" x="336"/>
        <item h="1" m="1" x="83"/>
        <item h="1" m="1" x="345"/>
        <item h="1" m="1" x="93"/>
        <item h="1" m="1" x="354"/>
        <item h="1" m="1" x="102"/>
        <item h="1" m="1" x="365"/>
        <item h="1" m="1" x="114"/>
        <item h="1" m="1" x="376"/>
        <item h="1" m="1" x="125"/>
        <item h="1" m="1" x="389"/>
        <item h="1" m="1" x="137"/>
        <item h="1" m="1" x="400"/>
        <item h="1" m="1" x="148"/>
        <item h="1" m="1" x="413"/>
        <item h="1" m="1" x="161"/>
        <item h="1" m="1" x="426"/>
        <item h="1" m="1" x="174"/>
        <item h="1" m="1" x="440"/>
        <item h="1" m="1" x="187"/>
        <item h="1" m="1" x="453"/>
        <item h="1" m="1" x="200"/>
        <item h="1" x="31"/>
        <item h="1" m="1" x="324"/>
        <item h="1" m="1" x="331"/>
        <item h="1" m="1" x="78"/>
        <item h="1" m="1" x="85"/>
        <item h="1" m="1" x="347"/>
        <item h="1" m="1" x="95"/>
        <item h="1" m="1" x="356"/>
        <item h="1" m="1" x="104"/>
        <item h="1" m="1" x="367"/>
        <item h="1" m="1" x="116"/>
        <item h="1" m="1" x="127"/>
        <item h="1" m="1" x="391"/>
        <item h="1" m="1" x="71"/>
        <item h="1" m="1" x="338"/>
        <item h="1" m="1" x="378"/>
        <item h="1" m="1" x="139"/>
        <item h="1" m="1" x="402"/>
        <item h="1" m="1" x="150"/>
        <item h="1" m="1" x="415"/>
        <item h="1" m="1" x="163"/>
        <item h="1" m="1" x="428"/>
        <item h="1" m="1" x="176"/>
        <item h="1" m="1" x="442"/>
        <item h="1" m="1" x="189"/>
        <item h="1" m="1" x="455"/>
        <item h="1" m="1" x="202"/>
        <item h="1" m="1" x="466"/>
        <item h="1" m="1" x="213"/>
        <item h="1" m="1" x="477"/>
        <item h="1" m="1" x="224"/>
        <item h="1" m="1" x="489"/>
        <item h="1" m="1" x="340"/>
        <item h="1" m="1" x="87"/>
        <item h="1" m="1" x="349"/>
        <item h="1" m="1" x="97"/>
        <item h="1" m="1" x="358"/>
        <item h="1" m="1" x="106"/>
        <item h="1" m="1" x="369"/>
        <item h="1" m="1" x="118"/>
        <item h="1" m="1" x="380"/>
        <item h="1" m="1" x="129"/>
        <item h="1" m="1" x="393"/>
        <item h="1" m="1" x="141"/>
        <item h="1" m="1" x="404"/>
        <item h="1" m="1" x="152"/>
        <item h="1" m="1" x="417"/>
        <item h="1" m="1" x="165"/>
        <item h="1" m="1" x="430"/>
        <item h="1" m="1" x="178"/>
        <item h="1" m="1" x="444"/>
        <item h="1" m="1" x="191"/>
        <item h="1" m="1" x="457"/>
        <item h="1" m="1" x="204"/>
        <item h="1" m="1" x="468"/>
        <item h="1" m="1" x="215"/>
        <item h="1" m="1" x="479"/>
        <item h="1" m="1" x="226"/>
        <item h="1" m="1" x="491"/>
        <item h="1" m="1" x="236"/>
        <item h="1" m="1" x="501"/>
        <item h="1" m="1" x="246"/>
        <item h="1" m="1" x="360"/>
        <item h="1" m="1" x="108"/>
        <item h="1" m="1" x="371"/>
        <item h="1" m="1" x="120"/>
        <item h="1" m="1" x="382"/>
        <item h="1" m="1" x="131"/>
        <item h="1" m="1" x="395"/>
        <item h="1" m="1" x="143"/>
        <item h="1" m="1" x="406"/>
        <item h="1" m="1" x="154"/>
        <item h="1" m="1" x="419"/>
        <item h="1" m="1" x="167"/>
        <item h="1" m="1" x="432"/>
        <item h="1" m="1" x="180"/>
        <item h="1" m="1" x="446"/>
        <item h="1" m="1" x="193"/>
        <item h="1" m="1" x="459"/>
        <item h="1" m="1" x="206"/>
        <item h="1" m="1" x="470"/>
        <item h="1" m="1" x="217"/>
        <item h="1" m="1" x="481"/>
        <item h="1" m="1" x="228"/>
        <item h="1" m="1" x="493"/>
        <item h="1" m="1" x="238"/>
        <item h="1" m="1" x="503"/>
        <item h="1" m="1" x="248"/>
        <item h="1" m="1" x="511"/>
        <item h="1" m="1" x="256"/>
        <item h="1" m="1" x="519"/>
        <item h="1" m="1" x="264"/>
        <item h="1" m="1" x="527"/>
        <item h="1" m="1" x="384"/>
        <item h="1" m="1" x="133"/>
        <item h="1" m="1" x="397"/>
        <item h="1" m="1" x="145"/>
        <item h="1" m="1" x="408"/>
        <item h="1" m="1" x="156"/>
        <item h="1" m="1" x="421"/>
        <item h="1" m="1" x="169"/>
        <item h="1" m="1" x="434"/>
        <item h="1" m="1" x="182"/>
        <item h="1" m="1" x="448"/>
        <item h="1" m="1" x="195"/>
        <item h="1" m="1" x="461"/>
        <item h="1" m="1" x="208"/>
        <item h="1" m="1" x="472"/>
        <item h="1" m="1" x="219"/>
        <item h="1" m="1" x="483"/>
        <item h="1" m="1" x="230"/>
        <item h="1" m="1" x="495"/>
        <item h="1" m="1" x="240"/>
        <item h="1" m="1" x="505"/>
        <item h="1" m="1" x="250"/>
        <item h="1" m="1" x="513"/>
        <item h="1" m="1" x="258"/>
        <item h="1" m="1" x="521"/>
        <item h="1" m="1" x="266"/>
        <item h="1" m="1" x="529"/>
        <item h="1" m="1" x="272"/>
        <item h="1" m="1" x="535"/>
        <item h="1" m="1" x="278"/>
        <item h="1" m="1" x="541"/>
        <item h="1" m="1" x="410"/>
        <item h="1" m="1" x="158"/>
        <item h="1" m="1" x="423"/>
        <item h="1" m="1" x="171"/>
        <item h="1" m="1" x="436"/>
        <item h="1" m="1" x="184"/>
        <item h="1" m="1" x="450"/>
        <item h="1" m="1" x="197"/>
        <item h="1" m="1" x="463"/>
        <item h="1" m="1" x="210"/>
        <item h="1" m="1" x="474"/>
        <item h="1" m="1" x="221"/>
        <item h="1" m="1" x="485"/>
        <item h="1" m="1" x="232"/>
        <item h="1" m="1" x="497"/>
        <item h="1" m="1" x="242"/>
        <item h="1" m="1" x="507"/>
        <item h="1" m="1" x="252"/>
        <item h="1" m="1" x="515"/>
        <item h="1" m="1" x="260"/>
        <item h="1" m="1" x="523"/>
        <item h="1" m="1" x="268"/>
        <item h="1" m="1" x="531"/>
        <item h="1" m="1" x="274"/>
        <item h="1" m="1" x="537"/>
        <item h="1" m="1" x="280"/>
        <item h="1" m="1" x="543"/>
        <item h="1" m="1" x="284"/>
        <item h="1" m="1" x="33"/>
        <item h="1" m="1" x="28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t="default"/>
      </items>
    </pivotField>
    <pivotField axis="axisRow" showAll="0">
      <items count="8">
        <item x="3"/>
        <item x="0"/>
        <item x="1"/>
        <item m="1" x="5"/>
        <item h="1" x="4"/>
        <item m="1" x="6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5">
    <i>
      <x/>
    </i>
    <i>
      <x v="1"/>
    </i>
    <i>
      <x v="2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546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298" nd="1"/>
        <i x="89" nd="1"/>
        <i x="111" nd="1"/>
        <i x="68" nd="1"/>
        <i x="328" nd="1"/>
        <i x="75" nd="1"/>
        <i x="335" nd="1"/>
        <i x="82" nd="1"/>
        <i x="344" nd="1"/>
        <i x="92" nd="1"/>
        <i x="353" nd="1"/>
        <i x="101" nd="1"/>
        <i x="364" nd="1"/>
        <i x="113" nd="1"/>
        <i x="375" nd="1"/>
        <i x="124" nd="1"/>
        <i x="388" nd="1"/>
        <i x="136" nd="1"/>
        <i x="399" nd="1"/>
        <i x="147" nd="1"/>
        <i x="412" nd="1"/>
        <i x="160" nd="1"/>
        <i x="425" nd="1"/>
        <i x="173" nd="1"/>
        <i x="439" nd="1"/>
        <i x="186" nd="1"/>
        <i x="452" nd="1"/>
        <i x="199" nd="1"/>
        <i x="323" nd="1"/>
        <i x="70" nd="1"/>
        <i x="330" nd="1"/>
        <i x="77" nd="1"/>
        <i x="337" nd="1"/>
        <i x="84" nd="1"/>
        <i x="346" nd="1"/>
        <i x="94" nd="1"/>
        <i x="355" nd="1"/>
        <i x="103" nd="1"/>
        <i x="366" nd="1"/>
        <i x="115" nd="1"/>
        <i x="377" nd="1"/>
        <i x="126" nd="1"/>
        <i x="390" nd="1"/>
        <i x="138" nd="1"/>
        <i x="401" nd="1"/>
        <i x="149" nd="1"/>
        <i x="414" nd="1"/>
        <i x="162" nd="1"/>
        <i x="427" nd="1"/>
        <i x="175" nd="1"/>
        <i x="441" nd="1"/>
        <i x="188" nd="1"/>
        <i x="454" nd="1"/>
        <i x="201" nd="1"/>
        <i x="465" nd="1"/>
        <i x="212" nd="1"/>
        <i x="476" nd="1"/>
        <i x="223" nd="1"/>
        <i x="488" nd="1"/>
        <i x="339" nd="1"/>
        <i x="86" nd="1"/>
        <i x="348" nd="1"/>
        <i x="96" nd="1"/>
        <i x="357" nd="1"/>
        <i x="105" nd="1"/>
        <i x="368" nd="1"/>
        <i x="117" nd="1"/>
        <i x="379" nd="1"/>
        <i x="128" nd="1"/>
        <i x="392" nd="1"/>
        <i x="140" nd="1"/>
        <i x="403" nd="1"/>
        <i x="151" nd="1"/>
        <i x="416" nd="1"/>
        <i x="164" nd="1"/>
        <i x="429" nd="1"/>
        <i x="177" nd="1"/>
        <i x="443" nd="1"/>
        <i x="190" nd="1"/>
        <i x="456" nd="1"/>
        <i x="203" nd="1"/>
        <i x="467" nd="1"/>
        <i x="214" nd="1"/>
        <i x="478" nd="1"/>
        <i x="225" nd="1"/>
        <i x="490" nd="1"/>
        <i x="235" nd="1"/>
        <i x="500" nd="1"/>
        <i x="245" nd="1"/>
        <i x="359" nd="1"/>
        <i x="107" nd="1"/>
        <i x="370" nd="1"/>
        <i x="119" nd="1"/>
        <i x="381" nd="1"/>
        <i x="130" nd="1"/>
        <i x="394" nd="1"/>
        <i x="142" nd="1"/>
        <i x="405" nd="1"/>
        <i x="153" nd="1"/>
        <i x="418" nd="1"/>
        <i x="166" nd="1"/>
        <i x="431" nd="1"/>
        <i x="179" nd="1"/>
        <i x="445" nd="1"/>
        <i x="192" nd="1"/>
        <i x="458" nd="1"/>
        <i x="205" nd="1"/>
        <i x="469" nd="1"/>
        <i x="216" nd="1"/>
        <i x="480" nd="1"/>
        <i x="227" nd="1"/>
        <i x="492" nd="1"/>
        <i x="237" nd="1"/>
        <i x="502" nd="1"/>
        <i x="247" nd="1"/>
        <i x="510" nd="1"/>
        <i x="255" nd="1"/>
        <i x="518" nd="1"/>
        <i x="263" nd="1"/>
        <i x="526" nd="1"/>
        <i x="383" nd="1"/>
        <i x="132" nd="1"/>
        <i x="396" nd="1"/>
        <i x="144" nd="1"/>
        <i x="407" nd="1"/>
        <i x="155" nd="1"/>
        <i x="420" nd="1"/>
        <i x="168" nd="1"/>
        <i x="433" nd="1"/>
        <i x="181" nd="1"/>
        <i x="447" nd="1"/>
        <i x="194" nd="1"/>
        <i x="460" nd="1"/>
        <i x="207" nd="1"/>
        <i x="471" nd="1"/>
        <i x="218" nd="1"/>
        <i x="482" nd="1"/>
        <i x="229" nd="1"/>
        <i x="494" nd="1"/>
        <i x="239" nd="1"/>
        <i x="504" nd="1"/>
        <i x="249" nd="1"/>
        <i x="512" nd="1"/>
        <i x="257" nd="1"/>
        <i x="520" nd="1"/>
        <i x="265" nd="1"/>
        <i x="528" nd="1"/>
        <i x="271" nd="1"/>
        <i x="534" nd="1"/>
        <i x="277" nd="1"/>
        <i x="540" nd="1"/>
        <i x="409" nd="1"/>
        <i x="157" nd="1"/>
        <i x="422" nd="1"/>
        <i x="170" nd="1"/>
        <i x="435" nd="1"/>
        <i x="183" nd="1"/>
        <i x="449" nd="1"/>
        <i x="196" nd="1"/>
        <i x="462" nd="1"/>
        <i x="209" nd="1"/>
        <i x="473" nd="1"/>
        <i x="220" nd="1"/>
        <i x="484" nd="1"/>
        <i x="231" nd="1"/>
        <i x="496" nd="1"/>
        <i x="241" nd="1"/>
        <i x="506" nd="1"/>
        <i x="251" nd="1"/>
        <i x="514" nd="1"/>
        <i x="259" nd="1"/>
        <i x="522" nd="1"/>
        <i x="267" nd="1"/>
        <i x="530" nd="1"/>
        <i x="273" nd="1"/>
        <i x="536" nd="1"/>
        <i x="279" nd="1"/>
        <i x="542" nd="1"/>
        <i x="283" nd="1"/>
        <i x="32" nd="1"/>
        <i x="287" nd="1"/>
        <i x="437" nd="1"/>
        <i x="185" nd="1"/>
        <i x="451" nd="1"/>
        <i x="198" nd="1"/>
        <i x="464" nd="1"/>
        <i x="211" nd="1"/>
        <i x="475" nd="1"/>
        <i x="222" nd="1"/>
        <i x="486" nd="1"/>
        <i x="233" nd="1"/>
        <i x="498" nd="1"/>
        <i x="243" nd="1"/>
        <i x="508" nd="1"/>
        <i x="253" nd="1"/>
        <i x="516" nd="1"/>
        <i x="261" nd="1"/>
        <i x="524" nd="1"/>
        <i x="269" nd="1"/>
        <i x="532" nd="1"/>
        <i x="275" nd="1"/>
        <i x="538" nd="1"/>
        <i x="281" nd="1"/>
        <i x="544" nd="1"/>
        <i x="285" nd="1"/>
        <i x="34" nd="1"/>
        <i x="289" nd="1"/>
        <i x="36" nd="1"/>
        <i x="291" nd="1"/>
        <i x="38" nd="1"/>
        <i x="293" nd="1"/>
        <i x="41" nd="1"/>
        <i x="487" nd="1"/>
        <i x="234" nd="1"/>
        <i x="499" nd="1"/>
        <i x="244" nd="1"/>
        <i x="509" nd="1"/>
        <i x="254" nd="1"/>
        <i x="517" nd="1"/>
        <i x="262" nd="1"/>
        <i x="525" nd="1"/>
        <i x="270" nd="1"/>
        <i x="533" nd="1"/>
        <i x="276" nd="1"/>
        <i x="539" nd="1"/>
        <i x="282" nd="1"/>
        <i x="545" nd="1"/>
        <i x="286" nd="1"/>
        <i x="35" nd="1"/>
        <i x="290" nd="1"/>
        <i x="37" nd="1"/>
        <i x="292" nd="1"/>
        <i x="39" nd="1"/>
        <i x="294" nd="1"/>
        <i x="42" nd="1"/>
        <i x="296" nd="1"/>
        <i x="300" nd="1"/>
        <i x="46" nd="1"/>
        <i x="303" nd="1"/>
        <i x="49" nd="1"/>
        <i x="307" nd="1"/>
        <i x="53" nd="1"/>
        <i x="40" nd="1"/>
        <i x="295" nd="1"/>
        <i x="43" nd="1"/>
        <i x="297" nd="1"/>
        <i x="44" nd="1"/>
        <i x="301" nd="1"/>
        <i x="47" nd="1"/>
        <i x="304" nd="1"/>
        <i x="50" nd="1"/>
        <i x="308" nd="1"/>
        <i x="54" nd="1"/>
        <i x="311" nd="1"/>
        <i x="57" nd="1"/>
        <i x="315" nd="1"/>
        <i x="61" nd="1"/>
        <i x="319" nd="1"/>
        <i x="65" nd="1"/>
        <i x="325" nd="1"/>
        <i x="72" nd="1"/>
        <i x="332" nd="1"/>
        <i x="79" nd="1"/>
        <i x="341" nd="1"/>
        <i x="88" nd="1"/>
        <i x="350" nd="1"/>
        <i x="98" nd="1"/>
        <i x="361" nd="1"/>
        <i x="109" nd="1"/>
        <i x="372" nd="1"/>
        <i x="121" nd="1"/>
        <i x="385" nd="1"/>
        <i x="299" nd="1"/>
        <i x="45" nd="1"/>
        <i x="302" nd="1"/>
        <i x="48" nd="1"/>
        <i x="305" nd="1"/>
        <i x="51" nd="1"/>
        <i x="309" nd="1"/>
        <i x="55" nd="1"/>
        <i x="312" nd="1"/>
        <i x="58" nd="1"/>
        <i x="316" nd="1"/>
        <i x="62" nd="1"/>
        <i x="320" nd="1"/>
        <i x="66" nd="1"/>
        <i x="326" nd="1"/>
        <i x="73" nd="1"/>
        <i x="333" nd="1"/>
        <i x="80" nd="1"/>
        <i x="342" nd="1"/>
        <i x="90" nd="1"/>
        <i x="351" nd="1"/>
        <i x="99" nd="1"/>
        <i x="362" nd="1"/>
        <i x="110" nd="1"/>
        <i x="373" nd="1"/>
        <i x="122" nd="1"/>
        <i x="386" nd="1"/>
        <i x="134" nd="1"/>
        <i x="306" nd="1"/>
        <i x="52" nd="1"/>
        <i x="310" nd="1"/>
        <i x="56" nd="1"/>
        <i x="313" nd="1"/>
        <i x="59" nd="1"/>
        <i x="317" nd="1"/>
        <i x="63" nd="1"/>
        <i x="321" nd="1"/>
        <i x="67" nd="1"/>
        <i x="327" nd="1"/>
        <i x="74" nd="1"/>
        <i x="334" nd="1"/>
        <i x="81" nd="1"/>
        <i x="343" nd="1"/>
        <i x="91" nd="1"/>
        <i x="352" nd="1"/>
        <i x="100" nd="1"/>
        <i x="363" nd="1"/>
        <i x="112" nd="1"/>
        <i x="374" nd="1"/>
        <i x="123" nd="1"/>
        <i x="387" nd="1"/>
        <i x="135" nd="1"/>
        <i x="398" nd="1"/>
        <i x="146" nd="1"/>
        <i x="411" nd="1"/>
        <i x="159" nd="1"/>
        <i x="424" nd="1"/>
        <i x="172" nd="1"/>
        <i x="438" nd="1"/>
        <i x="314" nd="1"/>
        <i x="60" nd="1"/>
        <i x="318" nd="1"/>
        <i x="64" nd="1"/>
        <i x="322" nd="1"/>
        <i x="69" nd="1"/>
        <i x="329" nd="1"/>
        <i x="76" nd="1"/>
        <i x="336" nd="1"/>
        <i x="83" nd="1"/>
        <i x="345" nd="1"/>
        <i x="93" nd="1"/>
        <i x="354" nd="1"/>
        <i x="102" nd="1"/>
        <i x="365" nd="1"/>
        <i x="114" nd="1"/>
        <i x="376" nd="1"/>
        <i x="125" nd="1"/>
        <i x="389" nd="1"/>
        <i x="137" nd="1"/>
        <i x="400" nd="1"/>
        <i x="148" nd="1"/>
        <i x="413" nd="1"/>
        <i x="161" nd="1"/>
        <i x="426" nd="1"/>
        <i x="174" nd="1"/>
        <i x="440" nd="1"/>
        <i x="187" nd="1"/>
        <i x="453" nd="1"/>
        <i x="200" nd="1"/>
        <i x="324" nd="1"/>
        <i x="71" nd="1"/>
        <i x="331" nd="1"/>
        <i x="78" nd="1"/>
        <i x="338" nd="1"/>
        <i x="85" nd="1"/>
        <i x="347" nd="1"/>
        <i x="95" nd="1"/>
        <i x="356" nd="1"/>
        <i x="104" nd="1"/>
        <i x="367" nd="1"/>
        <i x="116" nd="1"/>
        <i x="378" nd="1"/>
        <i x="127" nd="1"/>
        <i x="391" nd="1"/>
        <i x="139" nd="1"/>
        <i x="402" nd="1"/>
        <i x="150" nd="1"/>
        <i x="415" nd="1"/>
        <i x="163" nd="1"/>
        <i x="428" nd="1"/>
        <i x="176" nd="1"/>
        <i x="442" nd="1"/>
        <i x="189" nd="1"/>
        <i x="455" nd="1"/>
        <i x="202" nd="1"/>
        <i x="466" nd="1"/>
        <i x="213" nd="1"/>
        <i x="477" nd="1"/>
        <i x="224" nd="1"/>
        <i x="489" nd="1"/>
        <i x="340" nd="1"/>
        <i x="87" nd="1"/>
        <i x="349" nd="1"/>
        <i x="97" nd="1"/>
        <i x="358" nd="1"/>
        <i x="106" nd="1"/>
        <i x="369" nd="1"/>
        <i x="118" nd="1"/>
        <i x="380" nd="1"/>
        <i x="129" nd="1"/>
        <i x="393" nd="1"/>
        <i x="141" nd="1"/>
        <i x="404" nd="1"/>
        <i x="152" nd="1"/>
        <i x="417" nd="1"/>
        <i x="165" nd="1"/>
        <i x="430" nd="1"/>
        <i x="178" nd="1"/>
        <i x="444" nd="1"/>
        <i x="191" nd="1"/>
        <i x="457" nd="1"/>
        <i x="204" nd="1"/>
        <i x="468" nd="1"/>
        <i x="215" nd="1"/>
        <i x="479" nd="1"/>
        <i x="226" nd="1"/>
        <i x="491" nd="1"/>
        <i x="236" nd="1"/>
        <i x="501" nd="1"/>
        <i x="246" nd="1"/>
        <i x="360" nd="1"/>
        <i x="108" nd="1"/>
        <i x="371" nd="1"/>
        <i x="120" nd="1"/>
        <i x="382" nd="1"/>
        <i x="131" nd="1"/>
        <i x="395" nd="1"/>
        <i x="143" nd="1"/>
        <i x="406" nd="1"/>
        <i x="154" nd="1"/>
        <i x="419" nd="1"/>
        <i x="167" nd="1"/>
        <i x="432" nd="1"/>
        <i x="180" nd="1"/>
        <i x="446" nd="1"/>
        <i x="193" nd="1"/>
        <i x="459" nd="1"/>
        <i x="206" nd="1"/>
        <i x="470" nd="1"/>
        <i x="217" nd="1"/>
        <i x="481" nd="1"/>
        <i x="228" nd="1"/>
        <i x="493" nd="1"/>
        <i x="238" nd="1"/>
        <i x="503" nd="1"/>
        <i x="248" nd="1"/>
        <i x="511" nd="1"/>
        <i x="256" nd="1"/>
        <i x="519" nd="1"/>
        <i x="264" nd="1"/>
        <i x="527" nd="1"/>
        <i x="384" nd="1"/>
        <i x="133" nd="1"/>
        <i x="397" nd="1"/>
        <i x="145" nd="1"/>
        <i x="408" nd="1"/>
        <i x="156" nd="1"/>
        <i x="421" nd="1"/>
        <i x="169" nd="1"/>
        <i x="434" nd="1"/>
        <i x="182" nd="1"/>
        <i x="448" nd="1"/>
        <i x="195" nd="1"/>
        <i x="461" nd="1"/>
        <i x="208" nd="1"/>
        <i x="472" nd="1"/>
        <i x="219" nd="1"/>
        <i x="483" nd="1"/>
        <i x="230" nd="1"/>
        <i x="495" nd="1"/>
        <i x="240" nd="1"/>
        <i x="505" nd="1"/>
        <i x="250" nd="1"/>
        <i x="513" nd="1"/>
        <i x="258" nd="1"/>
        <i x="521" nd="1"/>
        <i x="266" nd="1"/>
        <i x="529" nd="1"/>
        <i x="272" nd="1"/>
        <i x="535" nd="1"/>
        <i x="278" nd="1"/>
        <i x="541" nd="1"/>
        <i x="410" nd="1"/>
        <i x="158" nd="1"/>
        <i x="423" nd="1"/>
        <i x="171" nd="1"/>
        <i x="436" nd="1"/>
        <i x="184" nd="1"/>
        <i x="450" nd="1"/>
        <i x="197" nd="1"/>
        <i x="463" nd="1"/>
        <i x="210" nd="1"/>
        <i x="474" nd="1"/>
        <i x="221" nd="1"/>
        <i x="485" nd="1"/>
        <i x="232" nd="1"/>
        <i x="497" nd="1"/>
        <i x="242" nd="1"/>
        <i x="507" nd="1"/>
        <i x="252" nd="1"/>
        <i x="515" nd="1"/>
        <i x="260" nd="1"/>
        <i x="523" nd="1"/>
        <i x="268" nd="1"/>
        <i x="531" nd="1"/>
        <i x="274" nd="1"/>
        <i x="537" nd="1"/>
        <i x="280" nd="1"/>
        <i x="543" nd="1"/>
        <i x="284" nd="1"/>
        <i x="33" nd="1"/>
        <i x="288" nd="1"/>
        <i x="3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7">
        <i x="3" s="1"/>
        <i x="0" s="1"/>
        <i x="1" s="1"/>
        <i x="2" s="1"/>
        <i x="6" s="1" nd="1"/>
        <i x="5" s="1" nd="1"/>
        <i x="4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7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L45"/>
  <sheetViews>
    <sheetView topLeftCell="A10" zoomScaleNormal="100" workbookViewId="0">
      <selection activeCell="A19" sqref="A19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23.28515625" style="4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8.28515625" style="4" bestFit="1" customWidth="1"/>
    <col min="18" max="18" width="12.85546875" style="4" bestFit="1" customWidth="1"/>
    <col min="19" max="19" width="18.28515625" style="4" bestFit="1" customWidth="1"/>
    <col min="20" max="20" width="16.28515625" style="4" bestFit="1" customWidth="1"/>
    <col min="21" max="21" width="11.7109375" style="4" bestFit="1" customWidth="1"/>
    <col min="22" max="22" width="14.5703125" style="4" bestFit="1" customWidth="1"/>
    <col min="23" max="23" width="18.28515625" style="4" bestFit="1" customWidth="1"/>
    <col min="24" max="24" width="11.5703125" style="4" bestFit="1" customWidth="1"/>
    <col min="25" max="25" width="17.28515625" style="4" bestFit="1" customWidth="1"/>
    <col min="26" max="26" width="11.5703125" style="4" bestFit="1" customWidth="1"/>
    <col min="27" max="27" width="11.42578125" style="4"/>
    <col min="28" max="28" width="11.5703125" style="4" bestFit="1" customWidth="1"/>
    <col min="29" max="29" width="12.5703125" style="4" bestFit="1" customWidth="1"/>
    <col min="30" max="30" width="11.42578125" style="4"/>
    <col min="31" max="31" width="11.5703125" style="4" bestFit="1" customWidth="1"/>
    <col min="32" max="34" width="11.42578125" style="4"/>
    <col min="35" max="35" width="11.5703125" style="4" bestFit="1" customWidth="1"/>
    <col min="36" max="36" width="11.42578125" style="4"/>
    <col min="37" max="38" width="11.5703125" style="4" bestFit="1" customWidth="1"/>
    <col min="39" max="16384" width="11.42578125" style="4"/>
  </cols>
  <sheetData>
    <row r="3" spans="1:38" ht="21" x14ac:dyDescent="0.35">
      <c r="A3" s="109" t="s">
        <v>899</v>
      </c>
    </row>
    <row r="4" spans="1:38" x14ac:dyDescent="0.25">
      <c r="B4" s="97"/>
      <c r="C4" s="97"/>
      <c r="D4" s="97"/>
      <c r="E4" s="97"/>
      <c r="F4" s="97"/>
      <c r="G4" s="97"/>
      <c r="H4" s="97"/>
      <c r="I4" s="97"/>
    </row>
    <row r="5" spans="1:38" s="5" customFormat="1" x14ac:dyDescent="0.25">
      <c r="A5" s="140"/>
      <c r="Q5" s="5">
        <v>858131.66230764065</v>
      </c>
      <c r="R5" s="5">
        <v>0</v>
      </c>
      <c r="S5" s="5">
        <v>661426.83567800024</v>
      </c>
      <c r="T5" s="5">
        <v>2306.7435299999997</v>
      </c>
      <c r="V5" s="5">
        <v>369.0789228000001</v>
      </c>
      <c r="W5" s="5">
        <v>167253.45284899996</v>
      </c>
      <c r="Y5" s="5">
        <v>26760.537761440009</v>
      </c>
      <c r="Z5" s="5">
        <v>0</v>
      </c>
      <c r="AB5" s="5">
        <v>0</v>
      </c>
      <c r="AC5" s="5">
        <v>13.888000000000002</v>
      </c>
      <c r="AE5" s="5">
        <v>1.1116000000000001</v>
      </c>
      <c r="AI5" s="5">
        <v>0</v>
      </c>
      <c r="AK5" s="5">
        <v>0</v>
      </c>
      <c r="AL5" s="5">
        <v>0</v>
      </c>
    </row>
    <row r="6" spans="1:38" s="5" customFormat="1" x14ac:dyDescent="0.25">
      <c r="A6" s="140"/>
      <c r="B6" s="99"/>
      <c r="C6" s="99"/>
      <c r="D6" s="99"/>
      <c r="E6" s="99"/>
      <c r="F6" s="99"/>
      <c r="Q6" s="5">
        <v>976080.39733399998</v>
      </c>
      <c r="R6" s="5">
        <v>0</v>
      </c>
      <c r="S6" s="5">
        <v>747647.35171000008</v>
      </c>
      <c r="T6" s="5">
        <v>2046.6876850000003</v>
      </c>
      <c r="V6" s="5">
        <v>327.47014160000003</v>
      </c>
      <c r="W6" s="5">
        <v>194878.35167499998</v>
      </c>
      <c r="Y6" s="5">
        <v>31180.536122399993</v>
      </c>
      <c r="Z6" s="5">
        <v>0</v>
      </c>
      <c r="AB6" s="5">
        <v>0</v>
      </c>
      <c r="AC6" s="5">
        <v>0</v>
      </c>
      <c r="AE6" s="5">
        <v>0</v>
      </c>
      <c r="AI6" s="5">
        <v>0</v>
      </c>
      <c r="AK6" s="5">
        <v>0</v>
      </c>
      <c r="AL6" s="5">
        <v>0</v>
      </c>
    </row>
    <row r="7" spans="1:38" x14ac:dyDescent="0.25">
      <c r="G7" s="5"/>
      <c r="H7" s="5"/>
    </row>
    <row r="9" spans="1:38" s="12" customFormat="1" ht="30" x14ac:dyDescent="0.25">
      <c r="A9" s="108" t="s">
        <v>319</v>
      </c>
      <c r="B9" s="149" t="s">
        <v>307</v>
      </c>
      <c r="C9" s="150"/>
      <c r="D9" s="108" t="s">
        <v>728</v>
      </c>
      <c r="E9" s="108" t="s">
        <v>729</v>
      </c>
      <c r="F9" s="108" t="s">
        <v>292</v>
      </c>
      <c r="G9" s="108" t="s">
        <v>290</v>
      </c>
      <c r="H9" s="108" t="s">
        <v>289</v>
      </c>
      <c r="I9" s="113" t="s">
        <v>287</v>
      </c>
      <c r="J9" s="108" t="s">
        <v>286</v>
      </c>
      <c r="K9" s="113" t="s">
        <v>284</v>
      </c>
      <c r="L9" s="108" t="s">
        <v>283</v>
      </c>
      <c r="M9" s="113" t="s">
        <v>281</v>
      </c>
    </row>
    <row r="10" spans="1:38" x14ac:dyDescent="0.25">
      <c r="A10" s="107">
        <v>10.1</v>
      </c>
      <c r="B10" s="105">
        <v>44470</v>
      </c>
      <c r="C10" s="139">
        <v>44484</v>
      </c>
      <c r="D10" s="104">
        <v>0.3</v>
      </c>
      <c r="E10" s="93">
        <v>0</v>
      </c>
      <c r="F10" s="112">
        <f>+Q5</f>
        <v>858131.66230764065</v>
      </c>
      <c r="G10" s="102">
        <f>+S5</f>
        <v>661426.83567800024</v>
      </c>
      <c r="H10" s="102">
        <f>+T5</f>
        <v>2306.7435299999997</v>
      </c>
      <c r="I10" s="102">
        <f>+V5</f>
        <v>369.0789228000001</v>
      </c>
      <c r="J10" s="102">
        <f>+W5</f>
        <v>167253.45284899996</v>
      </c>
      <c r="K10" s="102">
        <f>+Y5</f>
        <v>26760.537761440009</v>
      </c>
      <c r="L10" s="102">
        <f>+AC5</f>
        <v>13.888000000000002</v>
      </c>
      <c r="M10" s="102">
        <f>+AE5</f>
        <v>1.1116000000000001</v>
      </c>
      <c r="N10" s="5"/>
      <c r="O10" s="5"/>
      <c r="P10" s="5"/>
    </row>
    <row r="11" spans="1:38" x14ac:dyDescent="0.25">
      <c r="A11" s="106">
        <v>10.199999999999999</v>
      </c>
      <c r="B11" s="105">
        <v>44485</v>
      </c>
      <c r="C11" s="139">
        <v>44500</v>
      </c>
      <c r="D11" s="104">
        <v>0.3</v>
      </c>
      <c r="E11" s="93">
        <v>0</v>
      </c>
      <c r="F11" s="112">
        <f>+Q6</f>
        <v>976080.39733399998</v>
      </c>
      <c r="G11" s="102">
        <f>+S6</f>
        <v>747647.35171000008</v>
      </c>
      <c r="H11" s="102">
        <f>+T6</f>
        <v>2046.6876850000003</v>
      </c>
      <c r="I11" s="102">
        <f>+V6</f>
        <v>327.47014160000003</v>
      </c>
      <c r="J11" s="102">
        <f>+W6</f>
        <v>194878.35167499998</v>
      </c>
      <c r="K11" s="102">
        <f>+Y6</f>
        <v>31180.536122399993</v>
      </c>
      <c r="L11" s="102">
        <f>+AC6</f>
        <v>0</v>
      </c>
      <c r="M11" s="102">
        <f>+AE6</f>
        <v>0</v>
      </c>
    </row>
    <row r="12" spans="1:38" s="52" customFormat="1" x14ac:dyDescent="0.25">
      <c r="D12" s="111"/>
      <c r="F12" s="110">
        <f t="shared" ref="F12:M12" si="0">SUM(F10:F11)</f>
        <v>1834212.0596416406</v>
      </c>
      <c r="G12" s="110">
        <f t="shared" si="0"/>
        <v>1409074.1873880003</v>
      </c>
      <c r="H12" s="110">
        <f t="shared" si="0"/>
        <v>4353.4312150000005</v>
      </c>
      <c r="I12" s="110">
        <f t="shared" si="0"/>
        <v>696.54906440000013</v>
      </c>
      <c r="J12" s="110">
        <f t="shared" si="0"/>
        <v>362131.80452399992</v>
      </c>
      <c r="K12" s="110">
        <f t="shared" si="0"/>
        <v>57941.073883839999</v>
      </c>
      <c r="L12" s="110">
        <f t="shared" si="0"/>
        <v>13.888000000000002</v>
      </c>
      <c r="M12" s="110">
        <f t="shared" si="0"/>
        <v>1.1116000000000001</v>
      </c>
    </row>
    <row r="13" spans="1:38" x14ac:dyDescent="0.25">
      <c r="D13" s="101"/>
      <c r="I13" s="5"/>
    </row>
    <row r="14" spans="1:38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38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38" s="5" customFormat="1" x14ac:dyDescent="0.25">
      <c r="E16" s="49" t="s">
        <v>331</v>
      </c>
      <c r="F16" s="40">
        <f>+F12</f>
        <v>1834212.0596416406</v>
      </c>
      <c r="H16" s="40">
        <f>+I12+K12+M12</f>
        <v>58638.734548239998</v>
      </c>
      <c r="I16" s="97" t="s">
        <v>883</v>
      </c>
    </row>
    <row r="17" spans="1:27" x14ac:dyDescent="0.25">
      <c r="A17" s="5"/>
      <c r="B17" s="57"/>
      <c r="C17" s="99"/>
      <c r="D17" s="57"/>
      <c r="J17" s="97"/>
      <c r="K17" s="56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09" t="s">
        <v>730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08" t="s">
        <v>319</v>
      </c>
      <c r="B26" s="149" t="s">
        <v>307</v>
      </c>
      <c r="C26" s="150"/>
      <c r="D26" s="108" t="s">
        <v>728</v>
      </c>
      <c r="E26" s="108" t="s">
        <v>727</v>
      </c>
      <c r="F26" s="108" t="s">
        <v>726</v>
      </c>
      <c r="G26" s="108" t="s">
        <v>292</v>
      </c>
      <c r="H26" s="108" t="s">
        <v>290</v>
      </c>
      <c r="I26" s="108" t="s">
        <v>289</v>
      </c>
      <c r="J26" s="108" t="s">
        <v>283</v>
      </c>
    </row>
    <row r="27" spans="1:27" x14ac:dyDescent="0.25">
      <c r="A27" s="107">
        <f t="shared" ref="A27:C28" si="1">+A10</f>
        <v>10.1</v>
      </c>
      <c r="B27" s="105">
        <f t="shared" si="1"/>
        <v>44470</v>
      </c>
      <c r="C27" s="105">
        <f t="shared" si="1"/>
        <v>44484</v>
      </c>
      <c r="D27" s="104">
        <v>0</v>
      </c>
      <c r="E27" s="93">
        <f>+'[1]10.1'!$J$981</f>
        <v>831000.92005700024</v>
      </c>
      <c r="F27" s="93">
        <f>+E27-G27</f>
        <v>0</v>
      </c>
      <c r="G27" s="103">
        <f>SUM(H27:J27)</f>
        <v>831000.92005700024</v>
      </c>
      <c r="H27" s="102">
        <f>+G10</f>
        <v>661426.83567800024</v>
      </c>
      <c r="I27" s="102">
        <f>+H10+J10</f>
        <v>169560.19637899997</v>
      </c>
      <c r="J27" s="102">
        <f>+L10</f>
        <v>13.888000000000002</v>
      </c>
      <c r="K27" s="5"/>
      <c r="L27" s="5"/>
    </row>
    <row r="28" spans="1:27" x14ac:dyDescent="0.25">
      <c r="A28" s="106">
        <f t="shared" si="1"/>
        <v>10.199999999999999</v>
      </c>
      <c r="B28" s="105">
        <f t="shared" si="1"/>
        <v>44485</v>
      </c>
      <c r="C28" s="105">
        <f t="shared" si="1"/>
        <v>44500</v>
      </c>
      <c r="D28" s="104">
        <v>0</v>
      </c>
      <c r="E28" s="93">
        <f>+'[2]10.2'!$J$1010</f>
        <v>944572.3910699999</v>
      </c>
      <c r="F28" s="93">
        <f>+E28-G28</f>
        <v>0</v>
      </c>
      <c r="G28" s="103">
        <f>SUM(H28:J28)</f>
        <v>944572.39107000013</v>
      </c>
      <c r="H28" s="102">
        <f>+G11</f>
        <v>747647.35171000008</v>
      </c>
      <c r="I28" s="102">
        <f>+H11+J11</f>
        <v>196925.03936</v>
      </c>
      <c r="J28" s="102">
        <f>+L11</f>
        <v>0</v>
      </c>
    </row>
    <row r="29" spans="1:27" x14ac:dyDescent="0.25">
      <c r="D29" s="101"/>
    </row>
    <row r="30" spans="1:27" x14ac:dyDescent="0.25">
      <c r="D30" s="101"/>
      <c r="F30" s="5"/>
      <c r="G30" s="5">
        <f>SUM(G27:G29)</f>
        <v>1775573.3111270005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0" t="s">
        <v>725</v>
      </c>
      <c r="G32" s="40">
        <f>+G30</f>
        <v>1775573.3111270005</v>
      </c>
    </row>
    <row r="33" spans="1:11" x14ac:dyDescent="0.25">
      <c r="A33" s="5"/>
      <c r="B33" s="57"/>
      <c r="C33" s="99"/>
      <c r="D33" s="57"/>
      <c r="F33" s="49"/>
      <c r="G33" s="98"/>
      <c r="H33" s="57"/>
      <c r="I33" s="97"/>
      <c r="J33" s="97"/>
      <c r="K33" s="56"/>
    </row>
    <row r="34" spans="1:11" x14ac:dyDescent="0.25">
      <c r="F34" s="96"/>
    </row>
    <row r="35" spans="1:11" x14ac:dyDescent="0.25">
      <c r="G35" s="7"/>
    </row>
    <row r="36" spans="1:11" x14ac:dyDescent="0.25">
      <c r="G36" s="7">
        <f>+G32-'EXPRESS 2707 VENTAS '!H17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2174"/>
  <sheetViews>
    <sheetView topLeftCell="O1" zoomScale="85" zoomScaleNormal="85" workbookViewId="0">
      <pane ySplit="1" topLeftCell="A2142" activePane="bottomLeft" state="frozen"/>
      <selection activeCell="P1" sqref="P1"/>
      <selection pane="bottomLeft" activeCell="P2175" sqref="P2175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8.140625" style="4" customWidth="1"/>
    <col min="19" max="19" width="14.85546875" style="4" customWidth="1"/>
    <col min="20" max="20" width="23.5703125" style="4" customWidth="1"/>
    <col min="21" max="21" width="7.140625" style="4" customWidth="1"/>
    <col min="22" max="22" width="13.7109375" style="4" customWidth="1"/>
    <col min="23" max="23" width="18" style="4" customWidth="1"/>
    <col min="24" max="24" width="9.85546875" style="4" customWidth="1"/>
    <col min="25" max="25" width="12.140625" style="4" customWidth="1"/>
    <col min="26" max="26" width="6.7109375" style="5" customWidth="1"/>
    <col min="27" max="27" width="5" style="5" customWidth="1"/>
    <col min="28" max="28" width="5.5703125" style="5" customWidth="1"/>
    <col min="29" max="29" width="9.28515625" style="5" customWidth="1"/>
    <col min="30" max="30" width="8" style="5" customWidth="1"/>
    <col min="31" max="31" width="10.5703125" style="5" customWidth="1"/>
    <col min="32" max="32" width="10.85546875" style="4" customWidth="1"/>
    <col min="33" max="16384" width="11.42578125" style="4"/>
  </cols>
  <sheetData>
    <row r="1" spans="1:44" s="14" customFormat="1" ht="60" x14ac:dyDescent="0.25">
      <c r="A1" s="127" t="s">
        <v>308</v>
      </c>
      <c r="B1" s="128" t="s">
        <v>307</v>
      </c>
      <c r="C1" s="127" t="s">
        <v>306</v>
      </c>
      <c r="D1" s="127" t="s">
        <v>305</v>
      </c>
      <c r="E1" s="127" t="s">
        <v>304</v>
      </c>
      <c r="F1" s="127" t="s">
        <v>303</v>
      </c>
      <c r="G1" s="127" t="s">
        <v>302</v>
      </c>
      <c r="H1" s="127" t="s">
        <v>301</v>
      </c>
      <c r="I1" s="129" t="s">
        <v>300</v>
      </c>
      <c r="J1" s="129" t="s">
        <v>299</v>
      </c>
      <c r="K1" s="129" t="s">
        <v>298</v>
      </c>
      <c r="L1" s="129" t="s">
        <v>297</v>
      </c>
      <c r="M1" s="129" t="s">
        <v>296</v>
      </c>
      <c r="N1" s="127" t="s">
        <v>295</v>
      </c>
      <c r="O1" s="127" t="s">
        <v>294</v>
      </c>
      <c r="P1" s="127" t="s">
        <v>293</v>
      </c>
      <c r="Q1" s="129" t="s">
        <v>292</v>
      </c>
      <c r="R1" s="129" t="s">
        <v>291</v>
      </c>
      <c r="S1" s="129" t="s">
        <v>290</v>
      </c>
      <c r="T1" s="129" t="s">
        <v>289</v>
      </c>
      <c r="U1" s="127" t="s">
        <v>288</v>
      </c>
      <c r="V1" s="129" t="s">
        <v>287</v>
      </c>
      <c r="W1" s="129" t="s">
        <v>286</v>
      </c>
      <c r="X1" s="127" t="s">
        <v>285</v>
      </c>
      <c r="Y1" s="129" t="s">
        <v>284</v>
      </c>
      <c r="Z1" s="130" t="s">
        <v>283</v>
      </c>
      <c r="AA1" s="130" t="s">
        <v>282</v>
      </c>
      <c r="AB1" s="130" t="s">
        <v>281</v>
      </c>
      <c r="AC1" s="130" t="s">
        <v>280</v>
      </c>
      <c r="AD1" s="130" t="s">
        <v>279</v>
      </c>
      <c r="AE1" s="130" t="s">
        <v>278</v>
      </c>
    </row>
    <row r="2" spans="1:44" x14ac:dyDescent="0.25">
      <c r="A2" s="2" t="s">
        <v>276</v>
      </c>
      <c r="B2" s="47">
        <v>44470</v>
      </c>
      <c r="C2" s="2" t="s">
        <v>34</v>
      </c>
      <c r="D2" s="2" t="s">
        <v>48</v>
      </c>
      <c r="E2" s="2" t="s">
        <v>180</v>
      </c>
      <c r="F2" s="2" t="s">
        <v>1559</v>
      </c>
      <c r="G2" s="2" t="s">
        <v>3</v>
      </c>
      <c r="H2" s="2" t="s">
        <v>1560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1718.1973499999999</v>
      </c>
      <c r="R2" s="1">
        <v>0</v>
      </c>
      <c r="S2" s="1">
        <v>1625.3625500000001</v>
      </c>
      <c r="T2" s="1">
        <v>0</v>
      </c>
      <c r="U2" s="2" t="s">
        <v>0</v>
      </c>
      <c r="V2" s="1">
        <v>0</v>
      </c>
      <c r="W2" s="1">
        <v>80.029999999999973</v>
      </c>
      <c r="X2" s="2" t="s">
        <v>0</v>
      </c>
      <c r="Y2" s="1">
        <v>12.804800000000002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135" t="s">
        <v>1</v>
      </c>
      <c r="AN2" s="2" t="s">
        <v>1</v>
      </c>
      <c r="AO2" s="135" t="s">
        <v>1</v>
      </c>
      <c r="AP2" s="2" t="s">
        <v>1</v>
      </c>
      <c r="AQ2" s="4">
        <v>1718.1973500000001</v>
      </c>
      <c r="AR2" s="4">
        <v>0</v>
      </c>
    </row>
    <row r="3" spans="1:44" x14ac:dyDescent="0.25">
      <c r="A3" s="2" t="s">
        <v>275</v>
      </c>
      <c r="B3" s="47">
        <v>44470</v>
      </c>
      <c r="C3" s="2" t="s">
        <v>26</v>
      </c>
      <c r="D3" s="2" t="s">
        <v>48</v>
      </c>
      <c r="E3" s="2" t="s">
        <v>220</v>
      </c>
      <c r="F3" s="2" t="s">
        <v>1561</v>
      </c>
      <c r="G3" s="2" t="s">
        <v>3</v>
      </c>
      <c r="H3" s="2" t="s">
        <v>1562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1">
        <v>1207.7164760000001</v>
      </c>
      <c r="R3" s="1">
        <v>0</v>
      </c>
      <c r="S3" s="1">
        <v>944.83599999999979</v>
      </c>
      <c r="T3" s="1">
        <v>0</v>
      </c>
      <c r="U3" s="2" t="s">
        <v>0</v>
      </c>
      <c r="V3" s="1">
        <v>0</v>
      </c>
      <c r="W3" s="1">
        <v>226.62110000000001</v>
      </c>
      <c r="X3" s="2" t="s">
        <v>8</v>
      </c>
      <c r="Y3" s="1">
        <v>36.259375999999996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135" t="s">
        <v>1</v>
      </c>
      <c r="AN3" s="2" t="s">
        <v>1</v>
      </c>
      <c r="AO3" s="135" t="s">
        <v>1</v>
      </c>
      <c r="AP3" s="2" t="s">
        <v>1</v>
      </c>
      <c r="AQ3" s="4">
        <v>1207.7164759999998</v>
      </c>
      <c r="AR3" s="4">
        <v>0</v>
      </c>
    </row>
    <row r="4" spans="1:44" x14ac:dyDescent="0.25">
      <c r="A4" s="2" t="s">
        <v>274</v>
      </c>
      <c r="B4" s="47">
        <v>44470</v>
      </c>
      <c r="C4" s="2" t="s">
        <v>1364</v>
      </c>
      <c r="D4" s="2" t="s">
        <v>48</v>
      </c>
      <c r="E4" s="2" t="s">
        <v>1365</v>
      </c>
      <c r="F4" s="2" t="s">
        <v>1563</v>
      </c>
      <c r="G4" s="2" t="s">
        <v>3</v>
      </c>
      <c r="H4" s="2" t="s">
        <v>1564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875.51503200000002</v>
      </c>
      <c r="R4" s="1">
        <v>0</v>
      </c>
      <c r="S4" s="1">
        <v>721.22900000000004</v>
      </c>
      <c r="T4" s="1">
        <v>0</v>
      </c>
      <c r="U4" s="2" t="s">
        <v>0</v>
      </c>
      <c r="V4" s="1">
        <v>0</v>
      </c>
      <c r="W4" s="1">
        <v>133.0052</v>
      </c>
      <c r="X4" s="2" t="s">
        <v>0</v>
      </c>
      <c r="Y4" s="1">
        <v>21.280832000000004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0</v>
      </c>
      <c r="AM4" s="135" t="s">
        <v>1</v>
      </c>
      <c r="AN4" s="2" t="s">
        <v>1</v>
      </c>
      <c r="AO4" s="135" t="s">
        <v>1</v>
      </c>
      <c r="AP4" s="2" t="s">
        <v>1</v>
      </c>
      <c r="AQ4" s="4">
        <v>875.51503200000013</v>
      </c>
      <c r="AR4" s="4">
        <v>0</v>
      </c>
    </row>
    <row r="5" spans="1:44" x14ac:dyDescent="0.25">
      <c r="A5" s="2" t="s">
        <v>273</v>
      </c>
      <c r="B5" s="47">
        <v>44470</v>
      </c>
      <c r="C5" s="2" t="s">
        <v>34</v>
      </c>
      <c r="D5" s="2" t="s">
        <v>48</v>
      </c>
      <c r="E5" s="2" t="s">
        <v>180</v>
      </c>
      <c r="F5" s="2" t="s">
        <v>1565</v>
      </c>
      <c r="G5" s="2" t="s">
        <v>3</v>
      </c>
      <c r="H5" s="2" t="s">
        <v>1566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1567</v>
      </c>
      <c r="P5" s="2" t="s">
        <v>1568</v>
      </c>
      <c r="Q5" s="1">
        <v>11.402799999999999</v>
      </c>
      <c r="R5" s="1">
        <v>0</v>
      </c>
      <c r="S5" s="1">
        <v>0</v>
      </c>
      <c r="T5" s="1">
        <v>9.83</v>
      </c>
      <c r="U5" s="2" t="s">
        <v>8</v>
      </c>
      <c r="V5" s="1">
        <v>1.5728</v>
      </c>
      <c r="W5" s="1">
        <v>0</v>
      </c>
      <c r="X5" s="2" t="s">
        <v>0</v>
      </c>
      <c r="Y5" s="1">
        <v>0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135" t="s">
        <v>1</v>
      </c>
      <c r="AN5" s="2" t="s">
        <v>1</v>
      </c>
      <c r="AO5" s="135" t="s">
        <v>1</v>
      </c>
      <c r="AP5" s="2" t="s">
        <v>1</v>
      </c>
      <c r="AQ5" s="4">
        <v>11.402799999999999</v>
      </c>
      <c r="AR5" s="4">
        <v>0</v>
      </c>
    </row>
    <row r="6" spans="1:44" x14ac:dyDescent="0.25">
      <c r="A6" s="2" t="s">
        <v>272</v>
      </c>
      <c r="B6" s="47">
        <v>44470</v>
      </c>
      <c r="C6" s="2" t="s">
        <v>26</v>
      </c>
      <c r="D6" s="2" t="s">
        <v>48</v>
      </c>
      <c r="E6" s="2" t="s">
        <v>220</v>
      </c>
      <c r="F6" s="2" t="s">
        <v>1569</v>
      </c>
      <c r="G6" s="2" t="s">
        <v>3</v>
      </c>
      <c r="H6" s="2" t="s">
        <v>1570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1571</v>
      </c>
      <c r="P6" s="2" t="s">
        <v>1572</v>
      </c>
      <c r="Q6" s="1">
        <v>91.51</v>
      </c>
      <c r="R6" s="1">
        <v>0</v>
      </c>
      <c r="S6" s="1">
        <v>91.51</v>
      </c>
      <c r="T6" s="1">
        <v>0</v>
      </c>
      <c r="U6" s="2" t="s">
        <v>0</v>
      </c>
      <c r="V6" s="1">
        <v>0</v>
      </c>
      <c r="W6" s="1">
        <v>0</v>
      </c>
      <c r="X6" s="2" t="s">
        <v>0</v>
      </c>
      <c r="Y6" s="1">
        <v>0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135" t="s">
        <v>1</v>
      </c>
      <c r="AN6" s="2" t="s">
        <v>1</v>
      </c>
      <c r="AO6" s="135" t="s">
        <v>1</v>
      </c>
      <c r="AP6" s="2" t="s">
        <v>1</v>
      </c>
      <c r="AQ6" s="4">
        <v>91.51</v>
      </c>
      <c r="AR6" s="4">
        <v>0</v>
      </c>
    </row>
    <row r="7" spans="1:44" x14ac:dyDescent="0.25">
      <c r="A7" s="2" t="s">
        <v>271</v>
      </c>
      <c r="B7" s="47">
        <v>44470</v>
      </c>
      <c r="C7" s="2" t="s">
        <v>34</v>
      </c>
      <c r="D7" s="2" t="s">
        <v>48</v>
      </c>
      <c r="E7" s="2" t="s">
        <v>180</v>
      </c>
      <c r="F7" s="2" t="s">
        <v>1559</v>
      </c>
      <c r="G7" s="2" t="s">
        <v>3</v>
      </c>
      <c r="H7" s="2" t="s">
        <v>1575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418.10900000000004</v>
      </c>
      <c r="R7" s="1">
        <v>0</v>
      </c>
      <c r="S7" s="1">
        <v>338.66060000000004</v>
      </c>
      <c r="T7" s="1">
        <v>0</v>
      </c>
      <c r="U7" s="2" t="s">
        <v>0</v>
      </c>
      <c r="V7" s="1">
        <v>0</v>
      </c>
      <c r="W7" s="1">
        <v>68.490000000000009</v>
      </c>
      <c r="X7" s="2" t="s">
        <v>8</v>
      </c>
      <c r="Y7" s="1">
        <v>10.958399999999999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135" t="s">
        <v>1</v>
      </c>
      <c r="AN7" s="2" t="s">
        <v>1</v>
      </c>
      <c r="AO7" s="135" t="s">
        <v>1</v>
      </c>
      <c r="AP7" s="2" t="s">
        <v>1</v>
      </c>
      <c r="AQ7" s="4">
        <v>418.10900000000004</v>
      </c>
      <c r="AR7" s="4">
        <v>0</v>
      </c>
    </row>
    <row r="8" spans="1:44" x14ac:dyDescent="0.25">
      <c r="A8" s="2" t="s">
        <v>270</v>
      </c>
      <c r="B8" s="47">
        <v>44470</v>
      </c>
      <c r="C8" s="2" t="s">
        <v>26</v>
      </c>
      <c r="D8" s="2" t="s">
        <v>48</v>
      </c>
      <c r="E8" s="2" t="s">
        <v>220</v>
      </c>
      <c r="F8" s="2" t="s">
        <v>1561</v>
      </c>
      <c r="G8" s="2" t="s">
        <v>3</v>
      </c>
      <c r="H8" s="2" t="s">
        <v>1576</v>
      </c>
      <c r="I8" s="1" t="s">
        <v>1</v>
      </c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1">
        <v>3653.7426159999991</v>
      </c>
      <c r="R8" s="1">
        <v>0</v>
      </c>
      <c r="S8" s="1">
        <v>2532.9771999999994</v>
      </c>
      <c r="T8" s="1">
        <v>0</v>
      </c>
      <c r="U8" s="2" t="s">
        <v>0</v>
      </c>
      <c r="V8" s="1">
        <v>0</v>
      </c>
      <c r="W8" s="1">
        <v>966.17709999999988</v>
      </c>
      <c r="X8" s="2" t="s">
        <v>0</v>
      </c>
      <c r="Y8" s="1">
        <v>154.58831599999999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35" t="s">
        <v>1</v>
      </c>
      <c r="AN8" s="2" t="s">
        <v>1</v>
      </c>
      <c r="AO8" s="135" t="s">
        <v>1</v>
      </c>
      <c r="AP8" s="2" t="s">
        <v>1</v>
      </c>
      <c r="AQ8" s="4">
        <v>3653.7426159999991</v>
      </c>
      <c r="AR8" s="4">
        <v>0</v>
      </c>
    </row>
    <row r="9" spans="1:44" x14ac:dyDescent="0.25">
      <c r="A9" s="2" t="s">
        <v>269</v>
      </c>
      <c r="B9" s="47">
        <v>44470</v>
      </c>
      <c r="C9" s="2" t="s">
        <v>6</v>
      </c>
      <c r="D9" s="2" t="s">
        <v>48</v>
      </c>
      <c r="E9" s="2" t="s">
        <v>229</v>
      </c>
      <c r="F9" s="2" t="s">
        <v>1738</v>
      </c>
      <c r="G9" s="2" t="s">
        <v>3</v>
      </c>
      <c r="H9" s="2" t="s">
        <v>1739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1">
        <v>5846.1925299999994</v>
      </c>
      <c r="R9" s="1">
        <v>0</v>
      </c>
      <c r="S9" s="1">
        <v>4583.6099999999997</v>
      </c>
      <c r="T9" s="1">
        <v>0</v>
      </c>
      <c r="U9" s="2" t="s">
        <v>0</v>
      </c>
      <c r="V9" s="1">
        <v>0</v>
      </c>
      <c r="W9" s="1">
        <v>1088.4331499999998</v>
      </c>
      <c r="X9" s="2" t="s">
        <v>8</v>
      </c>
      <c r="Y9" s="1">
        <v>174.14938000000001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35" t="s">
        <v>1</v>
      </c>
      <c r="AN9" s="2" t="s">
        <v>1</v>
      </c>
      <c r="AO9" s="135" t="s">
        <v>1</v>
      </c>
      <c r="AP9" s="2" t="s">
        <v>1</v>
      </c>
      <c r="AQ9" s="4">
        <v>5846.1925299999994</v>
      </c>
      <c r="AR9" s="4">
        <v>0</v>
      </c>
    </row>
    <row r="10" spans="1:44" x14ac:dyDescent="0.25">
      <c r="A10" s="2" t="s">
        <v>268</v>
      </c>
      <c r="B10" s="47">
        <v>44470</v>
      </c>
      <c r="C10" s="2" t="s">
        <v>1364</v>
      </c>
      <c r="D10" s="2" t="s">
        <v>41</v>
      </c>
      <c r="E10" s="2" t="s">
        <v>1366</v>
      </c>
      <c r="F10" s="2" t="s">
        <v>1573</v>
      </c>
      <c r="G10" s="2" t="s">
        <v>3</v>
      </c>
      <c r="H10" s="2" t="s">
        <v>1574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v>2600.2941639999999</v>
      </c>
      <c r="R10" s="1">
        <v>0</v>
      </c>
      <c r="S10" s="1">
        <v>1999.8298499999996</v>
      </c>
      <c r="T10" s="1">
        <v>0</v>
      </c>
      <c r="U10" s="2" t="s">
        <v>0</v>
      </c>
      <c r="V10" s="1">
        <v>0</v>
      </c>
      <c r="W10" s="1">
        <v>517.64164999999991</v>
      </c>
      <c r="X10" s="2" t="s">
        <v>8</v>
      </c>
      <c r="Y10" s="1">
        <v>82.822663999999989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35" t="s">
        <v>1</v>
      </c>
      <c r="AN10" s="2" t="s">
        <v>1</v>
      </c>
      <c r="AO10" s="135" t="s">
        <v>1</v>
      </c>
      <c r="AP10" s="2" t="s">
        <v>1</v>
      </c>
      <c r="AQ10" s="4">
        <v>2600.2941639999995</v>
      </c>
      <c r="AR10" s="4">
        <v>0</v>
      </c>
    </row>
    <row r="11" spans="1:44" x14ac:dyDescent="0.25">
      <c r="A11" s="2" t="s">
        <v>267</v>
      </c>
      <c r="B11" s="47">
        <v>44470</v>
      </c>
      <c r="C11" s="2" t="s">
        <v>1364</v>
      </c>
      <c r="D11" s="2" t="s">
        <v>41</v>
      </c>
      <c r="E11" s="2" t="s">
        <v>1366</v>
      </c>
      <c r="F11" s="2" t="s">
        <v>1577</v>
      </c>
      <c r="G11" s="2" t="s">
        <v>3</v>
      </c>
      <c r="H11" s="2" t="s">
        <v>1578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1579</v>
      </c>
      <c r="P11" s="2" t="s">
        <v>1580</v>
      </c>
      <c r="Q11" s="1">
        <v>10.27</v>
      </c>
      <c r="R11" s="1">
        <v>0</v>
      </c>
      <c r="S11" s="1">
        <v>10.27</v>
      </c>
      <c r="T11" s="1">
        <v>0</v>
      </c>
      <c r="U11" s="2" t="s">
        <v>0</v>
      </c>
      <c r="V11" s="1">
        <v>0</v>
      </c>
      <c r="W11" s="1">
        <v>0</v>
      </c>
      <c r="X11" s="2" t="s">
        <v>0</v>
      </c>
      <c r="Y11" s="1">
        <v>0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35" t="s">
        <v>1</v>
      </c>
      <c r="AN11" s="2" t="s">
        <v>1</v>
      </c>
      <c r="AO11" s="135" t="s">
        <v>1</v>
      </c>
      <c r="AP11" s="2" t="s">
        <v>1</v>
      </c>
      <c r="AQ11" s="4">
        <v>10.27</v>
      </c>
      <c r="AR11" s="4">
        <v>0</v>
      </c>
    </row>
    <row r="12" spans="1:44" x14ac:dyDescent="0.25">
      <c r="A12" s="2" t="s">
        <v>266</v>
      </c>
      <c r="B12" s="47">
        <v>44470</v>
      </c>
      <c r="C12" s="2" t="s">
        <v>34</v>
      </c>
      <c r="D12" s="2" t="s">
        <v>41</v>
      </c>
      <c r="E12" s="2" t="s">
        <v>216</v>
      </c>
      <c r="F12" s="2" t="s">
        <v>1581</v>
      </c>
      <c r="G12" s="2" t="s">
        <v>3</v>
      </c>
      <c r="H12" s="2" t="s">
        <v>1582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1">
        <v>884.5444</v>
      </c>
      <c r="R12" s="1">
        <v>0</v>
      </c>
      <c r="S12" s="1">
        <v>843.38759999999991</v>
      </c>
      <c r="T12" s="1">
        <v>0</v>
      </c>
      <c r="U12" s="2" t="s">
        <v>0</v>
      </c>
      <c r="V12" s="1">
        <v>0</v>
      </c>
      <c r="W12" s="1">
        <v>35.480000000000004</v>
      </c>
      <c r="X12" s="2" t="s">
        <v>0</v>
      </c>
      <c r="Y12" s="1">
        <v>5.6768000000000001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35" t="s">
        <v>1</v>
      </c>
      <c r="AN12" s="2" t="s">
        <v>1</v>
      </c>
      <c r="AO12" s="135" t="s">
        <v>1</v>
      </c>
      <c r="AP12" s="2" t="s">
        <v>1</v>
      </c>
      <c r="AQ12" s="4">
        <v>884.54439999999988</v>
      </c>
      <c r="AR12" s="4">
        <v>0</v>
      </c>
    </row>
    <row r="13" spans="1:44" x14ac:dyDescent="0.25">
      <c r="A13" s="2" t="s">
        <v>265</v>
      </c>
      <c r="B13" s="47">
        <v>44470</v>
      </c>
      <c r="C13" s="2" t="s">
        <v>26</v>
      </c>
      <c r="D13" s="2" t="s">
        <v>41</v>
      </c>
      <c r="E13" s="2" t="s">
        <v>211</v>
      </c>
      <c r="F13" s="2" t="s">
        <v>1494</v>
      </c>
      <c r="G13" s="2" t="s">
        <v>3</v>
      </c>
      <c r="H13" s="2" t="s">
        <v>1583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1">
        <v>1871.6240620000003</v>
      </c>
      <c r="R13" s="1">
        <v>0</v>
      </c>
      <c r="S13" s="1">
        <v>1176.5947500000002</v>
      </c>
      <c r="T13" s="1">
        <v>0</v>
      </c>
      <c r="U13" s="2" t="s">
        <v>0</v>
      </c>
      <c r="V13" s="1">
        <v>0</v>
      </c>
      <c r="W13" s="1">
        <v>599.16320000000007</v>
      </c>
      <c r="X13" s="2" t="s">
        <v>8</v>
      </c>
      <c r="Y13" s="1">
        <v>95.866112000000015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135" t="s">
        <v>1</v>
      </c>
      <c r="AN13" s="2" t="s">
        <v>1</v>
      </c>
      <c r="AO13" s="135" t="s">
        <v>1</v>
      </c>
      <c r="AP13" s="2" t="s">
        <v>1</v>
      </c>
      <c r="AQ13" s="4">
        <v>1871.6240620000001</v>
      </c>
      <c r="AR13" s="4">
        <v>0</v>
      </c>
    </row>
    <row r="14" spans="1:44" x14ac:dyDescent="0.25">
      <c r="A14" s="2" t="s">
        <v>264</v>
      </c>
      <c r="B14" s="47">
        <v>44470</v>
      </c>
      <c r="C14" s="2" t="s">
        <v>1364</v>
      </c>
      <c r="D14" s="2" t="s">
        <v>41</v>
      </c>
      <c r="E14" s="2" t="s">
        <v>1366</v>
      </c>
      <c r="F14" s="2" t="s">
        <v>1573</v>
      </c>
      <c r="G14" s="2" t="s">
        <v>3</v>
      </c>
      <c r="H14" s="2" t="s">
        <v>1584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1291.0798420000003</v>
      </c>
      <c r="R14" s="1">
        <v>0</v>
      </c>
      <c r="S14" s="1">
        <v>1001.9702000000004</v>
      </c>
      <c r="T14" s="1">
        <v>0</v>
      </c>
      <c r="U14" s="2" t="s">
        <v>0</v>
      </c>
      <c r="V14" s="1">
        <v>0</v>
      </c>
      <c r="W14" s="1">
        <v>249.23244999999997</v>
      </c>
      <c r="X14" s="2" t="s">
        <v>8</v>
      </c>
      <c r="Y14" s="1">
        <v>39.877192000000008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35" t="s">
        <v>1</v>
      </c>
      <c r="AN14" s="2" t="s">
        <v>1</v>
      </c>
      <c r="AO14" s="135" t="s">
        <v>1</v>
      </c>
      <c r="AP14" s="2" t="s">
        <v>1</v>
      </c>
      <c r="AQ14" s="4">
        <v>1291.0798420000003</v>
      </c>
      <c r="AR14" s="4">
        <v>0</v>
      </c>
    </row>
    <row r="15" spans="1:44" x14ac:dyDescent="0.25">
      <c r="A15" s="2" t="s">
        <v>263</v>
      </c>
      <c r="B15" s="47">
        <v>44470</v>
      </c>
      <c r="C15" s="2" t="s">
        <v>34</v>
      </c>
      <c r="D15" s="2" t="s">
        <v>41</v>
      </c>
      <c r="E15" s="2" t="s">
        <v>216</v>
      </c>
      <c r="F15" s="2" t="s">
        <v>1585</v>
      </c>
      <c r="G15" s="2" t="s">
        <v>3</v>
      </c>
      <c r="H15" s="2" t="s">
        <v>1586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1587</v>
      </c>
      <c r="P15" s="2" t="s">
        <v>1588</v>
      </c>
      <c r="Q15" s="1">
        <v>56.58</v>
      </c>
      <c r="R15" s="1">
        <v>0</v>
      </c>
      <c r="S15" s="1">
        <v>56.58</v>
      </c>
      <c r="T15" s="1">
        <v>0</v>
      </c>
      <c r="U15" s="2" t="s">
        <v>0</v>
      </c>
      <c r="V15" s="1">
        <v>0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35" t="s">
        <v>1</v>
      </c>
      <c r="AN15" s="2" t="s">
        <v>1</v>
      </c>
      <c r="AO15" s="135" t="s">
        <v>1</v>
      </c>
      <c r="AP15" s="2" t="s">
        <v>1</v>
      </c>
      <c r="AQ15" s="4">
        <v>56.58</v>
      </c>
      <c r="AR15" s="4">
        <v>0</v>
      </c>
    </row>
    <row r="16" spans="1:44" x14ac:dyDescent="0.25">
      <c r="A16" s="2" t="s">
        <v>262</v>
      </c>
      <c r="B16" s="47">
        <v>44470</v>
      </c>
      <c r="C16" s="2" t="s">
        <v>34</v>
      </c>
      <c r="D16" s="2" t="s">
        <v>41</v>
      </c>
      <c r="E16" s="2" t="s">
        <v>216</v>
      </c>
      <c r="F16" s="2" t="s">
        <v>1581</v>
      </c>
      <c r="G16" s="2" t="s">
        <v>3</v>
      </c>
      <c r="H16" s="2" t="s">
        <v>1594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1178.3806500000003</v>
      </c>
      <c r="R16" s="1">
        <v>0</v>
      </c>
      <c r="S16" s="1">
        <v>1068.8766500000002</v>
      </c>
      <c r="T16" s="1">
        <v>0</v>
      </c>
      <c r="U16" s="2" t="s">
        <v>0</v>
      </c>
      <c r="V16" s="1">
        <v>0</v>
      </c>
      <c r="W16" s="1">
        <v>94.399999999999991</v>
      </c>
      <c r="X16" s="2" t="s">
        <v>8</v>
      </c>
      <c r="Y16" s="1">
        <v>15.103999999999999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35" t="s">
        <v>1</v>
      </c>
      <c r="AN16" s="2" t="s">
        <v>1</v>
      </c>
      <c r="AO16" s="135" t="s">
        <v>1</v>
      </c>
      <c r="AP16" s="2" t="s">
        <v>1</v>
      </c>
      <c r="AQ16" s="4">
        <v>1178.3806500000003</v>
      </c>
      <c r="AR16" s="4">
        <v>0</v>
      </c>
    </row>
    <row r="17" spans="1:44" x14ac:dyDescent="0.25">
      <c r="A17" s="2" t="s">
        <v>8</v>
      </c>
      <c r="B17" s="47">
        <v>44470</v>
      </c>
      <c r="C17" s="2" t="s">
        <v>6</v>
      </c>
      <c r="D17" s="2" t="s">
        <v>41</v>
      </c>
      <c r="E17" s="2" t="s">
        <v>218</v>
      </c>
      <c r="F17" s="2" t="s">
        <v>1514</v>
      </c>
      <c r="G17" s="2" t="s">
        <v>3</v>
      </c>
      <c r="H17" s="2" t="s">
        <v>1755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2</v>
      </c>
      <c r="P17" s="2" t="s">
        <v>1</v>
      </c>
      <c r="Q17" s="1">
        <v>2822.4602520000003</v>
      </c>
      <c r="R17" s="1">
        <v>0</v>
      </c>
      <c r="S17" s="1">
        <v>2338.8179000000005</v>
      </c>
      <c r="T17" s="1">
        <v>0</v>
      </c>
      <c r="U17" s="2" t="s">
        <v>0</v>
      </c>
      <c r="V17" s="1">
        <v>0</v>
      </c>
      <c r="W17" s="1">
        <v>416.93309999999991</v>
      </c>
      <c r="X17" s="2" t="s">
        <v>8</v>
      </c>
      <c r="Y17" s="1">
        <v>66.709252000000006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35" t="s">
        <v>1</v>
      </c>
      <c r="AN17" s="2" t="s">
        <v>1</v>
      </c>
      <c r="AO17" s="135" t="s">
        <v>1</v>
      </c>
      <c r="AP17" s="2" t="s">
        <v>1</v>
      </c>
      <c r="AQ17" s="4">
        <v>2822.4602520000003</v>
      </c>
      <c r="AR17" s="4">
        <v>0</v>
      </c>
    </row>
    <row r="18" spans="1:44" x14ac:dyDescent="0.25">
      <c r="A18" s="2" t="s">
        <v>261</v>
      </c>
      <c r="B18" s="47">
        <v>44470</v>
      </c>
      <c r="C18" s="2" t="s">
        <v>6</v>
      </c>
      <c r="D18" s="2" t="s">
        <v>41</v>
      </c>
      <c r="E18" s="2" t="s">
        <v>218</v>
      </c>
      <c r="F18" s="2" t="s">
        <v>1514</v>
      </c>
      <c r="G18" s="2" t="s">
        <v>3</v>
      </c>
      <c r="H18" s="2" t="s">
        <v>1761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1762</v>
      </c>
      <c r="P18" s="2" t="s">
        <v>1763</v>
      </c>
      <c r="Q18" s="1">
        <v>16.847999999999999</v>
      </c>
      <c r="R18" s="1">
        <v>0</v>
      </c>
      <c r="S18" s="1">
        <v>16.847999999999999</v>
      </c>
      <c r="T18" s="1">
        <v>0</v>
      </c>
      <c r="U18" s="2" t="s">
        <v>0</v>
      </c>
      <c r="V18" s="1">
        <v>0</v>
      </c>
      <c r="W18" s="1">
        <v>0</v>
      </c>
      <c r="X18" s="2" t="s">
        <v>0</v>
      </c>
      <c r="Y18" s="1">
        <v>0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35" t="s">
        <v>1</v>
      </c>
      <c r="AN18" s="2" t="s">
        <v>1</v>
      </c>
      <c r="AO18" s="135" t="s">
        <v>1</v>
      </c>
      <c r="AP18" s="2" t="s">
        <v>1</v>
      </c>
      <c r="AQ18" s="4">
        <v>16.847999999999999</v>
      </c>
      <c r="AR18" s="4">
        <v>0</v>
      </c>
    </row>
    <row r="19" spans="1:44" x14ac:dyDescent="0.25">
      <c r="A19" s="2" t="s">
        <v>260</v>
      </c>
      <c r="B19" s="47">
        <v>44470</v>
      </c>
      <c r="C19" s="2" t="s">
        <v>6</v>
      </c>
      <c r="D19" s="2" t="s">
        <v>41</v>
      </c>
      <c r="E19" s="2" t="s">
        <v>218</v>
      </c>
      <c r="F19" s="2" t="s">
        <v>1514</v>
      </c>
      <c r="G19" s="2" t="s">
        <v>3</v>
      </c>
      <c r="H19" s="2" t="s">
        <v>1769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1">
        <v>2974.2245279999997</v>
      </c>
      <c r="R19" s="1">
        <v>0</v>
      </c>
      <c r="S19" s="1">
        <v>2152.7637999999997</v>
      </c>
      <c r="T19" s="1">
        <v>0</v>
      </c>
      <c r="U19" s="2" t="s">
        <v>0</v>
      </c>
      <c r="V19" s="1">
        <v>0</v>
      </c>
      <c r="W19" s="1">
        <v>708.1558</v>
      </c>
      <c r="X19" s="2" t="s">
        <v>8</v>
      </c>
      <c r="Y19" s="1">
        <v>113.304928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35" t="s">
        <v>1</v>
      </c>
      <c r="AN19" s="2" t="s">
        <v>1</v>
      </c>
      <c r="AO19" s="135" t="s">
        <v>1</v>
      </c>
      <c r="AP19" s="2" t="s">
        <v>1</v>
      </c>
      <c r="AQ19" s="4">
        <v>2974.2245279999997</v>
      </c>
      <c r="AR19" s="4">
        <v>0</v>
      </c>
    </row>
    <row r="20" spans="1:44" x14ac:dyDescent="0.25">
      <c r="A20" s="2" t="s">
        <v>259</v>
      </c>
      <c r="B20" s="47">
        <v>44470</v>
      </c>
      <c r="C20" s="2" t="s">
        <v>6</v>
      </c>
      <c r="D20" s="2" t="s">
        <v>41</v>
      </c>
      <c r="E20" s="2" t="s">
        <v>218</v>
      </c>
      <c r="F20" s="2" t="s">
        <v>1514</v>
      </c>
      <c r="G20" s="2" t="s">
        <v>12</v>
      </c>
      <c r="H20" s="2" t="s">
        <v>1</v>
      </c>
      <c r="I20" s="1" t="s">
        <v>1493</v>
      </c>
      <c r="J20" s="1" t="s">
        <v>1</v>
      </c>
      <c r="K20" s="1" t="s">
        <v>1775</v>
      </c>
      <c r="L20" s="1" t="s">
        <v>1606</v>
      </c>
      <c r="M20" s="1">
        <v>21.32</v>
      </c>
      <c r="N20" s="2" t="s">
        <v>11</v>
      </c>
      <c r="O20" s="2" t="s">
        <v>1232</v>
      </c>
      <c r="P20" s="2" t="s">
        <v>1490</v>
      </c>
      <c r="Q20" s="1">
        <v>-21.32</v>
      </c>
      <c r="R20" s="1">
        <v>0</v>
      </c>
      <c r="S20" s="1">
        <v>-21.32</v>
      </c>
      <c r="T20" s="1">
        <v>0</v>
      </c>
      <c r="U20" s="2" t="s">
        <v>0</v>
      </c>
      <c r="V20" s="1">
        <v>0</v>
      </c>
      <c r="W20" s="1">
        <v>0</v>
      </c>
      <c r="X20" s="2" t="s">
        <v>0</v>
      </c>
      <c r="Y20" s="1">
        <v>0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35" t="s">
        <v>1</v>
      </c>
      <c r="AN20" s="2" t="s">
        <v>1</v>
      </c>
      <c r="AO20" s="135" t="s">
        <v>1</v>
      </c>
      <c r="AP20" s="2" t="s">
        <v>1</v>
      </c>
      <c r="AQ20" s="4">
        <v>-21.32</v>
      </c>
      <c r="AR20" s="4">
        <v>0</v>
      </c>
    </row>
    <row r="21" spans="1:44" x14ac:dyDescent="0.25">
      <c r="A21" s="2" t="s">
        <v>258</v>
      </c>
      <c r="B21" s="47">
        <v>44470</v>
      </c>
      <c r="C21" s="2" t="s">
        <v>6</v>
      </c>
      <c r="D21" s="2" t="s">
        <v>41</v>
      </c>
      <c r="E21" s="2" t="s">
        <v>214</v>
      </c>
      <c r="F21" s="2" t="s">
        <v>1402</v>
      </c>
      <c r="G21" s="2" t="s">
        <v>3</v>
      </c>
      <c r="H21" s="2" t="s">
        <v>3137</v>
      </c>
      <c r="I21" s="1"/>
      <c r="J21" s="1"/>
      <c r="K21" s="1"/>
      <c r="L21" s="1"/>
      <c r="M21" s="1">
        <v>0</v>
      </c>
      <c r="N21" s="2"/>
      <c r="O21" s="2" t="s">
        <v>2</v>
      </c>
      <c r="P21" s="2"/>
      <c r="Q21" s="1">
        <v>1526.5840000000001</v>
      </c>
      <c r="R21" s="1">
        <v>0</v>
      </c>
      <c r="S21" s="1">
        <v>1488.42</v>
      </c>
      <c r="T21" s="1">
        <v>0</v>
      </c>
      <c r="U21" s="2" t="s">
        <v>0</v>
      </c>
      <c r="V21" s="1">
        <v>0</v>
      </c>
      <c r="W21" s="1">
        <v>32.9</v>
      </c>
      <c r="X21" s="2" t="s">
        <v>8</v>
      </c>
      <c r="Y21" s="1">
        <v>5.2640000000000002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35"/>
      <c r="AN21" s="2"/>
      <c r="AO21" s="135">
        <v>0</v>
      </c>
      <c r="AP21" s="2">
        <v>0</v>
      </c>
      <c r="AQ21" s="4">
        <v>1526.5840000000001</v>
      </c>
      <c r="AR21" s="4">
        <v>0</v>
      </c>
    </row>
    <row r="22" spans="1:44" x14ac:dyDescent="0.25">
      <c r="A22" s="2" t="s">
        <v>257</v>
      </c>
      <c r="B22" s="47">
        <v>44470</v>
      </c>
      <c r="C22" s="2" t="s">
        <v>6</v>
      </c>
      <c r="D22" s="2" t="s">
        <v>41</v>
      </c>
      <c r="E22" s="2" t="s">
        <v>214</v>
      </c>
      <c r="F22" s="2" t="s">
        <v>1402</v>
      </c>
      <c r="G22" s="2" t="s">
        <v>12</v>
      </c>
      <c r="H22" s="2"/>
      <c r="I22" s="1" t="s">
        <v>3138</v>
      </c>
      <c r="J22" s="1"/>
      <c r="K22" s="1"/>
      <c r="L22" s="1"/>
      <c r="M22" s="1">
        <v>0</v>
      </c>
      <c r="N22" s="2"/>
      <c r="O22" s="2" t="s">
        <v>2</v>
      </c>
      <c r="P22" s="2"/>
      <c r="Q22" s="1">
        <v>-43.15</v>
      </c>
      <c r="R22" s="1">
        <v>0</v>
      </c>
      <c r="S22" s="1">
        <v>-43.15</v>
      </c>
      <c r="T22" s="1">
        <v>0</v>
      </c>
      <c r="U22" s="2" t="s">
        <v>0</v>
      </c>
      <c r="V22" s="1">
        <v>0</v>
      </c>
      <c r="W22" s="1">
        <v>0</v>
      </c>
      <c r="X22" s="2" t="s">
        <v>8</v>
      </c>
      <c r="Y22" s="1">
        <v>0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35"/>
      <c r="AN22" s="2"/>
      <c r="AO22" s="135">
        <v>0</v>
      </c>
      <c r="AP22" s="2">
        <v>0</v>
      </c>
      <c r="AQ22" s="4">
        <v>-43.15</v>
      </c>
      <c r="AR22" s="4">
        <v>0</v>
      </c>
    </row>
    <row r="23" spans="1:44" x14ac:dyDescent="0.25">
      <c r="A23" s="2" t="s">
        <v>256</v>
      </c>
      <c r="B23" s="47">
        <v>44470</v>
      </c>
      <c r="C23" s="2" t="s">
        <v>6</v>
      </c>
      <c r="D23" s="2" t="s">
        <v>41</v>
      </c>
      <c r="E23" s="2" t="s">
        <v>1110</v>
      </c>
      <c r="F23" s="2" t="s">
        <v>3157</v>
      </c>
      <c r="G23" s="2" t="s">
        <v>895</v>
      </c>
      <c r="H23" s="2" t="s">
        <v>3158</v>
      </c>
      <c r="I23" s="1"/>
      <c r="J23" s="1"/>
      <c r="K23" s="1"/>
      <c r="L23" s="1"/>
      <c r="M23" s="1">
        <v>0</v>
      </c>
      <c r="N23" s="2"/>
      <c r="O23" s="2" t="s">
        <v>2</v>
      </c>
      <c r="P23" s="2"/>
      <c r="Q23" s="1">
        <v>1575.328</v>
      </c>
      <c r="R23" s="1">
        <v>0</v>
      </c>
      <c r="S23" s="1">
        <v>1499</v>
      </c>
      <c r="T23" s="1">
        <v>0</v>
      </c>
      <c r="U23" s="2" t="s">
        <v>0</v>
      </c>
      <c r="V23" s="1">
        <v>0</v>
      </c>
      <c r="W23" s="1">
        <v>65.8</v>
      </c>
      <c r="X23" s="2" t="s">
        <v>0</v>
      </c>
      <c r="Y23" s="1">
        <v>10.528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35"/>
      <c r="AN23" s="2"/>
      <c r="AO23" s="135">
        <v>0</v>
      </c>
      <c r="AP23" s="2"/>
      <c r="AQ23" s="4">
        <v>1575.328</v>
      </c>
      <c r="AR23" s="4">
        <v>0</v>
      </c>
    </row>
    <row r="24" spans="1:44" x14ac:dyDescent="0.25">
      <c r="A24" s="2" t="s">
        <v>255</v>
      </c>
      <c r="B24" s="47">
        <v>44470</v>
      </c>
      <c r="C24" s="2" t="s">
        <v>6</v>
      </c>
      <c r="D24" s="2" t="s">
        <v>41</v>
      </c>
      <c r="E24" s="2" t="s">
        <v>1110</v>
      </c>
      <c r="F24" s="2" t="s">
        <v>3157</v>
      </c>
      <c r="G24" s="2" t="s">
        <v>12</v>
      </c>
      <c r="H24" s="2"/>
      <c r="I24" s="1" t="s">
        <v>3159</v>
      </c>
      <c r="J24" s="1"/>
      <c r="K24" s="1"/>
      <c r="L24" s="1"/>
      <c r="M24" s="1">
        <v>0</v>
      </c>
      <c r="N24" s="2"/>
      <c r="O24" s="2" t="s">
        <v>2</v>
      </c>
      <c r="P24" s="2"/>
      <c r="Q24" s="1">
        <v>-96</v>
      </c>
      <c r="R24" s="1">
        <v>0</v>
      </c>
      <c r="S24" s="1">
        <v>-96</v>
      </c>
      <c r="T24" s="1">
        <v>0</v>
      </c>
      <c r="U24" s="2" t="s">
        <v>0</v>
      </c>
      <c r="V24" s="1">
        <v>0</v>
      </c>
      <c r="W24" s="1">
        <v>0</v>
      </c>
      <c r="X24" s="2" t="s">
        <v>0</v>
      </c>
      <c r="Y24" s="1">
        <v>0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35"/>
      <c r="AN24" s="2"/>
      <c r="AO24" s="135">
        <v>0</v>
      </c>
      <c r="AP24" s="2"/>
      <c r="AQ24" s="4">
        <v>-96</v>
      </c>
      <c r="AR24" s="4">
        <v>0</v>
      </c>
    </row>
    <row r="25" spans="1:44" x14ac:dyDescent="0.25">
      <c r="A25" s="2" t="s">
        <v>254</v>
      </c>
      <c r="B25" s="47">
        <v>44470</v>
      </c>
      <c r="C25" s="2" t="s">
        <v>26</v>
      </c>
      <c r="D25" s="2" t="s">
        <v>37</v>
      </c>
      <c r="E25" s="2" t="s">
        <v>4</v>
      </c>
      <c r="F25" s="2" t="s">
        <v>1431</v>
      </c>
      <c r="G25" s="2" t="s">
        <v>3</v>
      </c>
      <c r="H25" s="2" t="s">
        <v>1589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2756.4137340000002</v>
      </c>
      <c r="R25" s="1">
        <v>0</v>
      </c>
      <c r="S25" s="1">
        <v>1932.8689500000012</v>
      </c>
      <c r="T25" s="1">
        <v>0</v>
      </c>
      <c r="U25" s="2" t="s">
        <v>0</v>
      </c>
      <c r="V25" s="1">
        <v>0</v>
      </c>
      <c r="W25" s="1">
        <v>709.9523999999999</v>
      </c>
      <c r="X25" s="2" t="s">
        <v>8</v>
      </c>
      <c r="Y25" s="1">
        <v>113.59238399999994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35" t="s">
        <v>1</v>
      </c>
      <c r="AN25" s="2" t="s">
        <v>1</v>
      </c>
      <c r="AO25" s="135" t="s">
        <v>1</v>
      </c>
      <c r="AP25" s="2" t="s">
        <v>1</v>
      </c>
      <c r="AQ25" s="4">
        <v>2756.4137340000011</v>
      </c>
      <c r="AR25" s="4">
        <v>0</v>
      </c>
    </row>
    <row r="26" spans="1:44" x14ac:dyDescent="0.25">
      <c r="A26" s="2" t="s">
        <v>253</v>
      </c>
      <c r="B26" s="47">
        <v>44470</v>
      </c>
      <c r="C26" s="2" t="s">
        <v>1364</v>
      </c>
      <c r="D26" s="2" t="s">
        <v>37</v>
      </c>
      <c r="E26" s="2" t="s">
        <v>1367</v>
      </c>
      <c r="F26" s="2" t="s">
        <v>1573</v>
      </c>
      <c r="G26" s="2" t="s">
        <v>3</v>
      </c>
      <c r="H26" s="2" t="s">
        <v>1590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1">
        <v>5517.0971579999996</v>
      </c>
      <c r="R26" s="1">
        <v>0</v>
      </c>
      <c r="S26" s="1">
        <v>4192.6612999999979</v>
      </c>
      <c r="T26" s="1">
        <v>0</v>
      </c>
      <c r="U26" s="2" t="s">
        <v>0</v>
      </c>
      <c r="V26" s="1">
        <v>0</v>
      </c>
      <c r="W26" s="1">
        <v>1141.75505</v>
      </c>
      <c r="X26" s="2" t="s">
        <v>8</v>
      </c>
      <c r="Y26" s="1">
        <v>182.6808079999999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35" t="s">
        <v>1</v>
      </c>
      <c r="AN26" s="2" t="s">
        <v>1</v>
      </c>
      <c r="AO26" s="135" t="s">
        <v>1</v>
      </c>
      <c r="AP26" s="2" t="s">
        <v>1</v>
      </c>
      <c r="AQ26" s="4">
        <v>5517.0971579999978</v>
      </c>
      <c r="AR26" s="4">
        <v>0</v>
      </c>
    </row>
    <row r="27" spans="1:44" x14ac:dyDescent="0.25">
      <c r="A27" s="2" t="s">
        <v>252</v>
      </c>
      <c r="B27" s="47">
        <v>44470</v>
      </c>
      <c r="C27" s="2" t="s">
        <v>34</v>
      </c>
      <c r="D27" s="2" t="s">
        <v>37</v>
      </c>
      <c r="E27" s="2" t="s">
        <v>207</v>
      </c>
      <c r="F27" s="2" t="s">
        <v>1449</v>
      </c>
      <c r="G27" s="2" t="s">
        <v>3</v>
      </c>
      <c r="H27" s="2" t="s">
        <v>1596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2840.6705499999998</v>
      </c>
      <c r="R27" s="1">
        <v>0</v>
      </c>
      <c r="S27" s="1">
        <v>2526.1611999999986</v>
      </c>
      <c r="T27" s="1">
        <v>0</v>
      </c>
      <c r="U27" s="2" t="s">
        <v>0</v>
      </c>
      <c r="V27" s="1">
        <v>0</v>
      </c>
      <c r="W27" s="1">
        <v>271.12875000000003</v>
      </c>
      <c r="X27" s="2" t="s">
        <v>8</v>
      </c>
      <c r="Y27" s="1">
        <v>43.380600000000001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35" t="s">
        <v>1</v>
      </c>
      <c r="AN27" s="2" t="s">
        <v>1</v>
      </c>
      <c r="AO27" s="135" t="s">
        <v>1</v>
      </c>
      <c r="AP27" s="2" t="s">
        <v>1</v>
      </c>
      <c r="AQ27" s="4">
        <v>2840.6705499999985</v>
      </c>
      <c r="AR27" s="4">
        <v>0</v>
      </c>
    </row>
    <row r="28" spans="1:44" x14ac:dyDescent="0.25">
      <c r="A28" s="2" t="s">
        <v>251</v>
      </c>
      <c r="B28" s="47">
        <v>44470</v>
      </c>
      <c r="C28" s="2" t="s">
        <v>6</v>
      </c>
      <c r="D28" s="2" t="s">
        <v>37</v>
      </c>
      <c r="E28" s="2" t="s">
        <v>209</v>
      </c>
      <c r="F28" s="2" t="s">
        <v>1551</v>
      </c>
      <c r="G28" s="2" t="s">
        <v>3</v>
      </c>
      <c r="H28" s="2" t="s">
        <v>1784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6856.9698059999973</v>
      </c>
      <c r="R28" s="1">
        <v>0</v>
      </c>
      <c r="S28" s="1">
        <v>4915.1728999999978</v>
      </c>
      <c r="T28" s="1">
        <v>0</v>
      </c>
      <c r="U28" s="2" t="s">
        <v>0</v>
      </c>
      <c r="V28" s="1">
        <v>0</v>
      </c>
      <c r="W28" s="1">
        <v>1673.9628500000003</v>
      </c>
      <c r="X28" s="2" t="s">
        <v>8</v>
      </c>
      <c r="Y28" s="1">
        <v>267.83405600000003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35" t="s">
        <v>1</v>
      </c>
      <c r="AN28" s="2" t="s">
        <v>1</v>
      </c>
      <c r="AO28" s="135" t="s">
        <v>1</v>
      </c>
      <c r="AP28" s="2" t="s">
        <v>1</v>
      </c>
      <c r="AQ28" s="4">
        <v>6856.9698059999973</v>
      </c>
      <c r="AR28" s="4">
        <v>0</v>
      </c>
    </row>
    <row r="29" spans="1:44" s="52" customFormat="1" x14ac:dyDescent="0.25">
      <c r="A29" s="58" t="s">
        <v>249</v>
      </c>
      <c r="B29" s="121">
        <v>44470</v>
      </c>
      <c r="C29" s="58" t="s">
        <v>6</v>
      </c>
      <c r="D29" s="58" t="s">
        <v>37</v>
      </c>
      <c r="E29" s="58" t="s">
        <v>209</v>
      </c>
      <c r="F29" s="58" t="s">
        <v>1551</v>
      </c>
      <c r="G29" s="58" t="s">
        <v>3</v>
      </c>
      <c r="H29" s="58" t="s">
        <v>1790</v>
      </c>
      <c r="I29" s="122" t="s">
        <v>1</v>
      </c>
      <c r="J29" s="122" t="s">
        <v>1</v>
      </c>
      <c r="K29" s="122" t="s">
        <v>1</v>
      </c>
      <c r="L29" s="122" t="s">
        <v>1</v>
      </c>
      <c r="M29" s="122">
        <v>0</v>
      </c>
      <c r="N29" s="58" t="s">
        <v>1</v>
      </c>
      <c r="O29" s="58" t="s">
        <v>1791</v>
      </c>
      <c r="P29" s="58" t="s">
        <v>1792</v>
      </c>
      <c r="Q29" s="122">
        <v>66.864800000000002</v>
      </c>
      <c r="R29" s="122">
        <v>0</v>
      </c>
      <c r="S29" s="122">
        <v>0.42000000000000171</v>
      </c>
      <c r="T29" s="122">
        <v>57.28</v>
      </c>
      <c r="U29" s="58" t="s">
        <v>8</v>
      </c>
      <c r="V29" s="122">
        <v>9.1647999999999996</v>
      </c>
      <c r="W29" s="122">
        <v>0</v>
      </c>
      <c r="X29" s="58" t="s">
        <v>0</v>
      </c>
      <c r="Y29" s="122">
        <v>0</v>
      </c>
      <c r="Z29" s="122">
        <v>0</v>
      </c>
      <c r="AA29" s="58" t="s">
        <v>0</v>
      </c>
      <c r="AB29" s="122">
        <v>0</v>
      </c>
      <c r="AC29" s="122">
        <v>0</v>
      </c>
      <c r="AD29" s="58" t="s">
        <v>0</v>
      </c>
      <c r="AE29" s="122">
        <v>0</v>
      </c>
      <c r="AF29" s="58">
        <v>0</v>
      </c>
      <c r="AG29" s="58" t="s">
        <v>0</v>
      </c>
      <c r="AH29" s="122">
        <v>0</v>
      </c>
      <c r="AI29" s="122">
        <v>0</v>
      </c>
      <c r="AJ29" s="58" t="s">
        <v>0</v>
      </c>
      <c r="AK29" s="122">
        <v>0</v>
      </c>
      <c r="AL29" s="122">
        <v>0</v>
      </c>
      <c r="AM29" s="136" t="s">
        <v>1</v>
      </c>
      <c r="AN29" s="58" t="s">
        <v>1</v>
      </c>
      <c r="AO29" s="136" t="s">
        <v>1</v>
      </c>
      <c r="AP29" s="58" t="s">
        <v>1</v>
      </c>
      <c r="AQ29" s="52">
        <v>66.864800000000002</v>
      </c>
      <c r="AR29" s="52">
        <v>0</v>
      </c>
    </row>
    <row r="30" spans="1:44" s="52" customFormat="1" x14ac:dyDescent="0.25">
      <c r="A30" s="58" t="s">
        <v>248</v>
      </c>
      <c r="B30" s="121">
        <v>44470</v>
      </c>
      <c r="C30" s="58" t="s">
        <v>6</v>
      </c>
      <c r="D30" s="58" t="s">
        <v>37</v>
      </c>
      <c r="E30" s="58" t="s">
        <v>209</v>
      </c>
      <c r="F30" s="58" t="s">
        <v>1551</v>
      </c>
      <c r="G30" s="58" t="s">
        <v>3</v>
      </c>
      <c r="H30" s="58" t="s">
        <v>1800</v>
      </c>
      <c r="I30" s="122" t="s">
        <v>1</v>
      </c>
      <c r="J30" s="122" t="s">
        <v>1</v>
      </c>
      <c r="K30" s="122" t="s">
        <v>1</v>
      </c>
      <c r="L30" s="122" t="s">
        <v>1</v>
      </c>
      <c r="M30" s="122">
        <v>0</v>
      </c>
      <c r="N30" s="58" t="s">
        <v>1</v>
      </c>
      <c r="O30" s="58" t="s">
        <v>1791</v>
      </c>
      <c r="P30" s="58" t="s">
        <v>1801</v>
      </c>
      <c r="Q30" s="122">
        <v>58.463999999999999</v>
      </c>
      <c r="R30" s="122">
        <v>0</v>
      </c>
      <c r="S30" s="122">
        <v>0</v>
      </c>
      <c r="T30" s="122">
        <v>50.4</v>
      </c>
      <c r="U30" s="58" t="s">
        <v>8</v>
      </c>
      <c r="V30" s="122">
        <v>8.0640000000000001</v>
      </c>
      <c r="W30" s="122">
        <v>0</v>
      </c>
      <c r="X30" s="58" t="s">
        <v>0</v>
      </c>
      <c r="Y30" s="122">
        <v>0</v>
      </c>
      <c r="Z30" s="122">
        <v>0</v>
      </c>
      <c r="AA30" s="58" t="s">
        <v>0</v>
      </c>
      <c r="AB30" s="122">
        <v>0</v>
      </c>
      <c r="AC30" s="122">
        <v>0</v>
      </c>
      <c r="AD30" s="58" t="s">
        <v>0</v>
      </c>
      <c r="AE30" s="122">
        <v>0</v>
      </c>
      <c r="AF30" s="58">
        <v>0</v>
      </c>
      <c r="AG30" s="58" t="s">
        <v>0</v>
      </c>
      <c r="AH30" s="122">
        <v>0</v>
      </c>
      <c r="AI30" s="122">
        <v>0</v>
      </c>
      <c r="AJ30" s="58" t="s">
        <v>0</v>
      </c>
      <c r="AK30" s="122">
        <v>0</v>
      </c>
      <c r="AL30" s="122">
        <v>0</v>
      </c>
      <c r="AM30" s="136" t="s">
        <v>1</v>
      </c>
      <c r="AN30" s="58" t="s">
        <v>1</v>
      </c>
      <c r="AO30" s="136" t="s">
        <v>1</v>
      </c>
      <c r="AP30" s="58" t="s">
        <v>1</v>
      </c>
      <c r="AQ30" s="52">
        <v>58.463999999999999</v>
      </c>
      <c r="AR30" s="52">
        <v>0</v>
      </c>
    </row>
    <row r="31" spans="1:44" x14ac:dyDescent="0.25">
      <c r="A31" s="2" t="s">
        <v>247</v>
      </c>
      <c r="B31" s="47">
        <v>44470</v>
      </c>
      <c r="C31" s="2" t="s">
        <v>6</v>
      </c>
      <c r="D31" s="2" t="s">
        <v>37</v>
      </c>
      <c r="E31" s="2" t="s">
        <v>209</v>
      </c>
      <c r="F31" s="2" t="s">
        <v>1551</v>
      </c>
      <c r="G31" s="2" t="s">
        <v>3</v>
      </c>
      <c r="H31" s="2" t="s">
        <v>1812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1123.0653959999997</v>
      </c>
      <c r="R31" s="1">
        <v>0</v>
      </c>
      <c r="S31" s="1">
        <v>837.31754999999998</v>
      </c>
      <c r="T31" s="1">
        <v>0</v>
      </c>
      <c r="U31" s="2" t="s">
        <v>0</v>
      </c>
      <c r="V31" s="1">
        <v>0</v>
      </c>
      <c r="W31" s="1">
        <v>246.33434999999997</v>
      </c>
      <c r="X31" s="2" t="s">
        <v>8</v>
      </c>
      <c r="Y31" s="1">
        <v>39.413495999999995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35" t="s">
        <v>1</v>
      </c>
      <c r="AN31" s="2" t="s">
        <v>1</v>
      </c>
      <c r="AO31" s="135" t="s">
        <v>1</v>
      </c>
      <c r="AP31" s="2" t="s">
        <v>1</v>
      </c>
      <c r="AQ31" s="4">
        <v>1123.0653959999997</v>
      </c>
      <c r="AR31" s="4">
        <v>0</v>
      </c>
    </row>
    <row r="32" spans="1:44" x14ac:dyDescent="0.25">
      <c r="A32" s="2" t="s">
        <v>246</v>
      </c>
      <c r="B32" s="47">
        <v>44470</v>
      </c>
      <c r="C32" s="2" t="s">
        <v>6</v>
      </c>
      <c r="D32" s="2" t="s">
        <v>37</v>
      </c>
      <c r="E32" s="2" t="s">
        <v>209</v>
      </c>
      <c r="F32" s="2" t="s">
        <v>1551</v>
      </c>
      <c r="G32" s="2" t="s">
        <v>12</v>
      </c>
      <c r="H32" s="2" t="s">
        <v>1</v>
      </c>
      <c r="I32" s="1" t="s">
        <v>1270</v>
      </c>
      <c r="J32" s="1" t="s">
        <v>1</v>
      </c>
      <c r="K32" s="1" t="s">
        <v>1820</v>
      </c>
      <c r="L32" s="1" t="s">
        <v>1606</v>
      </c>
      <c r="M32" s="1">
        <v>9.84</v>
      </c>
      <c r="N32" s="2" t="s">
        <v>11</v>
      </c>
      <c r="O32" s="2" t="s">
        <v>1232</v>
      </c>
      <c r="P32" s="2" t="s">
        <v>1490</v>
      </c>
      <c r="Q32" s="1">
        <v>-9.84</v>
      </c>
      <c r="R32" s="1">
        <v>0</v>
      </c>
      <c r="S32" s="1">
        <v>-9.84</v>
      </c>
      <c r="T32" s="1">
        <v>0</v>
      </c>
      <c r="U32" s="2" t="s">
        <v>0</v>
      </c>
      <c r="V32" s="1">
        <v>0</v>
      </c>
      <c r="W32" s="1">
        <v>0</v>
      </c>
      <c r="X32" s="2" t="s">
        <v>0</v>
      </c>
      <c r="Y32" s="1">
        <v>0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35" t="s">
        <v>1</v>
      </c>
      <c r="AN32" s="2" t="s">
        <v>1</v>
      </c>
      <c r="AO32" s="135" t="s">
        <v>1</v>
      </c>
      <c r="AP32" s="2" t="s">
        <v>1</v>
      </c>
      <c r="AQ32" s="4">
        <v>-9.84</v>
      </c>
      <c r="AR32" s="4">
        <v>0</v>
      </c>
    </row>
    <row r="33" spans="1:44" x14ac:dyDescent="0.25">
      <c r="A33" s="2" t="s">
        <v>245</v>
      </c>
      <c r="B33" s="47">
        <v>44470</v>
      </c>
      <c r="C33" s="2" t="s">
        <v>6</v>
      </c>
      <c r="D33" s="2" t="s">
        <v>37</v>
      </c>
      <c r="E33" s="2" t="s">
        <v>209</v>
      </c>
      <c r="F33" s="2" t="s">
        <v>1551</v>
      </c>
      <c r="G33" s="2" t="s">
        <v>12</v>
      </c>
      <c r="H33" s="2" t="s">
        <v>1</v>
      </c>
      <c r="I33" s="1" t="s">
        <v>1279</v>
      </c>
      <c r="J33" s="1" t="s">
        <v>1</v>
      </c>
      <c r="K33" s="1" t="s">
        <v>1377</v>
      </c>
      <c r="L33" s="1" t="s">
        <v>1606</v>
      </c>
      <c r="M33" s="1">
        <v>19.68</v>
      </c>
      <c r="N33" s="2" t="s">
        <v>11</v>
      </c>
      <c r="O33" s="2" t="s">
        <v>1232</v>
      </c>
      <c r="P33" s="2" t="s">
        <v>1233</v>
      </c>
      <c r="Q33" s="1">
        <v>-19.68</v>
      </c>
      <c r="R33" s="1">
        <v>0</v>
      </c>
      <c r="S33" s="1">
        <v>-19.68</v>
      </c>
      <c r="T33" s="1">
        <v>0</v>
      </c>
      <c r="U33" s="2" t="s">
        <v>0</v>
      </c>
      <c r="V33" s="1">
        <v>0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35" t="s">
        <v>1</v>
      </c>
      <c r="AN33" s="2" t="s">
        <v>1</v>
      </c>
      <c r="AO33" s="135" t="s">
        <v>1</v>
      </c>
      <c r="AP33" s="2" t="s">
        <v>1</v>
      </c>
      <c r="AQ33" s="4">
        <v>-19.68</v>
      </c>
      <c r="AR33" s="4">
        <v>0</v>
      </c>
    </row>
    <row r="34" spans="1:44" x14ac:dyDescent="0.25">
      <c r="A34" s="2" t="s">
        <v>244</v>
      </c>
      <c r="B34" s="47">
        <v>44470</v>
      </c>
      <c r="C34" s="2" t="s">
        <v>6</v>
      </c>
      <c r="D34" s="2" t="s">
        <v>37</v>
      </c>
      <c r="E34" s="2" t="s">
        <v>209</v>
      </c>
      <c r="F34" s="2" t="s">
        <v>1551</v>
      </c>
      <c r="G34" s="2" t="s">
        <v>12</v>
      </c>
      <c r="H34" s="2" t="s">
        <v>1</v>
      </c>
      <c r="I34" s="1" t="s">
        <v>1285</v>
      </c>
      <c r="J34" s="1" t="s">
        <v>1</v>
      </c>
      <c r="K34" s="1" t="s">
        <v>1829</v>
      </c>
      <c r="L34" s="1" t="s">
        <v>1606</v>
      </c>
      <c r="M34" s="1">
        <v>19.68</v>
      </c>
      <c r="N34" s="2" t="s">
        <v>11</v>
      </c>
      <c r="O34" s="2" t="s">
        <v>1232</v>
      </c>
      <c r="P34" s="2" t="s">
        <v>1490</v>
      </c>
      <c r="Q34" s="1">
        <v>-19.68</v>
      </c>
      <c r="R34" s="1">
        <v>0</v>
      </c>
      <c r="S34" s="1">
        <v>-19.68</v>
      </c>
      <c r="T34" s="1">
        <v>0</v>
      </c>
      <c r="U34" s="2" t="s">
        <v>0</v>
      </c>
      <c r="V34" s="1">
        <v>0</v>
      </c>
      <c r="W34" s="1">
        <v>0</v>
      </c>
      <c r="X34" s="2" t="s">
        <v>0</v>
      </c>
      <c r="Y34" s="1">
        <v>0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35" t="s">
        <v>1</v>
      </c>
      <c r="AN34" s="2" t="s">
        <v>1</v>
      </c>
      <c r="AO34" s="135" t="s">
        <v>1</v>
      </c>
      <c r="AP34" s="2" t="s">
        <v>1</v>
      </c>
      <c r="AQ34" s="4">
        <v>-19.68</v>
      </c>
      <c r="AR34" s="4">
        <v>0</v>
      </c>
    </row>
    <row r="35" spans="1:44" x14ac:dyDescent="0.25">
      <c r="A35" s="2" t="s">
        <v>243</v>
      </c>
      <c r="B35" s="47">
        <v>44470</v>
      </c>
      <c r="C35" s="2" t="s">
        <v>6</v>
      </c>
      <c r="D35" s="2" t="s">
        <v>37</v>
      </c>
      <c r="E35" s="2" t="s">
        <v>209</v>
      </c>
      <c r="F35" s="2" t="s">
        <v>1551</v>
      </c>
      <c r="G35" s="2" t="s">
        <v>12</v>
      </c>
      <c r="H35" s="2" t="s">
        <v>1</v>
      </c>
      <c r="I35" s="1" t="s">
        <v>1298</v>
      </c>
      <c r="J35" s="1" t="s">
        <v>1</v>
      </c>
      <c r="K35" s="1" t="s">
        <v>1834</v>
      </c>
      <c r="L35" s="1" t="s">
        <v>1606</v>
      </c>
      <c r="M35" s="1">
        <v>19.68</v>
      </c>
      <c r="N35" s="2" t="s">
        <v>11</v>
      </c>
      <c r="O35" s="2" t="s">
        <v>1232</v>
      </c>
      <c r="P35" s="2" t="s">
        <v>1233</v>
      </c>
      <c r="Q35" s="1">
        <v>-19.68</v>
      </c>
      <c r="R35" s="1">
        <v>0</v>
      </c>
      <c r="S35" s="1">
        <v>-19.68</v>
      </c>
      <c r="T35" s="1">
        <v>0</v>
      </c>
      <c r="U35" s="2" t="s">
        <v>0</v>
      </c>
      <c r="V35" s="1">
        <v>0</v>
      </c>
      <c r="W35" s="1">
        <v>0</v>
      </c>
      <c r="X35" s="2" t="s">
        <v>0</v>
      </c>
      <c r="Y35" s="1">
        <v>0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35" t="s">
        <v>1</v>
      </c>
      <c r="AN35" s="2" t="s">
        <v>1</v>
      </c>
      <c r="AO35" s="135" t="s">
        <v>1</v>
      </c>
      <c r="AP35" s="2" t="s">
        <v>1</v>
      </c>
      <c r="AQ35" s="4">
        <v>-19.68</v>
      </c>
      <c r="AR35" s="4">
        <v>0</v>
      </c>
    </row>
    <row r="36" spans="1:44" x14ac:dyDescent="0.25">
      <c r="A36" s="2" t="s">
        <v>242</v>
      </c>
      <c r="B36" s="47">
        <v>44470</v>
      </c>
      <c r="C36" s="2" t="s">
        <v>6</v>
      </c>
      <c r="D36" s="2" t="s">
        <v>37</v>
      </c>
      <c r="E36" s="2" t="s">
        <v>209</v>
      </c>
      <c r="F36" s="2" t="s">
        <v>1551</v>
      </c>
      <c r="G36" s="2" t="s">
        <v>12</v>
      </c>
      <c r="H36" s="2" t="s">
        <v>1</v>
      </c>
      <c r="I36" s="1" t="s">
        <v>1348</v>
      </c>
      <c r="J36" s="1" t="s">
        <v>1</v>
      </c>
      <c r="K36" s="1" t="s">
        <v>1842</v>
      </c>
      <c r="L36" s="1" t="s">
        <v>1606</v>
      </c>
      <c r="M36" s="1">
        <v>21.32</v>
      </c>
      <c r="N36" s="2" t="s">
        <v>11</v>
      </c>
      <c r="O36" s="2" t="s">
        <v>1242</v>
      </c>
      <c r="P36" s="2" t="s">
        <v>1243</v>
      </c>
      <c r="Q36" s="1">
        <v>-22.44</v>
      </c>
      <c r="R36" s="1">
        <v>0</v>
      </c>
      <c r="S36" s="1">
        <v>-22.44</v>
      </c>
      <c r="T36" s="1">
        <v>0</v>
      </c>
      <c r="U36" s="2" t="s">
        <v>0</v>
      </c>
      <c r="V36" s="1">
        <v>0</v>
      </c>
      <c r="W36" s="1">
        <v>0</v>
      </c>
      <c r="X36" s="2" t="s">
        <v>0</v>
      </c>
      <c r="Y36" s="1">
        <v>0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35" t="s">
        <v>1</v>
      </c>
      <c r="AN36" s="2" t="s">
        <v>1</v>
      </c>
      <c r="AO36" s="135" t="s">
        <v>1</v>
      </c>
      <c r="AP36" s="2" t="s">
        <v>1</v>
      </c>
      <c r="AQ36" s="4">
        <v>-22.44</v>
      </c>
      <c r="AR36" s="4">
        <v>0</v>
      </c>
    </row>
    <row r="37" spans="1:44" x14ac:dyDescent="0.25">
      <c r="A37" s="2" t="s">
        <v>241</v>
      </c>
      <c r="B37" s="47">
        <v>44470</v>
      </c>
      <c r="C37" s="2" t="s">
        <v>26</v>
      </c>
      <c r="D37" s="2" t="s">
        <v>32</v>
      </c>
      <c r="E37" s="2" t="s">
        <v>31</v>
      </c>
      <c r="F37" s="2" t="s">
        <v>1525</v>
      </c>
      <c r="G37" s="2" t="s">
        <v>3</v>
      </c>
      <c r="H37" s="2" t="s">
        <v>1595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3465.361954</v>
      </c>
      <c r="R37" s="1">
        <v>0</v>
      </c>
      <c r="S37" s="1">
        <v>2280.4297499999993</v>
      </c>
      <c r="T37" s="1">
        <v>0</v>
      </c>
      <c r="U37" s="2" t="s">
        <v>0</v>
      </c>
      <c r="V37" s="1">
        <v>0</v>
      </c>
      <c r="W37" s="1">
        <v>1021.4933</v>
      </c>
      <c r="X37" s="2" t="s">
        <v>0</v>
      </c>
      <c r="Y37" s="1">
        <v>163.43890400000001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35" t="s">
        <v>1</v>
      </c>
      <c r="AN37" s="2" t="s">
        <v>1</v>
      </c>
      <c r="AO37" s="135" t="s">
        <v>1</v>
      </c>
      <c r="AP37" s="2" t="s">
        <v>1</v>
      </c>
      <c r="AQ37" s="4">
        <v>3465.3619539999995</v>
      </c>
      <c r="AR37" s="4">
        <v>0</v>
      </c>
    </row>
    <row r="38" spans="1:44" x14ac:dyDescent="0.25">
      <c r="A38" s="2" t="s">
        <v>240</v>
      </c>
      <c r="B38" s="47">
        <v>44470</v>
      </c>
      <c r="C38" s="2" t="s">
        <v>34</v>
      </c>
      <c r="D38" s="2" t="s">
        <v>32</v>
      </c>
      <c r="E38" s="2" t="s">
        <v>201</v>
      </c>
      <c r="F38" s="2" t="s">
        <v>1599</v>
      </c>
      <c r="G38" s="2" t="s">
        <v>3</v>
      </c>
      <c r="H38" s="2" t="s">
        <v>1600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2</v>
      </c>
      <c r="P38" s="2" t="s">
        <v>1</v>
      </c>
      <c r="Q38" s="1">
        <v>1644.8500000000001</v>
      </c>
      <c r="R38" s="1">
        <v>0</v>
      </c>
      <c r="S38" s="1">
        <v>1444.38</v>
      </c>
      <c r="T38" s="1">
        <v>0</v>
      </c>
      <c r="U38" s="2" t="s">
        <v>0</v>
      </c>
      <c r="V38" s="1">
        <v>0</v>
      </c>
      <c r="W38" s="1">
        <v>172.82</v>
      </c>
      <c r="X38" s="2" t="s">
        <v>0</v>
      </c>
      <c r="Y38" s="1">
        <v>27.65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35" t="s">
        <v>1</v>
      </c>
      <c r="AN38" s="2" t="s">
        <v>1</v>
      </c>
      <c r="AO38" s="135" t="s">
        <v>1</v>
      </c>
      <c r="AP38" s="2" t="s">
        <v>1</v>
      </c>
      <c r="AQ38" s="4">
        <v>1644.8500000000001</v>
      </c>
      <c r="AR38" s="4">
        <v>0</v>
      </c>
    </row>
    <row r="39" spans="1:44" x14ac:dyDescent="0.25">
      <c r="A39" s="2" t="s">
        <v>239</v>
      </c>
      <c r="B39" s="47">
        <v>44470</v>
      </c>
      <c r="C39" s="2" t="s">
        <v>34</v>
      </c>
      <c r="D39" s="2" t="s">
        <v>32</v>
      </c>
      <c r="E39" s="2" t="s">
        <v>201</v>
      </c>
      <c r="F39" s="2" t="s">
        <v>1273</v>
      </c>
      <c r="G39" s="2" t="s">
        <v>12</v>
      </c>
      <c r="H39" s="2" t="s">
        <v>1</v>
      </c>
      <c r="I39" s="1" t="s">
        <v>1604</v>
      </c>
      <c r="J39" s="1" t="s">
        <v>1</v>
      </c>
      <c r="K39" s="1" t="s">
        <v>1605</v>
      </c>
      <c r="L39" s="1" t="s">
        <v>1606</v>
      </c>
      <c r="M39" s="1">
        <v>1.66</v>
      </c>
      <c r="N39" s="2" t="s">
        <v>11</v>
      </c>
      <c r="O39" s="2" t="s">
        <v>1607</v>
      </c>
      <c r="P39" s="2" t="s">
        <v>1608</v>
      </c>
      <c r="Q39" s="1">
        <v>-2</v>
      </c>
      <c r="R39" s="1">
        <v>0</v>
      </c>
      <c r="S39" s="1">
        <v>-2</v>
      </c>
      <c r="T39" s="1">
        <v>0</v>
      </c>
      <c r="U39" s="2" t="s">
        <v>0</v>
      </c>
      <c r="V39" s="1">
        <v>0</v>
      </c>
      <c r="W39" s="1">
        <v>0</v>
      </c>
      <c r="X39" s="2" t="s">
        <v>0</v>
      </c>
      <c r="Y39" s="1">
        <v>0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35" t="s">
        <v>1</v>
      </c>
      <c r="AN39" s="2" t="s">
        <v>1</v>
      </c>
      <c r="AO39" s="135" t="s">
        <v>1</v>
      </c>
      <c r="AP39" s="2" t="s">
        <v>1</v>
      </c>
      <c r="AQ39" s="4">
        <v>-2</v>
      </c>
      <c r="AR39" s="4">
        <v>0</v>
      </c>
    </row>
    <row r="40" spans="1:44" x14ac:dyDescent="0.25">
      <c r="A40" s="2" t="s">
        <v>238</v>
      </c>
      <c r="B40" s="47">
        <v>44470</v>
      </c>
      <c r="C40" s="2" t="s">
        <v>6</v>
      </c>
      <c r="D40" s="2" t="s">
        <v>32</v>
      </c>
      <c r="E40" s="2" t="s">
        <v>203</v>
      </c>
      <c r="F40" s="2" t="s">
        <v>1429</v>
      </c>
      <c r="G40" s="2" t="s">
        <v>3</v>
      </c>
      <c r="H40" s="2" t="s">
        <v>1846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3443.3869920000002</v>
      </c>
      <c r="R40" s="1">
        <v>0</v>
      </c>
      <c r="S40" s="1">
        <v>2388.4388999999996</v>
      </c>
      <c r="T40" s="1">
        <v>0</v>
      </c>
      <c r="U40" s="2" t="s">
        <v>0</v>
      </c>
      <c r="V40" s="1">
        <v>0</v>
      </c>
      <c r="W40" s="1">
        <v>909.43800000000022</v>
      </c>
      <c r="X40" s="2" t="s">
        <v>8</v>
      </c>
      <c r="Y40" s="1">
        <v>145.51009200000001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35" t="s">
        <v>1</v>
      </c>
      <c r="AN40" s="2" t="s">
        <v>1</v>
      </c>
      <c r="AO40" s="135" t="s">
        <v>1</v>
      </c>
      <c r="AP40" s="2" t="s">
        <v>1</v>
      </c>
      <c r="AQ40" s="4">
        <v>3443.3869919999997</v>
      </c>
      <c r="AR40" s="4">
        <v>0</v>
      </c>
    </row>
    <row r="41" spans="1:44" x14ac:dyDescent="0.25">
      <c r="A41" s="2" t="s">
        <v>237</v>
      </c>
      <c r="B41" s="47">
        <v>44470</v>
      </c>
      <c r="C41" s="2" t="s">
        <v>6</v>
      </c>
      <c r="D41" s="2" t="s">
        <v>32</v>
      </c>
      <c r="E41" s="2" t="s">
        <v>203</v>
      </c>
      <c r="F41" s="2" t="s">
        <v>1429</v>
      </c>
      <c r="G41" s="2" t="s">
        <v>12</v>
      </c>
      <c r="H41" s="2" t="s">
        <v>1</v>
      </c>
      <c r="I41" s="1" t="s">
        <v>1856</v>
      </c>
      <c r="J41" s="1" t="s">
        <v>1</v>
      </c>
      <c r="K41" s="1" t="s">
        <v>1857</v>
      </c>
      <c r="L41" s="1" t="s">
        <v>1541</v>
      </c>
      <c r="M41" s="1">
        <v>46.71</v>
      </c>
      <c r="N41" s="2" t="s">
        <v>11</v>
      </c>
      <c r="O41" s="2" t="s">
        <v>1858</v>
      </c>
      <c r="P41" s="2" t="s">
        <v>1859</v>
      </c>
      <c r="Q41" s="1">
        <v>-19.931999999999999</v>
      </c>
      <c r="R41" s="1">
        <v>0</v>
      </c>
      <c r="S41" s="1">
        <v>0</v>
      </c>
      <c r="T41" s="1">
        <v>0</v>
      </c>
      <c r="U41" s="2" t="s">
        <v>0</v>
      </c>
      <c r="V41" s="1">
        <v>0</v>
      </c>
      <c r="W41" s="1">
        <v>-17.1828</v>
      </c>
      <c r="X41" s="2" t="s">
        <v>8</v>
      </c>
      <c r="Y41" s="1">
        <v>-2.7492000000000001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35" t="s">
        <v>1</v>
      </c>
      <c r="AN41" s="2" t="s">
        <v>1</v>
      </c>
      <c r="AO41" s="135" t="s">
        <v>1</v>
      </c>
      <c r="AP41" s="2" t="s">
        <v>1</v>
      </c>
      <c r="AQ41" s="4">
        <v>-19.932000000000002</v>
      </c>
      <c r="AR41" s="4">
        <v>0</v>
      </c>
    </row>
    <row r="42" spans="1:44" x14ac:dyDescent="0.25">
      <c r="A42" s="2" t="s">
        <v>236</v>
      </c>
      <c r="B42" s="47">
        <v>44470</v>
      </c>
      <c r="C42" s="2" t="s">
        <v>26</v>
      </c>
      <c r="D42" s="2" t="s">
        <v>25</v>
      </c>
      <c r="E42" s="2" t="s">
        <v>250</v>
      </c>
      <c r="F42" s="2" t="s">
        <v>1427</v>
      </c>
      <c r="G42" s="2" t="s">
        <v>3</v>
      </c>
      <c r="H42" s="2" t="s">
        <v>1597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2162.1243359999994</v>
      </c>
      <c r="R42" s="1">
        <v>0</v>
      </c>
      <c r="S42" s="1">
        <v>1439.83185</v>
      </c>
      <c r="T42" s="1">
        <v>0</v>
      </c>
      <c r="U42" s="2" t="s">
        <v>0</v>
      </c>
      <c r="V42" s="1">
        <v>0</v>
      </c>
      <c r="W42" s="1">
        <v>622.66595000000018</v>
      </c>
      <c r="X42" s="2" t="s">
        <v>8</v>
      </c>
      <c r="Y42" s="1">
        <v>99.626536000000002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35" t="s">
        <v>1</v>
      </c>
      <c r="AN42" s="2" t="s">
        <v>1</v>
      </c>
      <c r="AO42" s="135" t="s">
        <v>1</v>
      </c>
      <c r="AP42" s="2" t="s">
        <v>1</v>
      </c>
      <c r="AQ42" s="4">
        <v>2162.1243360000003</v>
      </c>
      <c r="AR42" s="4">
        <v>0</v>
      </c>
    </row>
    <row r="43" spans="1:44" x14ac:dyDescent="0.25">
      <c r="A43" s="2" t="s">
        <v>235</v>
      </c>
      <c r="B43" s="47">
        <v>44470</v>
      </c>
      <c r="C43" s="2" t="s">
        <v>6</v>
      </c>
      <c r="D43" s="2" t="s">
        <v>25</v>
      </c>
      <c r="E43" s="2" t="s">
        <v>197</v>
      </c>
      <c r="F43" s="2" t="s">
        <v>1865</v>
      </c>
      <c r="G43" s="2" t="s">
        <v>3</v>
      </c>
      <c r="H43" s="2" t="s">
        <v>1866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4001.6010959999994</v>
      </c>
      <c r="R43" s="1">
        <v>0</v>
      </c>
      <c r="S43" s="1">
        <v>2802.3137999999999</v>
      </c>
      <c r="T43" s="1">
        <v>0</v>
      </c>
      <c r="U43" s="2" t="s">
        <v>0</v>
      </c>
      <c r="V43" s="1">
        <v>0</v>
      </c>
      <c r="W43" s="1">
        <v>1033.8683000000001</v>
      </c>
      <c r="X43" s="2" t="s">
        <v>8</v>
      </c>
      <c r="Y43" s="1">
        <v>165.41899599999996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35" t="s">
        <v>1</v>
      </c>
      <c r="AN43" s="2" t="s">
        <v>1</v>
      </c>
      <c r="AO43" s="135" t="s">
        <v>1</v>
      </c>
      <c r="AP43" s="2" t="s">
        <v>1</v>
      </c>
      <c r="AQ43" s="4">
        <v>4001.6010959999999</v>
      </c>
      <c r="AR43" s="4">
        <v>0</v>
      </c>
    </row>
    <row r="44" spans="1:44" x14ac:dyDescent="0.25">
      <c r="A44" s="2" t="s">
        <v>234</v>
      </c>
      <c r="B44" s="47">
        <v>44470</v>
      </c>
      <c r="C44" s="2" t="s">
        <v>6</v>
      </c>
      <c r="D44" s="2" t="s">
        <v>25</v>
      </c>
      <c r="E44" s="2" t="s">
        <v>197</v>
      </c>
      <c r="F44" s="2" t="s">
        <v>1865</v>
      </c>
      <c r="G44" s="2" t="s">
        <v>12</v>
      </c>
      <c r="H44" s="2" t="s">
        <v>1</v>
      </c>
      <c r="I44" s="1" t="s">
        <v>1330</v>
      </c>
      <c r="J44" s="1" t="s">
        <v>1</v>
      </c>
      <c r="K44" s="1" t="s">
        <v>1876</v>
      </c>
      <c r="L44" s="1" t="s">
        <v>1606</v>
      </c>
      <c r="M44" s="1">
        <v>21.32</v>
      </c>
      <c r="N44" s="2" t="s">
        <v>11</v>
      </c>
      <c r="O44" s="2" t="s">
        <v>1877</v>
      </c>
      <c r="P44" s="2" t="s">
        <v>1878</v>
      </c>
      <c r="Q44" s="1">
        <v>-21.32</v>
      </c>
      <c r="R44" s="1">
        <v>0</v>
      </c>
      <c r="S44" s="1">
        <v>-21.32</v>
      </c>
      <c r="T44" s="1">
        <v>0</v>
      </c>
      <c r="U44" s="2" t="s">
        <v>0</v>
      </c>
      <c r="V44" s="1">
        <v>0</v>
      </c>
      <c r="W44" s="1">
        <v>0</v>
      </c>
      <c r="X44" s="2" t="s">
        <v>0</v>
      </c>
      <c r="Y44" s="1">
        <v>0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35" t="s">
        <v>1</v>
      </c>
      <c r="AN44" s="2" t="s">
        <v>1</v>
      </c>
      <c r="AO44" s="135" t="s">
        <v>1</v>
      </c>
      <c r="AP44" s="2" t="s">
        <v>1</v>
      </c>
      <c r="AQ44" s="4">
        <v>-21.32</v>
      </c>
      <c r="AR44" s="4">
        <v>0</v>
      </c>
    </row>
    <row r="45" spans="1:44" x14ac:dyDescent="0.25">
      <c r="A45" s="2" t="s">
        <v>233</v>
      </c>
      <c r="B45" s="47">
        <v>44470</v>
      </c>
      <c r="C45" s="2" t="s">
        <v>26</v>
      </c>
      <c r="D45" s="2" t="s">
        <v>23</v>
      </c>
      <c r="E45" s="2" t="s">
        <v>355</v>
      </c>
      <c r="F45" s="2" t="s">
        <v>1271</v>
      </c>
      <c r="G45" s="2" t="s">
        <v>3</v>
      </c>
      <c r="H45" s="2" t="s">
        <v>1601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535.46199200000012</v>
      </c>
      <c r="R45" s="1">
        <v>0</v>
      </c>
      <c r="S45" s="1">
        <v>271.37645000000009</v>
      </c>
      <c r="T45" s="1">
        <v>0</v>
      </c>
      <c r="U45" s="2" t="s">
        <v>0</v>
      </c>
      <c r="V45" s="1">
        <v>0</v>
      </c>
      <c r="W45" s="1">
        <v>227.65995000000001</v>
      </c>
      <c r="X45" s="2" t="s">
        <v>8</v>
      </c>
      <c r="Y45" s="1">
        <v>36.425592000000002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35" t="s">
        <v>1</v>
      </c>
      <c r="AN45" s="2" t="s">
        <v>1</v>
      </c>
      <c r="AO45" s="135" t="s">
        <v>1</v>
      </c>
      <c r="AP45" s="2" t="s">
        <v>1</v>
      </c>
      <c r="AQ45" s="4">
        <v>535.46199200000012</v>
      </c>
      <c r="AR45" s="4">
        <v>0</v>
      </c>
    </row>
    <row r="46" spans="1:44" x14ac:dyDescent="0.25">
      <c r="A46" s="2" t="s">
        <v>232</v>
      </c>
      <c r="B46" s="47">
        <v>44470</v>
      </c>
      <c r="C46" s="2" t="s">
        <v>26</v>
      </c>
      <c r="D46" s="2" t="s">
        <v>23</v>
      </c>
      <c r="E46" s="2" t="s">
        <v>355</v>
      </c>
      <c r="F46" s="2" t="s">
        <v>1609</v>
      </c>
      <c r="G46" s="2" t="s">
        <v>3</v>
      </c>
      <c r="H46" s="2" t="s">
        <v>1610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1246</v>
      </c>
      <c r="P46" s="2" t="s">
        <v>1247</v>
      </c>
      <c r="Q46" s="1">
        <v>45.92</v>
      </c>
      <c r="R46" s="1">
        <v>0</v>
      </c>
      <c r="S46" s="1">
        <v>45.92</v>
      </c>
      <c r="T46" s="1">
        <v>0</v>
      </c>
      <c r="U46" s="2" t="s">
        <v>0</v>
      </c>
      <c r="V46" s="1">
        <v>0</v>
      </c>
      <c r="W46" s="1">
        <v>0</v>
      </c>
      <c r="X46" s="2" t="s">
        <v>0</v>
      </c>
      <c r="Y46" s="1">
        <v>0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35" t="s">
        <v>1</v>
      </c>
      <c r="AN46" s="2" t="s">
        <v>1</v>
      </c>
      <c r="AO46" s="135" t="s">
        <v>1</v>
      </c>
      <c r="AP46" s="2" t="s">
        <v>1</v>
      </c>
      <c r="AQ46" s="4">
        <v>45.92</v>
      </c>
      <c r="AR46" s="4">
        <v>0</v>
      </c>
    </row>
    <row r="47" spans="1:44" x14ac:dyDescent="0.25">
      <c r="A47" s="2" t="s">
        <v>231</v>
      </c>
      <c r="B47" s="47">
        <v>44470</v>
      </c>
      <c r="C47" s="2" t="s">
        <v>26</v>
      </c>
      <c r="D47" s="2" t="s">
        <v>23</v>
      </c>
      <c r="E47" s="2" t="s">
        <v>355</v>
      </c>
      <c r="F47" s="2" t="s">
        <v>1271</v>
      </c>
      <c r="G47" s="2" t="s">
        <v>3</v>
      </c>
      <c r="H47" s="2" t="s">
        <v>1614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1383.0772739999998</v>
      </c>
      <c r="R47" s="1">
        <v>0</v>
      </c>
      <c r="S47" s="1">
        <v>1036.8326</v>
      </c>
      <c r="T47" s="1">
        <v>0</v>
      </c>
      <c r="U47" s="2" t="s">
        <v>0</v>
      </c>
      <c r="V47" s="1">
        <v>0</v>
      </c>
      <c r="W47" s="1">
        <v>298.48675000000003</v>
      </c>
      <c r="X47" s="2" t="s">
        <v>8</v>
      </c>
      <c r="Y47" s="1">
        <v>47.757923999999996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35" t="s">
        <v>1</v>
      </c>
      <c r="AN47" s="2" t="s">
        <v>1</v>
      </c>
      <c r="AO47" s="135" t="s">
        <v>1</v>
      </c>
      <c r="AP47" s="2" t="s">
        <v>1</v>
      </c>
      <c r="AQ47" s="4">
        <v>1383.077274</v>
      </c>
      <c r="AR47" s="4">
        <v>0</v>
      </c>
    </row>
    <row r="48" spans="1:44" x14ac:dyDescent="0.25">
      <c r="A48" s="2" t="s">
        <v>230</v>
      </c>
      <c r="B48" s="47">
        <v>44470</v>
      </c>
      <c r="C48" s="2" t="s">
        <v>26</v>
      </c>
      <c r="D48" s="2" t="s">
        <v>23</v>
      </c>
      <c r="E48" s="2" t="s">
        <v>355</v>
      </c>
      <c r="F48" s="2" t="s">
        <v>1609</v>
      </c>
      <c r="G48" s="2" t="s">
        <v>3</v>
      </c>
      <c r="H48" s="2" t="s">
        <v>1623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1342</v>
      </c>
      <c r="P48" s="2" t="s">
        <v>898</v>
      </c>
      <c r="Q48" s="1">
        <v>63.948399999999999</v>
      </c>
      <c r="R48" s="1">
        <v>0</v>
      </c>
      <c r="S48" s="1">
        <v>32.64</v>
      </c>
      <c r="T48" s="1">
        <v>26.99</v>
      </c>
      <c r="U48" s="2" t="s">
        <v>8</v>
      </c>
      <c r="V48" s="1">
        <v>4.3183999999999996</v>
      </c>
      <c r="W48" s="1">
        <v>0</v>
      </c>
      <c r="X48" s="2" t="s">
        <v>0</v>
      </c>
      <c r="Y48" s="1">
        <v>0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35" t="s">
        <v>1</v>
      </c>
      <c r="AN48" s="2" t="s">
        <v>1</v>
      </c>
      <c r="AO48" s="135" t="s">
        <v>1</v>
      </c>
      <c r="AP48" s="2" t="s">
        <v>1</v>
      </c>
      <c r="AQ48" s="4">
        <v>63.948399999999992</v>
      </c>
      <c r="AR48" s="4">
        <v>0</v>
      </c>
    </row>
    <row r="49" spans="1:44" x14ac:dyDescent="0.25">
      <c r="A49" s="2" t="s">
        <v>228</v>
      </c>
      <c r="B49" s="47">
        <v>44470</v>
      </c>
      <c r="C49" s="2" t="s">
        <v>26</v>
      </c>
      <c r="D49" s="2" t="s">
        <v>23</v>
      </c>
      <c r="E49" s="2" t="s">
        <v>355</v>
      </c>
      <c r="F49" s="2" t="s">
        <v>1271</v>
      </c>
      <c r="G49" s="2" t="s">
        <v>3</v>
      </c>
      <c r="H49" s="2" t="s">
        <v>1631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1112.0384859999999</v>
      </c>
      <c r="R49" s="1">
        <v>0</v>
      </c>
      <c r="S49" s="1">
        <v>763.62134999999989</v>
      </c>
      <c r="T49" s="1">
        <v>0</v>
      </c>
      <c r="U49" s="2" t="s">
        <v>0</v>
      </c>
      <c r="V49" s="1">
        <v>0</v>
      </c>
      <c r="W49" s="1">
        <v>300.3596</v>
      </c>
      <c r="X49" s="2" t="s">
        <v>0</v>
      </c>
      <c r="Y49" s="1">
        <v>48.057536000000006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35" t="s">
        <v>1</v>
      </c>
      <c r="AN49" s="2" t="s">
        <v>1</v>
      </c>
      <c r="AO49" s="135" t="s">
        <v>1</v>
      </c>
      <c r="AP49" s="2" t="s">
        <v>1</v>
      </c>
      <c r="AQ49" s="4">
        <v>1112.0384859999999</v>
      </c>
      <c r="AR49" s="4">
        <v>0</v>
      </c>
    </row>
    <row r="50" spans="1:44" x14ac:dyDescent="0.25">
      <c r="A50" s="2" t="s">
        <v>227</v>
      </c>
      <c r="B50" s="47">
        <v>44470</v>
      </c>
      <c r="C50" s="2" t="s">
        <v>26</v>
      </c>
      <c r="D50" s="2" t="s">
        <v>23</v>
      </c>
      <c r="E50" s="2" t="s">
        <v>355</v>
      </c>
      <c r="F50" s="2" t="s">
        <v>1609</v>
      </c>
      <c r="G50" s="2" t="s">
        <v>3</v>
      </c>
      <c r="H50" s="2" t="s">
        <v>1637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915</v>
      </c>
      <c r="P50" s="2" t="s">
        <v>916</v>
      </c>
      <c r="Q50" s="1">
        <v>52.521749999999997</v>
      </c>
      <c r="R50" s="1">
        <v>0</v>
      </c>
      <c r="S50" s="1">
        <v>44.622149999999998</v>
      </c>
      <c r="T50" s="1">
        <v>6.81</v>
      </c>
      <c r="U50" s="2" t="s">
        <v>8</v>
      </c>
      <c r="V50" s="1">
        <v>1.0895999999999999</v>
      </c>
      <c r="W50" s="1">
        <v>0</v>
      </c>
      <c r="X50" s="2" t="s">
        <v>0</v>
      </c>
      <c r="Y50" s="1">
        <v>0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35" t="s">
        <v>1</v>
      </c>
      <c r="AN50" s="2" t="s">
        <v>1</v>
      </c>
      <c r="AO50" s="135" t="s">
        <v>1</v>
      </c>
      <c r="AP50" s="2" t="s">
        <v>1</v>
      </c>
      <c r="AQ50" s="4">
        <v>52.521749999999997</v>
      </c>
      <c r="AR50" s="4">
        <v>0</v>
      </c>
    </row>
    <row r="51" spans="1:44" x14ac:dyDescent="0.25">
      <c r="A51" s="2" t="s">
        <v>226</v>
      </c>
      <c r="B51" s="47">
        <v>44470</v>
      </c>
      <c r="C51" s="2" t="s">
        <v>26</v>
      </c>
      <c r="D51" s="2" t="s">
        <v>23</v>
      </c>
      <c r="E51" s="2" t="s">
        <v>355</v>
      </c>
      <c r="F51" s="2" t="s">
        <v>1271</v>
      </c>
      <c r="G51" s="2" t="s">
        <v>3</v>
      </c>
      <c r="H51" s="2" t="s">
        <v>1643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246.14724999999999</v>
      </c>
      <c r="R51" s="1">
        <v>0</v>
      </c>
      <c r="S51" s="1">
        <v>163.72924999999998</v>
      </c>
      <c r="T51" s="1">
        <v>0</v>
      </c>
      <c r="U51" s="2" t="s">
        <v>0</v>
      </c>
      <c r="V51" s="1">
        <v>0</v>
      </c>
      <c r="W51" s="1">
        <v>71.05</v>
      </c>
      <c r="X51" s="2" t="s">
        <v>8</v>
      </c>
      <c r="Y51" s="1">
        <v>11.368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35" t="s">
        <v>1</v>
      </c>
      <c r="AN51" s="2" t="s">
        <v>1</v>
      </c>
      <c r="AO51" s="135" t="s">
        <v>1</v>
      </c>
      <c r="AP51" s="2" t="s">
        <v>1</v>
      </c>
      <c r="AQ51" s="4">
        <v>246.14724999999999</v>
      </c>
      <c r="AR51" s="4">
        <v>0</v>
      </c>
    </row>
    <row r="52" spans="1:44" x14ac:dyDescent="0.25">
      <c r="A52" s="2" t="s">
        <v>225</v>
      </c>
      <c r="B52" s="47">
        <v>44470</v>
      </c>
      <c r="C52" s="2" t="s">
        <v>26</v>
      </c>
      <c r="D52" s="2" t="s">
        <v>23</v>
      </c>
      <c r="E52" s="2" t="s">
        <v>355</v>
      </c>
      <c r="F52" s="2" t="s">
        <v>1609</v>
      </c>
      <c r="G52" s="2" t="s">
        <v>12</v>
      </c>
      <c r="H52" s="2" t="s">
        <v>1</v>
      </c>
      <c r="I52" s="1" t="s">
        <v>1647</v>
      </c>
      <c r="J52" s="1" t="s">
        <v>1</v>
      </c>
      <c r="K52" s="1" t="s">
        <v>1648</v>
      </c>
      <c r="L52" s="1" t="s">
        <v>1649</v>
      </c>
      <c r="M52" s="1">
        <v>32.44</v>
      </c>
      <c r="N52" s="2" t="s">
        <v>11</v>
      </c>
      <c r="O52" s="2" t="s">
        <v>1650</v>
      </c>
      <c r="P52" s="2" t="s">
        <v>1651</v>
      </c>
      <c r="Q52" s="1">
        <v>-5.4530000000000003</v>
      </c>
      <c r="R52" s="1">
        <v>0</v>
      </c>
      <c r="S52" s="1">
        <v>-5.4530000000000003</v>
      </c>
      <c r="T52" s="1">
        <v>0</v>
      </c>
      <c r="U52" s="2" t="s">
        <v>0</v>
      </c>
      <c r="V52" s="1">
        <v>0</v>
      </c>
      <c r="W52" s="1">
        <v>0</v>
      </c>
      <c r="X52" s="2" t="s">
        <v>0</v>
      </c>
      <c r="Y52" s="1">
        <v>0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35" t="s">
        <v>1</v>
      </c>
      <c r="AN52" s="2" t="s">
        <v>1</v>
      </c>
      <c r="AO52" s="135" t="s">
        <v>1</v>
      </c>
      <c r="AP52" s="2" t="s">
        <v>1</v>
      </c>
      <c r="AQ52" s="4">
        <v>-5.4530000000000003</v>
      </c>
      <c r="AR52" s="4">
        <v>0</v>
      </c>
    </row>
    <row r="53" spans="1:44" x14ac:dyDescent="0.25">
      <c r="A53" s="2" t="s">
        <v>224</v>
      </c>
      <c r="B53" s="47">
        <v>44470</v>
      </c>
      <c r="C53" s="2" t="s">
        <v>6</v>
      </c>
      <c r="D53" s="2" t="s">
        <v>21</v>
      </c>
      <c r="E53" s="2" t="s">
        <v>191</v>
      </c>
      <c r="F53" s="2" t="s">
        <v>1550</v>
      </c>
      <c r="G53" s="2" t="s">
        <v>3</v>
      </c>
      <c r="H53" s="2" t="s">
        <v>1884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5069.3858619999992</v>
      </c>
      <c r="R53" s="1">
        <v>0</v>
      </c>
      <c r="S53" s="1">
        <v>3786.4692500000019</v>
      </c>
      <c r="T53" s="1">
        <v>0</v>
      </c>
      <c r="U53" s="2" t="s">
        <v>0</v>
      </c>
      <c r="V53" s="1">
        <v>0</v>
      </c>
      <c r="W53" s="1">
        <v>1105.9625999999998</v>
      </c>
      <c r="X53" s="2" t="s">
        <v>8</v>
      </c>
      <c r="Y53" s="1">
        <v>176.95401199999998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35" t="s">
        <v>1</v>
      </c>
      <c r="AN53" s="2" t="s">
        <v>1</v>
      </c>
      <c r="AO53" s="135" t="s">
        <v>1</v>
      </c>
      <c r="AP53" s="2" t="s">
        <v>1</v>
      </c>
      <c r="AQ53" s="4">
        <v>5069.3858620000019</v>
      </c>
      <c r="AR53" s="4">
        <v>0</v>
      </c>
    </row>
    <row r="54" spans="1:44" x14ac:dyDescent="0.25">
      <c r="A54" s="2" t="s">
        <v>223</v>
      </c>
      <c r="B54" s="47">
        <v>44470</v>
      </c>
      <c r="C54" s="2" t="s">
        <v>6</v>
      </c>
      <c r="D54" s="2" t="s">
        <v>21</v>
      </c>
      <c r="E54" s="2" t="s">
        <v>191</v>
      </c>
      <c r="F54" s="2" t="s">
        <v>1550</v>
      </c>
      <c r="G54" s="2" t="s">
        <v>12</v>
      </c>
      <c r="H54" s="2" t="s">
        <v>1</v>
      </c>
      <c r="I54" s="1" t="s">
        <v>1506</v>
      </c>
      <c r="J54" s="1" t="s">
        <v>1</v>
      </c>
      <c r="K54" s="1" t="s">
        <v>1890</v>
      </c>
      <c r="L54" s="1" t="s">
        <v>1891</v>
      </c>
      <c r="M54" s="1">
        <v>169</v>
      </c>
      <c r="N54" s="2" t="s">
        <v>11</v>
      </c>
      <c r="O54" s="2" t="s">
        <v>1892</v>
      </c>
      <c r="P54" s="2" t="s">
        <v>1893</v>
      </c>
      <c r="Q54" s="1">
        <v>-13.0848</v>
      </c>
      <c r="R54" s="1">
        <v>0</v>
      </c>
      <c r="S54" s="1">
        <v>0</v>
      </c>
      <c r="T54" s="1">
        <v>0</v>
      </c>
      <c r="U54" s="2" t="s">
        <v>0</v>
      </c>
      <c r="V54" s="1">
        <v>0</v>
      </c>
      <c r="W54" s="1">
        <v>-11.28</v>
      </c>
      <c r="X54" s="2" t="s">
        <v>8</v>
      </c>
      <c r="Y54" s="1">
        <v>-1.8048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35" t="s">
        <v>1</v>
      </c>
      <c r="AN54" s="2" t="s">
        <v>1</v>
      </c>
      <c r="AO54" s="135" t="s">
        <v>1</v>
      </c>
      <c r="AP54" s="2" t="s">
        <v>1</v>
      </c>
      <c r="AQ54" s="4">
        <v>-13.0848</v>
      </c>
      <c r="AR54" s="4">
        <v>0</v>
      </c>
    </row>
    <row r="55" spans="1:44" x14ac:dyDescent="0.25">
      <c r="A55" s="2" t="s">
        <v>222</v>
      </c>
      <c r="B55" s="47">
        <v>44470</v>
      </c>
      <c r="C55" s="2" t="s">
        <v>26</v>
      </c>
      <c r="D55" s="2" t="s">
        <v>892</v>
      </c>
      <c r="E55" s="2" t="s">
        <v>894</v>
      </c>
      <c r="F55" s="2" t="s">
        <v>1657</v>
      </c>
      <c r="G55" s="2" t="s">
        <v>3</v>
      </c>
      <c r="H55" s="2" t="s">
        <v>1658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57.491199999999999</v>
      </c>
      <c r="R55" s="1">
        <v>0</v>
      </c>
      <c r="S55" s="1">
        <v>17.679999999999993</v>
      </c>
      <c r="T55" s="1">
        <v>0</v>
      </c>
      <c r="U55" s="2" t="s">
        <v>0</v>
      </c>
      <c r="V55" s="1">
        <v>0</v>
      </c>
      <c r="W55" s="1">
        <v>34.32</v>
      </c>
      <c r="X55" s="2" t="s">
        <v>8</v>
      </c>
      <c r="Y55" s="1">
        <v>5.4912000000000001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35" t="s">
        <v>1</v>
      </c>
      <c r="AN55" s="2" t="s">
        <v>1</v>
      </c>
      <c r="AO55" s="135" t="s">
        <v>1</v>
      </c>
      <c r="AP55" s="2" t="s">
        <v>1</v>
      </c>
      <c r="AQ55" s="4">
        <v>57.491199999999992</v>
      </c>
      <c r="AR55" s="4">
        <v>0</v>
      </c>
    </row>
    <row r="56" spans="1:44" x14ac:dyDescent="0.25">
      <c r="A56" s="2" t="s">
        <v>221</v>
      </c>
      <c r="B56" s="47">
        <v>44470</v>
      </c>
      <c r="C56" s="2" t="s">
        <v>6</v>
      </c>
      <c r="D56" s="2" t="s">
        <v>892</v>
      </c>
      <c r="E56" s="2" t="s">
        <v>893</v>
      </c>
      <c r="F56" s="2" t="s">
        <v>1901</v>
      </c>
      <c r="G56" s="2" t="s">
        <v>3</v>
      </c>
      <c r="H56" s="2" t="s">
        <v>1902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7335.6139999999996</v>
      </c>
      <c r="R56" s="1">
        <v>0</v>
      </c>
      <c r="S56" s="1">
        <v>5909.51</v>
      </c>
      <c r="T56" s="1">
        <v>0</v>
      </c>
      <c r="U56" s="2" t="s">
        <v>0</v>
      </c>
      <c r="V56" s="1">
        <v>0</v>
      </c>
      <c r="W56" s="1">
        <v>1229.4000000000001</v>
      </c>
      <c r="X56" s="2" t="s">
        <v>0</v>
      </c>
      <c r="Y56" s="1">
        <v>196.70400000000001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35" t="s">
        <v>1</v>
      </c>
      <c r="AN56" s="2" t="s">
        <v>1</v>
      </c>
      <c r="AO56" s="135" t="s">
        <v>1</v>
      </c>
      <c r="AP56" s="2" t="s">
        <v>1</v>
      </c>
      <c r="AQ56" s="4">
        <v>7335.6139999999996</v>
      </c>
      <c r="AR56" s="4">
        <v>0</v>
      </c>
    </row>
    <row r="57" spans="1:44" x14ac:dyDescent="0.25">
      <c r="A57" s="2" t="s">
        <v>219</v>
      </c>
      <c r="B57" s="47">
        <v>44470</v>
      </c>
      <c r="C57" s="2" t="s">
        <v>6</v>
      </c>
      <c r="D57" s="2" t="s">
        <v>892</v>
      </c>
      <c r="E57" s="2" t="s">
        <v>893</v>
      </c>
      <c r="F57" s="2" t="s">
        <v>1901</v>
      </c>
      <c r="G57" s="2" t="s">
        <v>12</v>
      </c>
      <c r="H57" s="2" t="s">
        <v>1</v>
      </c>
      <c r="I57" s="1" t="s">
        <v>1910</v>
      </c>
      <c r="J57" s="1" t="s">
        <v>1</v>
      </c>
      <c r="K57" s="1" t="s">
        <v>1911</v>
      </c>
      <c r="L57" s="1" t="s">
        <v>1606</v>
      </c>
      <c r="M57" s="1">
        <v>19.68</v>
      </c>
      <c r="N57" s="2" t="s">
        <v>11</v>
      </c>
      <c r="O57" s="2" t="s">
        <v>1232</v>
      </c>
      <c r="P57" s="2" t="s">
        <v>1490</v>
      </c>
      <c r="Q57" s="1">
        <v>-19.68</v>
      </c>
      <c r="R57" s="1">
        <v>0</v>
      </c>
      <c r="S57" s="1">
        <v>-19.68</v>
      </c>
      <c r="T57" s="1">
        <v>0</v>
      </c>
      <c r="U57" s="2" t="s">
        <v>0</v>
      </c>
      <c r="V57" s="1">
        <v>0</v>
      </c>
      <c r="W57" s="1">
        <v>0</v>
      </c>
      <c r="X57" s="2" t="s">
        <v>0</v>
      </c>
      <c r="Y57" s="1">
        <v>0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35" t="s">
        <v>1</v>
      </c>
      <c r="AN57" s="2" t="s">
        <v>1</v>
      </c>
      <c r="AO57" s="135" t="s">
        <v>1</v>
      </c>
      <c r="AP57" s="2" t="s">
        <v>1</v>
      </c>
      <c r="AQ57" s="4">
        <v>-19.68</v>
      </c>
      <c r="AR57" s="4">
        <v>0</v>
      </c>
    </row>
    <row r="58" spans="1:44" x14ac:dyDescent="0.25">
      <c r="A58" s="2" t="s">
        <v>217</v>
      </c>
      <c r="B58" s="47">
        <v>44470</v>
      </c>
      <c r="C58" s="2" t="s">
        <v>6</v>
      </c>
      <c r="D58" s="2" t="s">
        <v>892</v>
      </c>
      <c r="E58" s="2" t="s">
        <v>893</v>
      </c>
      <c r="F58" s="2" t="s">
        <v>1901</v>
      </c>
      <c r="G58" s="2" t="s">
        <v>12</v>
      </c>
      <c r="H58" s="2" t="s">
        <v>1</v>
      </c>
      <c r="I58" s="1" t="s">
        <v>1919</v>
      </c>
      <c r="J58" s="1" t="s">
        <v>1</v>
      </c>
      <c r="K58" s="1" t="s">
        <v>1920</v>
      </c>
      <c r="L58" s="1" t="s">
        <v>1606</v>
      </c>
      <c r="M58" s="1">
        <v>19.68</v>
      </c>
      <c r="N58" s="2" t="s">
        <v>11</v>
      </c>
      <c r="O58" s="2" t="s">
        <v>1232</v>
      </c>
      <c r="P58" s="2" t="s">
        <v>1233</v>
      </c>
      <c r="Q58" s="1">
        <v>-19.68</v>
      </c>
      <c r="R58" s="1">
        <v>0</v>
      </c>
      <c r="S58" s="1">
        <v>-19.68</v>
      </c>
      <c r="T58" s="1">
        <v>0</v>
      </c>
      <c r="U58" s="2" t="s">
        <v>0</v>
      </c>
      <c r="V58" s="1">
        <v>0</v>
      </c>
      <c r="W58" s="1">
        <v>0</v>
      </c>
      <c r="X58" s="2" t="s">
        <v>0</v>
      </c>
      <c r="Y58" s="1">
        <v>0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35" t="s">
        <v>1</v>
      </c>
      <c r="AN58" s="2" t="s">
        <v>1</v>
      </c>
      <c r="AO58" s="135" t="s">
        <v>1</v>
      </c>
      <c r="AP58" s="2" t="s">
        <v>1</v>
      </c>
      <c r="AQ58" s="4">
        <v>-19.68</v>
      </c>
      <c r="AR58" s="4">
        <v>0</v>
      </c>
    </row>
    <row r="59" spans="1:44" x14ac:dyDescent="0.25">
      <c r="A59" s="2" t="s">
        <v>215</v>
      </c>
      <c r="B59" s="47">
        <v>44470</v>
      </c>
      <c r="C59" s="2" t="s">
        <v>6</v>
      </c>
      <c r="D59" s="2" t="s">
        <v>892</v>
      </c>
      <c r="E59" s="2" t="s">
        <v>893</v>
      </c>
      <c r="F59" s="2" t="s">
        <v>1901</v>
      </c>
      <c r="G59" s="2" t="s">
        <v>12</v>
      </c>
      <c r="H59" s="2" t="s">
        <v>1</v>
      </c>
      <c r="I59" s="1" t="s">
        <v>1927</v>
      </c>
      <c r="J59" s="1" t="s">
        <v>1</v>
      </c>
      <c r="K59" s="1" t="s">
        <v>1928</v>
      </c>
      <c r="L59" s="1" t="s">
        <v>1606</v>
      </c>
      <c r="M59" s="1">
        <v>14.82</v>
      </c>
      <c r="N59" s="2" t="s">
        <v>11</v>
      </c>
      <c r="O59" s="2" t="s">
        <v>1929</v>
      </c>
      <c r="P59" s="2" t="s">
        <v>1930</v>
      </c>
      <c r="Q59" s="1">
        <v>-14.82</v>
      </c>
      <c r="R59" s="1">
        <v>0</v>
      </c>
      <c r="S59" s="1">
        <v>-14.82</v>
      </c>
      <c r="T59" s="1">
        <v>0</v>
      </c>
      <c r="U59" s="2" t="s">
        <v>0</v>
      </c>
      <c r="V59" s="1">
        <v>0</v>
      </c>
      <c r="W59" s="1">
        <v>0</v>
      </c>
      <c r="X59" s="2" t="s">
        <v>0</v>
      </c>
      <c r="Y59" s="1">
        <v>0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35" t="s">
        <v>1</v>
      </c>
      <c r="AN59" s="2" t="s">
        <v>1</v>
      </c>
      <c r="AO59" s="135" t="s">
        <v>1</v>
      </c>
      <c r="AP59" s="2" t="s">
        <v>1</v>
      </c>
      <c r="AQ59" s="4">
        <v>-14.82</v>
      </c>
      <c r="AR59" s="4">
        <v>0</v>
      </c>
    </row>
    <row r="60" spans="1:44" x14ac:dyDescent="0.25">
      <c r="A60" s="2" t="s">
        <v>213</v>
      </c>
      <c r="B60" s="47">
        <v>44470</v>
      </c>
      <c r="C60" s="2" t="s">
        <v>6</v>
      </c>
      <c r="D60" s="2" t="s">
        <v>16</v>
      </c>
      <c r="E60" s="2" t="s">
        <v>182</v>
      </c>
      <c r="F60" s="2" t="s">
        <v>1957</v>
      </c>
      <c r="G60" s="2" t="s">
        <v>3</v>
      </c>
      <c r="H60" s="2" t="s">
        <v>1958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2</v>
      </c>
      <c r="P60" s="2" t="s">
        <v>1</v>
      </c>
      <c r="Q60" s="1">
        <v>7844.9226279999993</v>
      </c>
      <c r="R60" s="1">
        <v>0</v>
      </c>
      <c r="S60" s="1">
        <v>6435.5301999999992</v>
      </c>
      <c r="T60" s="1">
        <v>0</v>
      </c>
      <c r="U60" s="2" t="s">
        <v>0</v>
      </c>
      <c r="V60" s="1">
        <v>0</v>
      </c>
      <c r="W60" s="1">
        <v>1214.9936000000002</v>
      </c>
      <c r="X60" s="2" t="s">
        <v>8</v>
      </c>
      <c r="Y60" s="1">
        <v>194.39882799999995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35" t="s">
        <v>1</v>
      </c>
      <c r="AN60" s="2" t="s">
        <v>1</v>
      </c>
      <c r="AO60" s="135" t="s">
        <v>1</v>
      </c>
      <c r="AP60" s="2" t="s">
        <v>1</v>
      </c>
      <c r="AQ60" s="4">
        <v>7844.9226279999993</v>
      </c>
      <c r="AR60" s="4">
        <v>0</v>
      </c>
    </row>
    <row r="61" spans="1:44" x14ac:dyDescent="0.25">
      <c r="A61" s="2" t="s">
        <v>212</v>
      </c>
      <c r="B61" s="47">
        <v>44470</v>
      </c>
      <c r="C61" s="2" t="s">
        <v>6</v>
      </c>
      <c r="D61" s="2" t="s">
        <v>16</v>
      </c>
      <c r="E61" s="2" t="s">
        <v>182</v>
      </c>
      <c r="F61" s="2" t="s">
        <v>1957</v>
      </c>
      <c r="G61" s="2" t="s">
        <v>12</v>
      </c>
      <c r="H61" s="2" t="s">
        <v>1</v>
      </c>
      <c r="I61" s="1" t="s">
        <v>1967</v>
      </c>
      <c r="J61" s="1" t="s">
        <v>1</v>
      </c>
      <c r="K61" s="1" t="s">
        <v>1968</v>
      </c>
      <c r="L61" s="1" t="s">
        <v>1606</v>
      </c>
      <c r="M61" s="1">
        <v>19.68</v>
      </c>
      <c r="N61" s="2" t="s">
        <v>11</v>
      </c>
      <c r="O61" s="2" t="s">
        <v>1232</v>
      </c>
      <c r="P61" s="2" t="s">
        <v>1233</v>
      </c>
      <c r="Q61" s="1">
        <v>-19.68</v>
      </c>
      <c r="R61" s="1">
        <v>0</v>
      </c>
      <c r="S61" s="1">
        <v>-19.68</v>
      </c>
      <c r="T61" s="1">
        <v>0</v>
      </c>
      <c r="U61" s="2" t="s">
        <v>0</v>
      </c>
      <c r="V61" s="1">
        <v>0</v>
      </c>
      <c r="W61" s="1">
        <v>0</v>
      </c>
      <c r="X61" s="2" t="s">
        <v>0</v>
      </c>
      <c r="Y61" s="1">
        <v>0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35" t="s">
        <v>1</v>
      </c>
      <c r="AN61" s="2" t="s">
        <v>1</v>
      </c>
      <c r="AO61" s="135" t="s">
        <v>1</v>
      </c>
      <c r="AP61" s="2" t="s">
        <v>1</v>
      </c>
      <c r="AQ61" s="4">
        <v>-19.68</v>
      </c>
      <c r="AR61" s="4">
        <v>0</v>
      </c>
    </row>
    <row r="62" spans="1:44" x14ac:dyDescent="0.25">
      <c r="A62" s="2" t="s">
        <v>210</v>
      </c>
      <c r="B62" s="47">
        <v>44470</v>
      </c>
      <c r="C62" s="2" t="s">
        <v>6</v>
      </c>
      <c r="D62" s="2" t="s">
        <v>16</v>
      </c>
      <c r="E62" s="2" t="s">
        <v>182</v>
      </c>
      <c r="F62" s="2" t="s">
        <v>1957</v>
      </c>
      <c r="G62" s="2" t="s">
        <v>12</v>
      </c>
      <c r="H62" s="2" t="s">
        <v>1</v>
      </c>
      <c r="I62" s="1" t="s">
        <v>1973</v>
      </c>
      <c r="J62" s="1" t="s">
        <v>1</v>
      </c>
      <c r="K62" s="1" t="s">
        <v>1974</v>
      </c>
      <c r="L62" s="1" t="s">
        <v>1606</v>
      </c>
      <c r="M62" s="1">
        <v>156.96</v>
      </c>
      <c r="N62" s="2" t="s">
        <v>11</v>
      </c>
      <c r="O62" s="2" t="s">
        <v>1975</v>
      </c>
      <c r="P62" s="2" t="s">
        <v>1976</v>
      </c>
      <c r="Q62" s="1">
        <v>-156.96</v>
      </c>
      <c r="R62" s="1">
        <v>0</v>
      </c>
      <c r="S62" s="1">
        <v>-156.96</v>
      </c>
      <c r="T62" s="1">
        <v>0</v>
      </c>
      <c r="U62" s="2" t="s">
        <v>0</v>
      </c>
      <c r="V62" s="1">
        <v>0</v>
      </c>
      <c r="W62" s="1">
        <v>0</v>
      </c>
      <c r="X62" s="2" t="s">
        <v>0</v>
      </c>
      <c r="Y62" s="1">
        <v>0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35" t="s">
        <v>1</v>
      </c>
      <c r="AN62" s="2" t="s">
        <v>1</v>
      </c>
      <c r="AO62" s="135" t="s">
        <v>1</v>
      </c>
      <c r="AP62" s="2" t="s">
        <v>1</v>
      </c>
      <c r="AQ62" s="4">
        <v>-156.96</v>
      </c>
      <c r="AR62" s="4">
        <v>0</v>
      </c>
    </row>
    <row r="63" spans="1:44" x14ac:dyDescent="0.25">
      <c r="A63" s="2" t="s">
        <v>208</v>
      </c>
      <c r="B63" s="47">
        <v>44470</v>
      </c>
      <c r="C63" s="2" t="s">
        <v>6</v>
      </c>
      <c r="D63" s="2" t="s">
        <v>9</v>
      </c>
      <c r="E63" s="2" t="s">
        <v>177</v>
      </c>
      <c r="F63" s="2" t="s">
        <v>1986</v>
      </c>
      <c r="G63" s="2" t="s">
        <v>3</v>
      </c>
      <c r="H63" s="2" t="s">
        <v>1987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235.02199999999999</v>
      </c>
      <c r="R63" s="1">
        <v>0</v>
      </c>
      <c r="S63" s="1">
        <v>141.69999999999999</v>
      </c>
      <c r="T63" s="1">
        <v>0</v>
      </c>
      <c r="U63" s="2" t="s">
        <v>0</v>
      </c>
      <c r="V63" s="1">
        <v>0</v>
      </c>
      <c r="W63" s="1">
        <v>80.449999999999989</v>
      </c>
      <c r="X63" s="2" t="s">
        <v>8</v>
      </c>
      <c r="Y63" s="1">
        <v>12.872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35" t="s">
        <v>1</v>
      </c>
      <c r="AN63" s="2" t="s">
        <v>1</v>
      </c>
      <c r="AO63" s="135" t="s">
        <v>1</v>
      </c>
      <c r="AP63" s="2" t="s">
        <v>1</v>
      </c>
      <c r="AQ63" s="4">
        <v>235.02199999999999</v>
      </c>
      <c r="AR63" s="4">
        <v>0</v>
      </c>
    </row>
    <row r="64" spans="1:44" x14ac:dyDescent="0.25">
      <c r="A64" s="2" t="s">
        <v>206</v>
      </c>
      <c r="B64" s="47">
        <v>44470</v>
      </c>
      <c r="C64" s="2" t="s">
        <v>6</v>
      </c>
      <c r="D64" s="2" t="s">
        <v>1591</v>
      </c>
      <c r="E64" s="2" t="s">
        <v>732</v>
      </c>
      <c r="F64" s="2" t="s">
        <v>1592</v>
      </c>
      <c r="G64" s="2" t="s">
        <v>3</v>
      </c>
      <c r="H64" s="2" t="s">
        <v>1593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2950.6137140000005</v>
      </c>
      <c r="R64" s="1">
        <v>0</v>
      </c>
      <c r="S64" s="1">
        <v>2145.4224499999991</v>
      </c>
      <c r="T64" s="1">
        <v>0</v>
      </c>
      <c r="U64" s="2" t="s">
        <v>0</v>
      </c>
      <c r="V64" s="1">
        <v>0</v>
      </c>
      <c r="W64" s="1">
        <v>694.13040000000001</v>
      </c>
      <c r="X64" s="2" t="s">
        <v>8</v>
      </c>
      <c r="Y64" s="1">
        <v>111.06086400000001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35" t="s">
        <v>1</v>
      </c>
      <c r="AN64" s="2" t="s">
        <v>1</v>
      </c>
      <c r="AO64" s="135" t="s">
        <v>1</v>
      </c>
      <c r="AP64" s="2" t="s">
        <v>1</v>
      </c>
      <c r="AQ64" s="4">
        <v>2950.6137139999992</v>
      </c>
      <c r="AR64" s="4">
        <v>0</v>
      </c>
    </row>
    <row r="65" spans="1:44" x14ac:dyDescent="0.25">
      <c r="A65" s="2" t="s">
        <v>205</v>
      </c>
      <c r="B65" s="47">
        <v>44470</v>
      </c>
      <c r="C65" s="2" t="s">
        <v>6</v>
      </c>
      <c r="D65" s="2" t="s">
        <v>5</v>
      </c>
      <c r="E65" s="2" t="s">
        <v>174</v>
      </c>
      <c r="F65" s="2" t="s">
        <v>1382</v>
      </c>
      <c r="G65" s="2" t="s">
        <v>3</v>
      </c>
      <c r="H65" s="2" t="s">
        <v>2000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2</v>
      </c>
      <c r="P65" s="2" t="s">
        <v>1</v>
      </c>
      <c r="Q65" s="1">
        <v>4902.4407779999983</v>
      </c>
      <c r="R65" s="1">
        <v>0</v>
      </c>
      <c r="S65" s="1">
        <v>3927.6018500000005</v>
      </c>
      <c r="T65" s="1">
        <v>0</v>
      </c>
      <c r="U65" s="2" t="s">
        <v>0</v>
      </c>
      <c r="V65" s="1">
        <v>0</v>
      </c>
      <c r="W65" s="1">
        <v>840.37840000000006</v>
      </c>
      <c r="X65" s="2" t="s">
        <v>8</v>
      </c>
      <c r="Y65" s="1">
        <v>134.46052800000004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35" t="s">
        <v>1</v>
      </c>
      <c r="AN65" s="2" t="s">
        <v>1</v>
      </c>
      <c r="AO65" s="135" t="s">
        <v>1</v>
      </c>
      <c r="AP65" s="2" t="s">
        <v>1</v>
      </c>
      <c r="AQ65" s="4">
        <v>4902.4407780000001</v>
      </c>
      <c r="AR65" s="4">
        <v>0</v>
      </c>
    </row>
    <row r="66" spans="1:44" x14ac:dyDescent="0.25">
      <c r="A66" s="2" t="s">
        <v>204</v>
      </c>
      <c r="B66" s="47">
        <v>44470</v>
      </c>
      <c r="C66" s="2" t="s">
        <v>6</v>
      </c>
      <c r="D66" s="2" t="s">
        <v>929</v>
      </c>
      <c r="E66" s="2" t="s">
        <v>930</v>
      </c>
      <c r="F66" s="2" t="s">
        <v>1553</v>
      </c>
      <c r="G66" s="2" t="s">
        <v>3</v>
      </c>
      <c r="H66" s="2" t="s">
        <v>2007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1040.3268500000004</v>
      </c>
      <c r="R66" s="1">
        <v>0</v>
      </c>
      <c r="S66" s="1">
        <v>789.84555000000046</v>
      </c>
      <c r="T66" s="1">
        <v>0</v>
      </c>
      <c r="U66" s="2" t="s">
        <v>0</v>
      </c>
      <c r="V66" s="1">
        <v>0</v>
      </c>
      <c r="W66" s="1">
        <v>215.93199999999996</v>
      </c>
      <c r="X66" s="2" t="s">
        <v>0</v>
      </c>
      <c r="Y66" s="1">
        <v>34.549300000000002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35" t="s">
        <v>1</v>
      </c>
      <c r="AN66" s="2" t="s">
        <v>1</v>
      </c>
      <c r="AO66" s="135" t="s">
        <v>1</v>
      </c>
      <c r="AP66" s="2" t="s">
        <v>1</v>
      </c>
      <c r="AQ66" s="4">
        <v>1040.3268500000004</v>
      </c>
      <c r="AR66" s="4">
        <v>0</v>
      </c>
    </row>
    <row r="67" spans="1:44" x14ac:dyDescent="0.25">
      <c r="A67" s="2" t="s">
        <v>202</v>
      </c>
      <c r="B67" s="47">
        <v>44470</v>
      </c>
      <c r="C67" s="2" t="s">
        <v>6</v>
      </c>
      <c r="D67" s="2" t="s">
        <v>884</v>
      </c>
      <c r="E67" s="2" t="s">
        <v>850</v>
      </c>
      <c r="F67" s="2" t="s">
        <v>1554</v>
      </c>
      <c r="G67" s="2" t="s">
        <v>3</v>
      </c>
      <c r="H67" s="2" t="s">
        <v>1204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97</v>
      </c>
      <c r="P67" s="2" t="s">
        <v>1</v>
      </c>
      <c r="Q67" s="1">
        <v>0</v>
      </c>
      <c r="R67" s="1">
        <v>0</v>
      </c>
      <c r="S67" s="1">
        <v>0</v>
      </c>
      <c r="T67" s="1">
        <v>0</v>
      </c>
      <c r="U67" s="2" t="s">
        <v>0</v>
      </c>
      <c r="V67" s="1">
        <v>0</v>
      </c>
      <c r="W67" s="1">
        <v>0</v>
      </c>
      <c r="X67" s="2" t="s">
        <v>8</v>
      </c>
      <c r="Y67" s="1">
        <v>0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35"/>
      <c r="AN67" s="2"/>
      <c r="AO67" s="135">
        <v>0</v>
      </c>
      <c r="AP67" s="2">
        <v>0</v>
      </c>
      <c r="AQ67" s="4">
        <v>0</v>
      </c>
      <c r="AR67" s="4">
        <v>0</v>
      </c>
    </row>
    <row r="68" spans="1:44" x14ac:dyDescent="0.25">
      <c r="A68" s="2" t="s">
        <v>200</v>
      </c>
      <c r="B68" s="47">
        <v>44471</v>
      </c>
      <c r="C68" s="2" t="s">
        <v>1364</v>
      </c>
      <c r="D68" s="2" t="s">
        <v>48</v>
      </c>
      <c r="E68" s="2" t="s">
        <v>1365</v>
      </c>
      <c r="F68" s="2" t="s">
        <v>1573</v>
      </c>
      <c r="G68" s="2" t="s">
        <v>3</v>
      </c>
      <c r="H68" s="2" t="s">
        <v>1598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3108.414366</v>
      </c>
      <c r="R68" s="1">
        <v>0</v>
      </c>
      <c r="S68" s="1">
        <v>2557.0720500000007</v>
      </c>
      <c r="T68" s="1">
        <v>0</v>
      </c>
      <c r="U68" s="2" t="s">
        <v>0</v>
      </c>
      <c r="V68" s="1">
        <v>0</v>
      </c>
      <c r="W68" s="1">
        <v>475.29509999999993</v>
      </c>
      <c r="X68" s="2" t="s">
        <v>0</v>
      </c>
      <c r="Y68" s="1">
        <v>76.047215999999977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35" t="s">
        <v>1</v>
      </c>
      <c r="AN68" s="2" t="s">
        <v>1</v>
      </c>
      <c r="AO68" s="135" t="s">
        <v>1</v>
      </c>
      <c r="AP68" s="2" t="s">
        <v>1</v>
      </c>
      <c r="AQ68" s="4">
        <v>3108.4143660000004</v>
      </c>
      <c r="AR68" s="4">
        <v>0</v>
      </c>
    </row>
    <row r="69" spans="1:44" s="146" customFormat="1" x14ac:dyDescent="0.25">
      <c r="A69" s="143" t="s">
        <v>199</v>
      </c>
      <c r="B69" s="144">
        <v>44471</v>
      </c>
      <c r="C69" s="143" t="s">
        <v>34</v>
      </c>
      <c r="D69" s="143" t="s">
        <v>48</v>
      </c>
      <c r="E69" s="143" t="s">
        <v>180</v>
      </c>
      <c r="F69" s="143" t="s">
        <v>1612</v>
      </c>
      <c r="G69" s="143" t="s">
        <v>3</v>
      </c>
      <c r="H69" s="143" t="s">
        <v>1613</v>
      </c>
      <c r="I69" s="145" t="s">
        <v>1</v>
      </c>
      <c r="J69" s="145" t="s">
        <v>1</v>
      </c>
      <c r="K69" s="145" t="s">
        <v>1</v>
      </c>
      <c r="L69" s="145" t="s">
        <v>1</v>
      </c>
      <c r="M69" s="145">
        <v>0</v>
      </c>
      <c r="N69" s="143" t="s">
        <v>1</v>
      </c>
      <c r="O69" s="143" t="s">
        <v>2</v>
      </c>
      <c r="P69" s="143" t="s">
        <v>1</v>
      </c>
      <c r="Q69" s="145">
        <v>2624.1316999999995</v>
      </c>
      <c r="R69" s="145">
        <v>0</v>
      </c>
      <c r="S69" s="145">
        <v>2416.0915</v>
      </c>
      <c r="T69" s="146">
        <v>0</v>
      </c>
      <c r="U69" s="143" t="s">
        <v>0</v>
      </c>
      <c r="V69" s="146">
        <v>0</v>
      </c>
      <c r="W69" s="145">
        <v>179.34499999999994</v>
      </c>
      <c r="X69" s="143" t="s">
        <v>0</v>
      </c>
      <c r="Y69" s="145">
        <v>28.695200000000003</v>
      </c>
      <c r="Z69" s="145">
        <v>0</v>
      </c>
      <c r="AA69" s="143" t="s">
        <v>0</v>
      </c>
      <c r="AB69" s="145">
        <v>0</v>
      </c>
      <c r="AC69" s="145">
        <v>0</v>
      </c>
      <c r="AD69" s="143" t="s">
        <v>0</v>
      </c>
      <c r="AE69" s="145">
        <v>0</v>
      </c>
      <c r="AF69" s="143">
        <v>0</v>
      </c>
      <c r="AG69" s="143" t="s">
        <v>0</v>
      </c>
      <c r="AH69" s="145">
        <v>0</v>
      </c>
      <c r="AI69" s="145">
        <v>0</v>
      </c>
      <c r="AJ69" s="143" t="s">
        <v>0</v>
      </c>
      <c r="AK69" s="145">
        <v>0</v>
      </c>
      <c r="AL69" s="145">
        <v>0</v>
      </c>
      <c r="AM69" s="147" t="s">
        <v>1</v>
      </c>
      <c r="AN69" s="143" t="s">
        <v>1</v>
      </c>
      <c r="AO69" s="147" t="s">
        <v>1</v>
      </c>
      <c r="AP69" s="143" t="s">
        <v>1</v>
      </c>
      <c r="AQ69" s="146">
        <v>2624.1316999999999</v>
      </c>
      <c r="AR69" s="146">
        <v>0</v>
      </c>
    </row>
    <row r="70" spans="1:44" x14ac:dyDescent="0.25">
      <c r="A70" s="2" t="s">
        <v>198</v>
      </c>
      <c r="B70" s="47">
        <v>44471</v>
      </c>
      <c r="C70" s="2" t="s">
        <v>34</v>
      </c>
      <c r="D70" s="2" t="s">
        <v>48</v>
      </c>
      <c r="E70" s="2" t="s">
        <v>180</v>
      </c>
      <c r="F70" s="2" t="s">
        <v>1617</v>
      </c>
      <c r="G70" s="2" t="s">
        <v>12</v>
      </c>
      <c r="H70" s="2" t="s">
        <v>1</v>
      </c>
      <c r="I70" s="1" t="s">
        <v>1618</v>
      </c>
      <c r="J70" s="1" t="s">
        <v>1</v>
      </c>
      <c r="K70" s="1" t="s">
        <v>1619</v>
      </c>
      <c r="L70" s="1" t="s">
        <v>1620</v>
      </c>
      <c r="M70" s="1">
        <v>16.690000000000001</v>
      </c>
      <c r="N70" s="2" t="s">
        <v>11</v>
      </c>
      <c r="O70" s="2" t="s">
        <v>1621</v>
      </c>
      <c r="P70" s="2" t="s">
        <v>1622</v>
      </c>
      <c r="Q70" s="1">
        <v>-16.688099999999999</v>
      </c>
      <c r="R70" s="1">
        <v>0</v>
      </c>
      <c r="S70" s="1">
        <v>-16.688099999999999</v>
      </c>
      <c r="T70" s="1">
        <v>0</v>
      </c>
      <c r="U70" s="2" t="s">
        <v>0</v>
      </c>
      <c r="V70" s="1">
        <v>0</v>
      </c>
      <c r="W70" s="1">
        <v>0</v>
      </c>
      <c r="X70" s="2" t="s">
        <v>0</v>
      </c>
      <c r="Y70" s="1">
        <v>0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35" t="s">
        <v>1</v>
      </c>
      <c r="AN70" s="2" t="s">
        <v>1</v>
      </c>
      <c r="AO70" s="135" t="s">
        <v>1</v>
      </c>
      <c r="AP70" s="2" t="s">
        <v>1</v>
      </c>
      <c r="AQ70" s="4">
        <v>-16.688099999999999</v>
      </c>
      <c r="AR70" s="4">
        <v>0</v>
      </c>
    </row>
    <row r="71" spans="1:44" x14ac:dyDescent="0.25">
      <c r="A71" s="2" t="s">
        <v>196</v>
      </c>
      <c r="B71" s="47">
        <v>44471</v>
      </c>
      <c r="C71" s="2" t="s">
        <v>34</v>
      </c>
      <c r="D71" s="2" t="s">
        <v>48</v>
      </c>
      <c r="E71" s="2" t="s">
        <v>180</v>
      </c>
      <c r="F71" s="2" t="s">
        <v>1617</v>
      </c>
      <c r="G71" s="2" t="s">
        <v>12</v>
      </c>
      <c r="H71" s="2" t="s">
        <v>1</v>
      </c>
      <c r="I71" s="1" t="s">
        <v>1627</v>
      </c>
      <c r="J71" s="1" t="s">
        <v>1</v>
      </c>
      <c r="K71" s="1" t="s">
        <v>1628</v>
      </c>
      <c r="L71" s="1" t="s">
        <v>1620</v>
      </c>
      <c r="M71" s="1">
        <v>30.24</v>
      </c>
      <c r="N71" s="2" t="s">
        <v>11</v>
      </c>
      <c r="O71" s="2" t="s">
        <v>1629</v>
      </c>
      <c r="P71" s="2" t="s">
        <v>1630</v>
      </c>
      <c r="Q71" s="1">
        <v>-30.24</v>
      </c>
      <c r="R71" s="1">
        <v>0</v>
      </c>
      <c r="S71" s="1">
        <v>-30.24</v>
      </c>
      <c r="T71" s="1">
        <v>0</v>
      </c>
      <c r="U71" s="2" t="s">
        <v>0</v>
      </c>
      <c r="V71" s="1">
        <v>0</v>
      </c>
      <c r="W71" s="1">
        <v>0</v>
      </c>
      <c r="X71" s="2" t="s">
        <v>0</v>
      </c>
      <c r="Y71" s="1">
        <v>0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35" t="s">
        <v>1</v>
      </c>
      <c r="AN71" s="2" t="s">
        <v>1</v>
      </c>
      <c r="AO71" s="135" t="s">
        <v>1</v>
      </c>
      <c r="AP71" s="2" t="s">
        <v>1</v>
      </c>
      <c r="AQ71" s="4">
        <v>-30.24</v>
      </c>
      <c r="AR71" s="4">
        <v>0</v>
      </c>
    </row>
    <row r="72" spans="1:44" x14ac:dyDescent="0.25">
      <c r="A72" s="2" t="s">
        <v>195</v>
      </c>
      <c r="B72" s="47">
        <v>44471</v>
      </c>
      <c r="C72" s="2" t="s">
        <v>34</v>
      </c>
      <c r="D72" s="2" t="s">
        <v>48</v>
      </c>
      <c r="E72" s="2" t="s">
        <v>180</v>
      </c>
      <c r="F72" s="2" t="s">
        <v>1617</v>
      </c>
      <c r="G72" s="2" t="s">
        <v>12</v>
      </c>
      <c r="H72" s="2" t="s">
        <v>1</v>
      </c>
      <c r="I72" s="1" t="s">
        <v>1633</v>
      </c>
      <c r="J72" s="1" t="s">
        <v>1</v>
      </c>
      <c r="K72" s="1" t="s">
        <v>1634</v>
      </c>
      <c r="L72" s="1" t="s">
        <v>1620</v>
      </c>
      <c r="M72" s="1">
        <v>20.170000000000002</v>
      </c>
      <c r="N72" s="2" t="s">
        <v>11</v>
      </c>
      <c r="O72" s="2" t="s">
        <v>1635</v>
      </c>
      <c r="P72" s="2" t="s">
        <v>1636</v>
      </c>
      <c r="Q72" s="1">
        <v>-3.5689500000000001</v>
      </c>
      <c r="R72" s="1">
        <v>0</v>
      </c>
      <c r="S72" s="1">
        <v>-3.5689500000000001</v>
      </c>
      <c r="T72" s="1">
        <v>0</v>
      </c>
      <c r="U72" s="2" t="s">
        <v>0</v>
      </c>
      <c r="V72" s="1">
        <v>0</v>
      </c>
      <c r="W72" s="1">
        <v>0</v>
      </c>
      <c r="X72" s="2" t="s">
        <v>0</v>
      </c>
      <c r="Y72" s="1">
        <v>0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35" t="s">
        <v>1</v>
      </c>
      <c r="AN72" s="2" t="s">
        <v>1</v>
      </c>
      <c r="AO72" s="135" t="s">
        <v>1</v>
      </c>
      <c r="AP72" s="2" t="s">
        <v>1</v>
      </c>
      <c r="AQ72" s="4">
        <v>-3.5689500000000001</v>
      </c>
      <c r="AR72" s="4">
        <v>0</v>
      </c>
    </row>
    <row r="73" spans="1:44" x14ac:dyDescent="0.25">
      <c r="A73" s="2" t="s">
        <v>194</v>
      </c>
      <c r="B73" s="47">
        <v>44471</v>
      </c>
      <c r="C73" s="2" t="s">
        <v>26</v>
      </c>
      <c r="D73" s="2" t="s">
        <v>48</v>
      </c>
      <c r="E73" s="2" t="s">
        <v>220</v>
      </c>
      <c r="F73" s="2" t="s">
        <v>1664</v>
      </c>
      <c r="G73" s="2" t="s">
        <v>3</v>
      </c>
      <c r="H73" s="2" t="s">
        <v>1665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4116.3820000000005</v>
      </c>
      <c r="R73" s="1">
        <v>0</v>
      </c>
      <c r="S73" s="1">
        <v>3044.6</v>
      </c>
      <c r="T73" s="1">
        <v>0</v>
      </c>
      <c r="U73" s="2" t="s">
        <v>0</v>
      </c>
      <c r="V73" s="1">
        <v>0</v>
      </c>
      <c r="W73" s="1">
        <v>923.95</v>
      </c>
      <c r="X73" s="2" t="s">
        <v>8</v>
      </c>
      <c r="Y73" s="1">
        <v>147.83200000000002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35" t="s">
        <v>1</v>
      </c>
      <c r="AN73" s="2" t="s">
        <v>1</v>
      </c>
      <c r="AO73" s="135" t="s">
        <v>1</v>
      </c>
      <c r="AP73" s="2" t="s">
        <v>1</v>
      </c>
      <c r="AQ73" s="4">
        <v>4116.3820000000005</v>
      </c>
      <c r="AR73" s="4">
        <v>0</v>
      </c>
    </row>
    <row r="74" spans="1:44" x14ac:dyDescent="0.25">
      <c r="A74" s="2" t="s">
        <v>192</v>
      </c>
      <c r="B74" s="47">
        <v>44471</v>
      </c>
      <c r="C74" s="2" t="s">
        <v>6</v>
      </c>
      <c r="D74" s="2" t="s">
        <v>48</v>
      </c>
      <c r="E74" s="2" t="s">
        <v>229</v>
      </c>
      <c r="F74" s="2" t="s">
        <v>2144</v>
      </c>
      <c r="G74" s="2" t="s">
        <v>3</v>
      </c>
      <c r="H74" s="2" t="s">
        <v>2145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1">
        <v>4352.1102060000003</v>
      </c>
      <c r="R74" s="1">
        <v>0</v>
      </c>
      <c r="S74" s="1">
        <v>3663.86</v>
      </c>
      <c r="T74" s="1">
        <v>0</v>
      </c>
      <c r="U74" s="2" t="s">
        <v>0</v>
      </c>
      <c r="V74" s="1">
        <v>0</v>
      </c>
      <c r="W74" s="1">
        <v>593.31915000000004</v>
      </c>
      <c r="X74" s="2" t="s">
        <v>8</v>
      </c>
      <c r="Y74" s="1">
        <v>94.931055999999984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35" t="s">
        <v>1</v>
      </c>
      <c r="AN74" s="2" t="s">
        <v>1</v>
      </c>
      <c r="AO74" s="135" t="s">
        <v>1</v>
      </c>
      <c r="AP74" s="2" t="s">
        <v>1</v>
      </c>
      <c r="AQ74" s="4">
        <v>4352.1102060000003</v>
      </c>
      <c r="AR74" s="4">
        <v>0</v>
      </c>
    </row>
    <row r="75" spans="1:44" x14ac:dyDescent="0.25">
      <c r="A75" s="2" t="s">
        <v>190</v>
      </c>
      <c r="B75" s="47">
        <v>44471</v>
      </c>
      <c r="C75" s="2" t="s">
        <v>1364</v>
      </c>
      <c r="D75" s="2" t="s">
        <v>41</v>
      </c>
      <c r="E75" s="2" t="s">
        <v>1366</v>
      </c>
      <c r="F75" s="2" t="s">
        <v>1602</v>
      </c>
      <c r="G75" s="2" t="s">
        <v>3</v>
      </c>
      <c r="H75" s="2" t="s">
        <v>1603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v>4308.6154579999993</v>
      </c>
      <c r="R75" s="1">
        <v>0</v>
      </c>
      <c r="S75" s="1">
        <v>3460.0115999999989</v>
      </c>
      <c r="T75" s="1">
        <v>0</v>
      </c>
      <c r="U75" s="2" t="s">
        <v>0</v>
      </c>
      <c r="V75" s="1">
        <v>0</v>
      </c>
      <c r="W75" s="1">
        <v>731.55504999999994</v>
      </c>
      <c r="X75" s="2" t="s">
        <v>0</v>
      </c>
      <c r="Y75" s="1">
        <v>117.04880799999997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35" t="s">
        <v>1</v>
      </c>
      <c r="AN75" s="2" t="s">
        <v>1</v>
      </c>
      <c r="AO75" s="135" t="s">
        <v>1</v>
      </c>
      <c r="AP75" s="2" t="s">
        <v>1</v>
      </c>
      <c r="AQ75" s="4">
        <v>4308.6154579999984</v>
      </c>
      <c r="AR75" s="4">
        <v>0</v>
      </c>
    </row>
    <row r="76" spans="1:44" x14ac:dyDescent="0.25">
      <c r="A76" s="2" t="s">
        <v>189</v>
      </c>
      <c r="B76" s="47">
        <v>44471</v>
      </c>
      <c r="C76" s="2" t="s">
        <v>34</v>
      </c>
      <c r="D76" s="2" t="s">
        <v>41</v>
      </c>
      <c r="E76" s="2" t="s">
        <v>216</v>
      </c>
      <c r="F76" s="2" t="s">
        <v>1641</v>
      </c>
      <c r="G76" s="2" t="s">
        <v>3</v>
      </c>
      <c r="H76" s="2" t="s">
        <v>1642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2228.6755500000004</v>
      </c>
      <c r="R76" s="1">
        <v>0</v>
      </c>
      <c r="S76" s="1">
        <v>2021.6271500000005</v>
      </c>
      <c r="T76" s="1">
        <v>0</v>
      </c>
      <c r="U76" s="2" t="s">
        <v>0</v>
      </c>
      <c r="V76" s="1">
        <v>0</v>
      </c>
      <c r="W76" s="1">
        <v>178.49</v>
      </c>
      <c r="X76" s="2" t="s">
        <v>0</v>
      </c>
      <c r="Y76" s="1">
        <v>28.558399999999995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35" t="s">
        <v>1</v>
      </c>
      <c r="AN76" s="2" t="s">
        <v>1</v>
      </c>
      <c r="AO76" s="135" t="s">
        <v>1</v>
      </c>
      <c r="AP76" s="2" t="s">
        <v>1</v>
      </c>
      <c r="AQ76" s="4">
        <v>2228.6755500000004</v>
      </c>
      <c r="AR76" s="4">
        <v>0</v>
      </c>
    </row>
    <row r="77" spans="1:44" x14ac:dyDescent="0.25">
      <c r="A77" s="2" t="s">
        <v>188</v>
      </c>
      <c r="B77" s="47">
        <v>44471</v>
      </c>
      <c r="C77" s="2" t="s">
        <v>34</v>
      </c>
      <c r="D77" s="2" t="s">
        <v>41</v>
      </c>
      <c r="E77" s="2" t="s">
        <v>216</v>
      </c>
      <c r="F77" s="2" t="s">
        <v>1645</v>
      </c>
      <c r="G77" s="2" t="s">
        <v>3</v>
      </c>
      <c r="H77" s="2" t="s">
        <v>1646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1218</v>
      </c>
      <c r="P77" s="2" t="s">
        <v>1219</v>
      </c>
      <c r="Q77" s="1">
        <v>46.86</v>
      </c>
      <c r="R77" s="1">
        <v>0</v>
      </c>
      <c r="S77" s="1">
        <v>46.86</v>
      </c>
      <c r="T77" s="1">
        <v>0</v>
      </c>
      <c r="U77" s="2" t="s">
        <v>0</v>
      </c>
      <c r="V77" s="1">
        <v>0</v>
      </c>
      <c r="W77" s="1">
        <v>0</v>
      </c>
      <c r="X77" s="2" t="s">
        <v>0</v>
      </c>
      <c r="Y77" s="1">
        <v>0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35" t="s">
        <v>1</v>
      </c>
      <c r="AN77" s="2" t="s">
        <v>1</v>
      </c>
      <c r="AO77" s="135" t="s">
        <v>1</v>
      </c>
      <c r="AP77" s="2" t="s">
        <v>1</v>
      </c>
      <c r="AQ77" s="4">
        <v>46.86</v>
      </c>
      <c r="AR77" s="4">
        <v>0</v>
      </c>
    </row>
    <row r="78" spans="1:44" x14ac:dyDescent="0.25">
      <c r="A78" s="2" t="s">
        <v>187</v>
      </c>
      <c r="B78" s="47">
        <v>44471</v>
      </c>
      <c r="C78" s="2" t="s">
        <v>34</v>
      </c>
      <c r="D78" s="2" t="s">
        <v>41</v>
      </c>
      <c r="E78" s="2" t="s">
        <v>216</v>
      </c>
      <c r="F78" s="2" t="s">
        <v>1641</v>
      </c>
      <c r="G78" s="2" t="s">
        <v>3</v>
      </c>
      <c r="H78" s="2" t="s">
        <v>1656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2</v>
      </c>
      <c r="P78" s="2" t="s">
        <v>1</v>
      </c>
      <c r="Q78" s="1">
        <v>966.01970000000006</v>
      </c>
      <c r="R78" s="1">
        <v>0</v>
      </c>
      <c r="S78" s="1">
        <v>909.0868999999999</v>
      </c>
      <c r="T78" s="1">
        <v>0</v>
      </c>
      <c r="U78" s="2" t="s">
        <v>0</v>
      </c>
      <c r="V78" s="1">
        <v>0</v>
      </c>
      <c r="W78" s="1">
        <v>49.08</v>
      </c>
      <c r="X78" s="2" t="s">
        <v>0</v>
      </c>
      <c r="Y78" s="1">
        <v>7.8528000000000002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35" t="s">
        <v>1</v>
      </c>
      <c r="AN78" s="2" t="s">
        <v>1</v>
      </c>
      <c r="AO78" s="135" t="s">
        <v>1</v>
      </c>
      <c r="AP78" s="2" t="s">
        <v>1</v>
      </c>
      <c r="AQ78" s="4">
        <v>966.01969999999994</v>
      </c>
      <c r="AR78" s="4">
        <v>0</v>
      </c>
    </row>
    <row r="79" spans="1:44" x14ac:dyDescent="0.25">
      <c r="A79" s="2" t="s">
        <v>186</v>
      </c>
      <c r="B79" s="47">
        <v>44471</v>
      </c>
      <c r="C79" s="2" t="s">
        <v>34</v>
      </c>
      <c r="D79" s="2" t="s">
        <v>41</v>
      </c>
      <c r="E79" s="2" t="s">
        <v>216</v>
      </c>
      <c r="F79" s="2" t="s">
        <v>1645</v>
      </c>
      <c r="G79" s="2" t="s">
        <v>12</v>
      </c>
      <c r="H79" s="2" t="s">
        <v>1</v>
      </c>
      <c r="I79" s="1" t="s">
        <v>1660</v>
      </c>
      <c r="J79" s="1" t="s">
        <v>1</v>
      </c>
      <c r="K79" s="1" t="s">
        <v>1661</v>
      </c>
      <c r="L79" s="1" t="s">
        <v>1620</v>
      </c>
      <c r="M79" s="1">
        <v>19.489999999999998</v>
      </c>
      <c r="N79" s="2" t="s">
        <v>11</v>
      </c>
      <c r="O79" s="2" t="s">
        <v>1662</v>
      </c>
      <c r="P79" s="2" t="s">
        <v>1663</v>
      </c>
      <c r="Q79" s="1">
        <v>-13.4444</v>
      </c>
      <c r="R79" s="1">
        <v>0</v>
      </c>
      <c r="S79" s="1">
        <v>0</v>
      </c>
      <c r="T79" s="1">
        <v>0</v>
      </c>
      <c r="U79" s="2" t="s">
        <v>0</v>
      </c>
      <c r="V79" s="1">
        <v>0</v>
      </c>
      <c r="W79" s="1">
        <v>-11.59</v>
      </c>
      <c r="X79" s="2" t="s">
        <v>8</v>
      </c>
      <c r="Y79" s="1">
        <v>-1.8544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35" t="s">
        <v>1</v>
      </c>
      <c r="AN79" s="2" t="s">
        <v>1</v>
      </c>
      <c r="AO79" s="135" t="s">
        <v>1</v>
      </c>
      <c r="AP79" s="2" t="s">
        <v>1</v>
      </c>
      <c r="AQ79" s="4">
        <v>-13.4444</v>
      </c>
      <c r="AR79" s="4">
        <v>0</v>
      </c>
    </row>
    <row r="80" spans="1:44" x14ac:dyDescent="0.25">
      <c r="A80" s="2" t="s">
        <v>185</v>
      </c>
      <c r="B80" s="47">
        <v>44471</v>
      </c>
      <c r="C80" s="2" t="s">
        <v>34</v>
      </c>
      <c r="D80" s="2" t="s">
        <v>41</v>
      </c>
      <c r="E80" s="2" t="s">
        <v>216</v>
      </c>
      <c r="F80" s="2" t="s">
        <v>1645</v>
      </c>
      <c r="G80" s="2" t="s">
        <v>12</v>
      </c>
      <c r="H80" s="2" t="s">
        <v>1</v>
      </c>
      <c r="I80" s="1" t="s">
        <v>1668</v>
      </c>
      <c r="J80" s="1" t="s">
        <v>1</v>
      </c>
      <c r="K80" s="1" t="s">
        <v>1661</v>
      </c>
      <c r="L80" s="1" t="s">
        <v>1620</v>
      </c>
      <c r="M80" s="1">
        <v>19.489999999999998</v>
      </c>
      <c r="N80" s="2" t="s">
        <v>11</v>
      </c>
      <c r="O80" s="2" t="s">
        <v>1662</v>
      </c>
      <c r="P80" s="2" t="s">
        <v>1663</v>
      </c>
      <c r="Q80" s="1">
        <v>-6.05</v>
      </c>
      <c r="R80" s="1">
        <v>0</v>
      </c>
      <c r="S80" s="1">
        <v>-6.05</v>
      </c>
      <c r="T80" s="1">
        <v>0</v>
      </c>
      <c r="U80" s="2" t="s">
        <v>0</v>
      </c>
      <c r="V80" s="1">
        <v>0</v>
      </c>
      <c r="W80" s="1">
        <v>0</v>
      </c>
      <c r="X80" s="2" t="s">
        <v>0</v>
      </c>
      <c r="Y80" s="1">
        <v>0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35" t="s">
        <v>1</v>
      </c>
      <c r="AN80" s="2" t="s">
        <v>1</v>
      </c>
      <c r="AO80" s="135" t="s">
        <v>1</v>
      </c>
      <c r="AP80" s="2" t="s">
        <v>1</v>
      </c>
      <c r="AQ80" s="4">
        <v>-6.05</v>
      </c>
      <c r="AR80" s="4">
        <v>0</v>
      </c>
    </row>
    <row r="81" spans="1:44" x14ac:dyDescent="0.25">
      <c r="A81" s="2" t="s">
        <v>183</v>
      </c>
      <c r="B81" s="47">
        <v>44471</v>
      </c>
      <c r="C81" s="2" t="s">
        <v>26</v>
      </c>
      <c r="D81" s="2" t="s">
        <v>41</v>
      </c>
      <c r="E81" s="2" t="s">
        <v>211</v>
      </c>
      <c r="F81" s="2" t="s">
        <v>1501</v>
      </c>
      <c r="G81" s="2" t="s">
        <v>3</v>
      </c>
      <c r="H81" s="2" t="s">
        <v>1669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2</v>
      </c>
      <c r="P81" s="2" t="s">
        <v>1</v>
      </c>
      <c r="Q81" s="1">
        <v>1391.5922979999998</v>
      </c>
      <c r="R81" s="1">
        <v>0</v>
      </c>
      <c r="S81" s="1">
        <v>942.88509999999997</v>
      </c>
      <c r="T81" s="1">
        <v>0</v>
      </c>
      <c r="U81" s="2" t="s">
        <v>0</v>
      </c>
      <c r="V81" s="1">
        <v>0</v>
      </c>
      <c r="W81" s="1">
        <v>386.81654999999995</v>
      </c>
      <c r="X81" s="2" t="s">
        <v>0</v>
      </c>
      <c r="Y81" s="1">
        <v>61.890647999999985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35" t="s">
        <v>1</v>
      </c>
      <c r="AN81" s="2" t="s">
        <v>1</v>
      </c>
      <c r="AO81" s="135" t="s">
        <v>1</v>
      </c>
      <c r="AP81" s="2" t="s">
        <v>1</v>
      </c>
      <c r="AQ81" s="4">
        <v>1391.592298</v>
      </c>
      <c r="AR81" s="4">
        <v>0</v>
      </c>
    </row>
    <row r="82" spans="1:44" x14ac:dyDescent="0.25">
      <c r="A82" s="2" t="s">
        <v>181</v>
      </c>
      <c r="B82" s="47">
        <v>44471</v>
      </c>
      <c r="C82" s="2" t="s">
        <v>6</v>
      </c>
      <c r="D82" s="2" t="s">
        <v>41</v>
      </c>
      <c r="E82" s="2" t="s">
        <v>218</v>
      </c>
      <c r="F82" s="2" t="s">
        <v>1527</v>
      </c>
      <c r="G82" s="2" t="s">
        <v>3</v>
      </c>
      <c r="H82" s="2" t="s">
        <v>2153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6249.2644299999974</v>
      </c>
      <c r="R82" s="1">
        <v>0</v>
      </c>
      <c r="S82" s="1">
        <v>4886.0968499999999</v>
      </c>
      <c r="T82" s="1">
        <v>0</v>
      </c>
      <c r="U82" s="2" t="s">
        <v>0</v>
      </c>
      <c r="V82" s="1">
        <v>0</v>
      </c>
      <c r="W82" s="1">
        <v>1175.1443999999999</v>
      </c>
      <c r="X82" s="2" t="s">
        <v>0</v>
      </c>
      <c r="Y82" s="1">
        <v>188.02318000000005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35" t="s">
        <v>1</v>
      </c>
      <c r="AN82" s="2" t="s">
        <v>1</v>
      </c>
      <c r="AO82" s="135" t="s">
        <v>1</v>
      </c>
      <c r="AP82" s="2" t="s">
        <v>1</v>
      </c>
      <c r="AQ82" s="4">
        <v>6249.2644300000002</v>
      </c>
      <c r="AR82" s="4">
        <v>0</v>
      </c>
    </row>
    <row r="83" spans="1:44" x14ac:dyDescent="0.25">
      <c r="A83" s="2" t="s">
        <v>179</v>
      </c>
      <c r="B83" s="47">
        <v>44471</v>
      </c>
      <c r="C83" s="2" t="s">
        <v>6</v>
      </c>
      <c r="D83" s="2" t="s">
        <v>41</v>
      </c>
      <c r="E83" s="2" t="s">
        <v>218</v>
      </c>
      <c r="F83" s="2" t="s">
        <v>1527</v>
      </c>
      <c r="G83" s="2" t="s">
        <v>3</v>
      </c>
      <c r="H83" s="2" t="s">
        <v>2159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907</v>
      </c>
      <c r="P83" s="2" t="s">
        <v>908</v>
      </c>
      <c r="Q83" s="1">
        <v>21.043199999999999</v>
      </c>
      <c r="R83" s="1">
        <v>0</v>
      </c>
      <c r="S83" s="1">
        <v>4.1999999999999993</v>
      </c>
      <c r="T83" s="1">
        <v>14.52</v>
      </c>
      <c r="U83" s="2" t="s">
        <v>8</v>
      </c>
      <c r="V83" s="1">
        <v>2.3231999999999999</v>
      </c>
      <c r="W83" s="1">
        <v>0</v>
      </c>
      <c r="X83" s="2" t="s">
        <v>0</v>
      </c>
      <c r="Y83" s="1">
        <v>0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35" t="s">
        <v>1</v>
      </c>
      <c r="AN83" s="2" t="s">
        <v>1</v>
      </c>
      <c r="AO83" s="135" t="s">
        <v>1</v>
      </c>
      <c r="AP83" s="2" t="s">
        <v>1</v>
      </c>
      <c r="AQ83" s="4">
        <v>21.043199999999999</v>
      </c>
      <c r="AR83" s="4">
        <v>0</v>
      </c>
    </row>
    <row r="84" spans="1:44" x14ac:dyDescent="0.25">
      <c r="A84" s="2" t="s">
        <v>178</v>
      </c>
      <c r="B84" s="47">
        <v>44471</v>
      </c>
      <c r="C84" s="2" t="s">
        <v>6</v>
      </c>
      <c r="D84" s="2" t="s">
        <v>41</v>
      </c>
      <c r="E84" s="2" t="s">
        <v>218</v>
      </c>
      <c r="F84" s="2" t="s">
        <v>1527</v>
      </c>
      <c r="G84" s="2" t="s">
        <v>3</v>
      </c>
      <c r="H84" s="2" t="s">
        <v>2167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369.56545</v>
      </c>
      <c r="R84" s="1">
        <v>0</v>
      </c>
      <c r="S84" s="1">
        <v>170.88065000000003</v>
      </c>
      <c r="T84" s="1">
        <v>0</v>
      </c>
      <c r="U84" s="2" t="s">
        <v>0</v>
      </c>
      <c r="V84" s="1">
        <v>0</v>
      </c>
      <c r="W84" s="1">
        <v>171.28</v>
      </c>
      <c r="X84" s="2" t="s">
        <v>8</v>
      </c>
      <c r="Y84" s="1">
        <v>27.404799999999998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35" t="s">
        <v>1</v>
      </c>
      <c r="AN84" s="2" t="s">
        <v>1</v>
      </c>
      <c r="AO84" s="135" t="s">
        <v>1</v>
      </c>
      <c r="AP84" s="2" t="s">
        <v>1</v>
      </c>
      <c r="AQ84" s="4">
        <v>369.56545000000006</v>
      </c>
      <c r="AR84" s="4">
        <v>0</v>
      </c>
    </row>
    <row r="85" spans="1:44" x14ac:dyDescent="0.25">
      <c r="A85" s="2" t="s">
        <v>176</v>
      </c>
      <c r="B85" s="47">
        <v>44471</v>
      </c>
      <c r="C85" s="2" t="s">
        <v>6</v>
      </c>
      <c r="D85" s="2" t="s">
        <v>41</v>
      </c>
      <c r="E85" s="2" t="s">
        <v>218</v>
      </c>
      <c r="F85" s="2" t="s">
        <v>1527</v>
      </c>
      <c r="G85" s="2" t="s">
        <v>12</v>
      </c>
      <c r="H85" s="2" t="s">
        <v>1</v>
      </c>
      <c r="I85" s="1" t="s">
        <v>1681</v>
      </c>
      <c r="J85" s="1" t="s">
        <v>1</v>
      </c>
      <c r="K85" s="1" t="s">
        <v>2175</v>
      </c>
      <c r="L85" s="1" t="s">
        <v>1606</v>
      </c>
      <c r="M85" s="1">
        <v>183.55</v>
      </c>
      <c r="N85" s="2" t="s">
        <v>11</v>
      </c>
      <c r="O85" s="2" t="s">
        <v>2176</v>
      </c>
      <c r="P85" s="2" t="s">
        <v>2177</v>
      </c>
      <c r="Q85" s="1">
        <v>-6.42</v>
      </c>
      <c r="R85" s="1">
        <v>0</v>
      </c>
      <c r="S85" s="1">
        <v>-6.42</v>
      </c>
      <c r="T85" s="1">
        <v>0</v>
      </c>
      <c r="U85" s="2" t="s">
        <v>0</v>
      </c>
      <c r="V85" s="1">
        <v>0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35" t="s">
        <v>1</v>
      </c>
      <c r="AN85" s="2" t="s">
        <v>1</v>
      </c>
      <c r="AO85" s="135" t="s">
        <v>1</v>
      </c>
      <c r="AP85" s="2" t="s">
        <v>1</v>
      </c>
      <c r="AQ85" s="4">
        <v>-6.42</v>
      </c>
      <c r="AR85" s="4">
        <v>0</v>
      </c>
    </row>
    <row r="86" spans="1:44" x14ac:dyDescent="0.25">
      <c r="A86" s="2" t="s">
        <v>175</v>
      </c>
      <c r="B86" s="47">
        <v>44471</v>
      </c>
      <c r="C86" s="2" t="s">
        <v>6</v>
      </c>
      <c r="D86" s="2" t="s">
        <v>41</v>
      </c>
      <c r="E86" s="2" t="s">
        <v>214</v>
      </c>
      <c r="F86" s="2" t="s">
        <v>1426</v>
      </c>
      <c r="G86" s="2" t="s">
        <v>3</v>
      </c>
      <c r="H86" s="2" t="s">
        <v>3139</v>
      </c>
      <c r="I86" s="1"/>
      <c r="J86" s="1"/>
      <c r="K86" s="1"/>
      <c r="L86" s="1"/>
      <c r="M86" s="1">
        <v>0</v>
      </c>
      <c r="N86" s="2"/>
      <c r="O86" s="2" t="s">
        <v>2</v>
      </c>
      <c r="P86" s="2"/>
      <c r="Q86" s="1">
        <v>1826.5188000000001</v>
      </c>
      <c r="R86" s="1">
        <v>0</v>
      </c>
      <c r="S86" s="1">
        <v>1665.07</v>
      </c>
      <c r="T86" s="1">
        <v>0</v>
      </c>
      <c r="U86" s="2" t="s">
        <v>0</v>
      </c>
      <c r="V86" s="1">
        <v>0</v>
      </c>
      <c r="W86" s="1">
        <v>139.18</v>
      </c>
      <c r="X86" s="2" t="s">
        <v>8</v>
      </c>
      <c r="Y86" s="1">
        <v>22.268800000000002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35"/>
      <c r="AN86" s="2"/>
      <c r="AO86" s="135">
        <v>0</v>
      </c>
      <c r="AP86" s="2">
        <v>0</v>
      </c>
      <c r="AQ86" s="4">
        <v>1826.5188000000001</v>
      </c>
      <c r="AR86" s="4">
        <v>0</v>
      </c>
    </row>
    <row r="87" spans="1:44" x14ac:dyDescent="0.25">
      <c r="A87" s="2" t="s">
        <v>173</v>
      </c>
      <c r="B87" s="47">
        <v>44471</v>
      </c>
      <c r="C87" s="2" t="s">
        <v>6</v>
      </c>
      <c r="D87" s="2" t="s">
        <v>41</v>
      </c>
      <c r="E87" s="2" t="s">
        <v>214</v>
      </c>
      <c r="F87" s="2" t="s">
        <v>1426</v>
      </c>
      <c r="G87" s="2" t="s">
        <v>12</v>
      </c>
      <c r="H87" s="2"/>
      <c r="I87" s="1" t="s">
        <v>3140</v>
      </c>
      <c r="J87" s="1"/>
      <c r="K87" s="1"/>
      <c r="L87" s="1"/>
      <c r="M87" s="1">
        <v>0</v>
      </c>
      <c r="N87" s="2"/>
      <c r="O87" s="2" t="s">
        <v>2</v>
      </c>
      <c r="P87" s="2"/>
      <c r="Q87" s="1">
        <v>-31.29</v>
      </c>
      <c r="R87" s="1">
        <v>0</v>
      </c>
      <c r="S87" s="1">
        <v>-31.29</v>
      </c>
      <c r="T87" s="1">
        <v>0</v>
      </c>
      <c r="U87" s="2" t="s">
        <v>0</v>
      </c>
      <c r="V87" s="1">
        <v>0</v>
      </c>
      <c r="W87" s="1">
        <v>0</v>
      </c>
      <c r="X87" s="2" t="s">
        <v>8</v>
      </c>
      <c r="Y87" s="1">
        <v>0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35"/>
      <c r="AN87" s="2"/>
      <c r="AO87" s="135">
        <v>0</v>
      </c>
      <c r="AP87" s="2">
        <v>0</v>
      </c>
      <c r="AQ87" s="4">
        <v>-31.29</v>
      </c>
      <c r="AR87" s="4">
        <v>0</v>
      </c>
    </row>
    <row r="88" spans="1:44" x14ac:dyDescent="0.25">
      <c r="A88" s="2" t="s">
        <v>172</v>
      </c>
      <c r="B88" s="47">
        <v>44471</v>
      </c>
      <c r="C88" s="2" t="s">
        <v>6</v>
      </c>
      <c r="D88" s="2" t="s">
        <v>41</v>
      </c>
      <c r="E88" s="2" t="s">
        <v>1110</v>
      </c>
      <c r="F88" s="2" t="s">
        <v>3160</v>
      </c>
      <c r="G88" s="2" t="s">
        <v>895</v>
      </c>
      <c r="H88" s="2" t="s">
        <v>3161</v>
      </c>
      <c r="I88" s="1"/>
      <c r="J88" s="1"/>
      <c r="K88" s="1"/>
      <c r="L88" s="1"/>
      <c r="M88" s="1">
        <v>0</v>
      </c>
      <c r="N88" s="2"/>
      <c r="O88" s="2" t="s">
        <v>2</v>
      </c>
      <c r="P88" s="2"/>
      <c r="Q88" s="1">
        <v>976.83</v>
      </c>
      <c r="R88" s="1">
        <v>0</v>
      </c>
      <c r="S88" s="1">
        <v>976.83</v>
      </c>
      <c r="T88" s="1">
        <v>0</v>
      </c>
      <c r="U88" s="2" t="s">
        <v>0</v>
      </c>
      <c r="V88" s="1">
        <v>0</v>
      </c>
      <c r="W88" s="1">
        <v>0</v>
      </c>
      <c r="X88" s="2" t="s">
        <v>0</v>
      </c>
      <c r="Y88" s="1">
        <v>0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35"/>
      <c r="AN88" s="2"/>
      <c r="AO88" s="135">
        <v>0</v>
      </c>
      <c r="AP88" s="2"/>
      <c r="AQ88" s="4">
        <v>976.83</v>
      </c>
      <c r="AR88" s="4">
        <v>0</v>
      </c>
    </row>
    <row r="89" spans="1:44" x14ac:dyDescent="0.25">
      <c r="A89" s="2" t="s">
        <v>171</v>
      </c>
      <c r="B89" s="47">
        <v>44471</v>
      </c>
      <c r="C89" s="2" t="s">
        <v>1364</v>
      </c>
      <c r="D89" s="2" t="s">
        <v>37</v>
      </c>
      <c r="E89" s="2" t="s">
        <v>1367</v>
      </c>
      <c r="F89" s="2" t="s">
        <v>1602</v>
      </c>
      <c r="G89" s="2" t="s">
        <v>3</v>
      </c>
      <c r="H89" s="2" t="s">
        <v>1611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3583.7978239999984</v>
      </c>
      <c r="R89" s="1">
        <v>0</v>
      </c>
      <c r="S89" s="1">
        <v>2952.3867000000005</v>
      </c>
      <c r="T89" s="1">
        <v>0</v>
      </c>
      <c r="U89" s="2" t="s">
        <v>0</v>
      </c>
      <c r="V89" s="1">
        <v>0</v>
      </c>
      <c r="W89" s="1">
        <v>544.31999999999982</v>
      </c>
      <c r="X89" s="2" t="s">
        <v>0</v>
      </c>
      <c r="Y89" s="1">
        <v>87.091123999999979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35" t="s">
        <v>1</v>
      </c>
      <c r="AN89" s="2" t="s">
        <v>1</v>
      </c>
      <c r="AO89" s="135" t="s">
        <v>1</v>
      </c>
      <c r="AP89" s="2" t="s">
        <v>1</v>
      </c>
      <c r="AQ89" s="4">
        <v>3583.7978240000002</v>
      </c>
      <c r="AR89" s="4">
        <v>0</v>
      </c>
    </row>
    <row r="90" spans="1:44" x14ac:dyDescent="0.25">
      <c r="A90" s="2" t="s">
        <v>170</v>
      </c>
      <c r="B90" s="47">
        <v>44471</v>
      </c>
      <c r="C90" s="2" t="s">
        <v>34</v>
      </c>
      <c r="D90" s="2" t="s">
        <v>37</v>
      </c>
      <c r="E90" s="2" t="s">
        <v>207</v>
      </c>
      <c r="F90" s="2" t="s">
        <v>1461</v>
      </c>
      <c r="G90" s="2" t="s">
        <v>3</v>
      </c>
      <c r="H90" s="2" t="s">
        <v>1675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2672.4949999999999</v>
      </c>
      <c r="R90" s="1">
        <v>0</v>
      </c>
      <c r="S90" s="1">
        <v>2459.7393999999999</v>
      </c>
      <c r="T90" s="1">
        <v>0</v>
      </c>
      <c r="U90" s="2" t="s">
        <v>0</v>
      </c>
      <c r="V90" s="1">
        <v>0</v>
      </c>
      <c r="W90" s="1">
        <v>183.41</v>
      </c>
      <c r="X90" s="2" t="s">
        <v>8</v>
      </c>
      <c r="Y90" s="1">
        <v>29.345599999999994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35" t="s">
        <v>1</v>
      </c>
      <c r="AN90" s="2" t="s">
        <v>1</v>
      </c>
      <c r="AO90" s="135" t="s">
        <v>1</v>
      </c>
      <c r="AP90" s="2" t="s">
        <v>1</v>
      </c>
      <c r="AQ90" s="4">
        <v>2672.4949999999999</v>
      </c>
      <c r="AR90" s="4">
        <v>0</v>
      </c>
    </row>
    <row r="91" spans="1:44" x14ac:dyDescent="0.25">
      <c r="A91" s="2" t="s">
        <v>169</v>
      </c>
      <c r="B91" s="47">
        <v>44471</v>
      </c>
      <c r="C91" s="2" t="s">
        <v>26</v>
      </c>
      <c r="D91" s="2" t="s">
        <v>37</v>
      </c>
      <c r="E91" s="2" t="s">
        <v>4</v>
      </c>
      <c r="F91" s="2" t="s">
        <v>1443</v>
      </c>
      <c r="G91" s="2" t="s">
        <v>3</v>
      </c>
      <c r="H91" s="2" t="s">
        <v>1676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980.56407999999988</v>
      </c>
      <c r="R91" s="1">
        <v>0</v>
      </c>
      <c r="S91" s="1">
        <v>724.73709999999983</v>
      </c>
      <c r="T91" s="1">
        <v>0</v>
      </c>
      <c r="U91" s="2" t="s">
        <v>0</v>
      </c>
      <c r="V91" s="1">
        <v>0</v>
      </c>
      <c r="W91" s="1">
        <v>220.54050000000004</v>
      </c>
      <c r="X91" s="2" t="s">
        <v>8</v>
      </c>
      <c r="Y91" s="1">
        <v>35.28647999999999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35" t="s">
        <v>1</v>
      </c>
      <c r="AN91" s="2" t="s">
        <v>1</v>
      </c>
      <c r="AO91" s="135" t="s">
        <v>1</v>
      </c>
      <c r="AP91" s="2" t="s">
        <v>1</v>
      </c>
      <c r="AQ91" s="4">
        <v>980.56407999999988</v>
      </c>
      <c r="AR91" s="4">
        <v>0</v>
      </c>
    </row>
    <row r="92" spans="1:44" x14ac:dyDescent="0.25">
      <c r="A92" s="2" t="s">
        <v>168</v>
      </c>
      <c r="B92" s="47">
        <v>44471</v>
      </c>
      <c r="C92" s="2" t="s">
        <v>26</v>
      </c>
      <c r="D92" s="2" t="s">
        <v>37</v>
      </c>
      <c r="E92" s="2" t="s">
        <v>4</v>
      </c>
      <c r="F92" s="2" t="s">
        <v>1442</v>
      </c>
      <c r="G92" s="2" t="s">
        <v>3</v>
      </c>
      <c r="H92" s="2" t="s">
        <v>1680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1113</v>
      </c>
      <c r="P92" s="2" t="s">
        <v>1114</v>
      </c>
      <c r="Q92" s="1">
        <v>26.682379999999998</v>
      </c>
      <c r="R92" s="1">
        <v>0</v>
      </c>
      <c r="S92" s="1">
        <v>0.17000000000000171</v>
      </c>
      <c r="T92" s="1">
        <v>22.855499999999999</v>
      </c>
      <c r="U92" s="2" t="s">
        <v>8</v>
      </c>
      <c r="V92" s="1">
        <v>3.6568800000000001</v>
      </c>
      <c r="W92" s="1">
        <v>0</v>
      </c>
      <c r="X92" s="2" t="s">
        <v>0</v>
      </c>
      <c r="Y92" s="1">
        <v>0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35" t="s">
        <v>1</v>
      </c>
      <c r="AN92" s="2" t="s">
        <v>1</v>
      </c>
      <c r="AO92" s="135" t="s">
        <v>1</v>
      </c>
      <c r="AP92" s="2" t="s">
        <v>1</v>
      </c>
      <c r="AQ92" s="4">
        <v>26.682380000000002</v>
      </c>
      <c r="AR92" s="4">
        <v>0</v>
      </c>
    </row>
    <row r="93" spans="1:44" x14ac:dyDescent="0.25">
      <c r="A93" s="2" t="s">
        <v>167</v>
      </c>
      <c r="B93" s="47">
        <v>44471</v>
      </c>
      <c r="C93" s="2" t="s">
        <v>26</v>
      </c>
      <c r="D93" s="2" t="s">
        <v>37</v>
      </c>
      <c r="E93" s="2" t="s">
        <v>4</v>
      </c>
      <c r="F93" s="2" t="s">
        <v>1443</v>
      </c>
      <c r="G93" s="2" t="s">
        <v>3</v>
      </c>
      <c r="H93" s="2" t="s">
        <v>1687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2342.5155519999998</v>
      </c>
      <c r="R93" s="1">
        <v>0</v>
      </c>
      <c r="S93" s="1">
        <v>1671.3717999999999</v>
      </c>
      <c r="T93" s="1">
        <v>0</v>
      </c>
      <c r="U93" s="2" t="s">
        <v>0</v>
      </c>
      <c r="V93" s="1">
        <v>0</v>
      </c>
      <c r="W93" s="1">
        <v>578.57219999999995</v>
      </c>
      <c r="X93" s="2" t="s">
        <v>0</v>
      </c>
      <c r="Y93" s="1">
        <v>92.571551999999997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35" t="s">
        <v>1</v>
      </c>
      <c r="AN93" s="2" t="s">
        <v>1</v>
      </c>
      <c r="AO93" s="135" t="s">
        <v>1</v>
      </c>
      <c r="AP93" s="2" t="s">
        <v>1</v>
      </c>
      <c r="AQ93" s="4">
        <v>2342.5155519999998</v>
      </c>
      <c r="AR93" s="4">
        <v>0</v>
      </c>
    </row>
    <row r="94" spans="1:44" x14ac:dyDescent="0.25">
      <c r="A94" s="2" t="s">
        <v>166</v>
      </c>
      <c r="B94" s="47">
        <v>44471</v>
      </c>
      <c r="C94" s="2" t="s">
        <v>6</v>
      </c>
      <c r="D94" s="2" t="s">
        <v>37</v>
      </c>
      <c r="E94" s="2" t="s">
        <v>209</v>
      </c>
      <c r="F94" s="2" t="s">
        <v>1865</v>
      </c>
      <c r="G94" s="2" t="s">
        <v>3</v>
      </c>
      <c r="H94" s="2" t="s">
        <v>2182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4736.2355999999991</v>
      </c>
      <c r="R94" s="1">
        <v>0</v>
      </c>
      <c r="S94" s="1">
        <v>3633.7537499999999</v>
      </c>
      <c r="T94" s="1">
        <v>0</v>
      </c>
      <c r="U94" s="2" t="s">
        <v>0</v>
      </c>
      <c r="V94" s="1">
        <v>0</v>
      </c>
      <c r="W94" s="1">
        <v>950.41534999999999</v>
      </c>
      <c r="X94" s="2" t="s">
        <v>8</v>
      </c>
      <c r="Y94" s="1">
        <v>152.06649999999999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35" t="s">
        <v>1</v>
      </c>
      <c r="AN94" s="2" t="s">
        <v>1</v>
      </c>
      <c r="AO94" s="135" t="s">
        <v>1</v>
      </c>
      <c r="AP94" s="2" t="s">
        <v>1</v>
      </c>
      <c r="AQ94" s="4">
        <v>4736.2356</v>
      </c>
      <c r="AR94" s="4">
        <v>0</v>
      </c>
    </row>
    <row r="95" spans="1:44" x14ac:dyDescent="0.25">
      <c r="A95" s="2" t="s">
        <v>165</v>
      </c>
      <c r="B95" s="47">
        <v>44471</v>
      </c>
      <c r="C95" s="2" t="s">
        <v>6</v>
      </c>
      <c r="D95" s="2" t="s">
        <v>37</v>
      </c>
      <c r="E95" s="2" t="s">
        <v>209</v>
      </c>
      <c r="F95" s="2" t="s">
        <v>1865</v>
      </c>
      <c r="G95" s="2" t="s">
        <v>3</v>
      </c>
      <c r="H95" s="2" t="s">
        <v>2190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913</v>
      </c>
      <c r="P95" s="2" t="s">
        <v>914</v>
      </c>
      <c r="Q95" s="1">
        <v>132.19125</v>
      </c>
      <c r="R95" s="1">
        <v>0</v>
      </c>
      <c r="S95" s="1">
        <v>119.52405</v>
      </c>
      <c r="T95" s="1">
        <v>10.92</v>
      </c>
      <c r="U95" s="2" t="s">
        <v>8</v>
      </c>
      <c r="V95" s="1">
        <v>1.7472000000000001</v>
      </c>
      <c r="W95" s="1">
        <v>0</v>
      </c>
      <c r="X95" s="2" t="s">
        <v>0</v>
      </c>
      <c r="Y95" s="1">
        <v>0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35" t="s">
        <v>1</v>
      </c>
      <c r="AN95" s="2" t="s">
        <v>1</v>
      </c>
      <c r="AO95" s="135" t="s">
        <v>1</v>
      </c>
      <c r="AP95" s="2" t="s">
        <v>1</v>
      </c>
      <c r="AQ95" s="4">
        <v>132.19125</v>
      </c>
      <c r="AR95" s="4">
        <v>0</v>
      </c>
    </row>
    <row r="96" spans="1:44" x14ac:dyDescent="0.25">
      <c r="A96" s="2" t="s">
        <v>164</v>
      </c>
      <c r="B96" s="47">
        <v>44471</v>
      </c>
      <c r="C96" s="2" t="s">
        <v>6</v>
      </c>
      <c r="D96" s="2" t="s">
        <v>37</v>
      </c>
      <c r="E96" s="2" t="s">
        <v>209</v>
      </c>
      <c r="F96" s="2" t="s">
        <v>1865</v>
      </c>
      <c r="G96" s="2" t="s">
        <v>3</v>
      </c>
      <c r="H96" s="2" t="s">
        <v>2195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3207.4018039999996</v>
      </c>
      <c r="R96" s="1">
        <v>0</v>
      </c>
      <c r="S96" s="1">
        <v>2412.7670499999981</v>
      </c>
      <c r="T96" s="1">
        <v>0</v>
      </c>
      <c r="U96" s="2" t="s">
        <v>0</v>
      </c>
      <c r="V96" s="1">
        <v>0</v>
      </c>
      <c r="W96" s="1">
        <v>685.02994999999999</v>
      </c>
      <c r="X96" s="2" t="s">
        <v>8</v>
      </c>
      <c r="Y96" s="1">
        <v>109.60480399999999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35" t="s">
        <v>1</v>
      </c>
      <c r="AN96" s="2" t="s">
        <v>1</v>
      </c>
      <c r="AO96" s="135" t="s">
        <v>1</v>
      </c>
      <c r="AP96" s="2" t="s">
        <v>1</v>
      </c>
      <c r="AQ96" s="4">
        <v>3207.4018039999983</v>
      </c>
      <c r="AR96" s="4">
        <v>0</v>
      </c>
    </row>
    <row r="97" spans="1:44" x14ac:dyDescent="0.25">
      <c r="A97" s="2" t="s">
        <v>163</v>
      </c>
      <c r="B97" s="47">
        <v>44471</v>
      </c>
      <c r="C97" s="2" t="s">
        <v>34</v>
      </c>
      <c r="D97" s="2" t="s">
        <v>32</v>
      </c>
      <c r="E97" s="2" t="s">
        <v>201</v>
      </c>
      <c r="F97" s="2" t="s">
        <v>1678</v>
      </c>
      <c r="G97" s="2" t="s">
        <v>3</v>
      </c>
      <c r="H97" s="2" t="s">
        <v>1679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</v>
      </c>
      <c r="P97" s="2" t="s">
        <v>1</v>
      </c>
      <c r="Q97" s="1">
        <v>2088.6003999999998</v>
      </c>
      <c r="R97" s="1">
        <v>0</v>
      </c>
      <c r="S97" s="1">
        <v>1865.95</v>
      </c>
      <c r="T97" s="1">
        <v>0</v>
      </c>
      <c r="U97" s="2" t="s">
        <v>0</v>
      </c>
      <c r="V97" s="1">
        <v>0</v>
      </c>
      <c r="W97" s="1">
        <v>191.94</v>
      </c>
      <c r="X97" s="2" t="s">
        <v>0</v>
      </c>
      <c r="Y97" s="1">
        <v>30.7104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35" t="s">
        <v>1</v>
      </c>
      <c r="AN97" s="2" t="s">
        <v>1</v>
      </c>
      <c r="AO97" s="135" t="s">
        <v>1</v>
      </c>
      <c r="AP97" s="2" t="s">
        <v>1</v>
      </c>
      <c r="AQ97" s="4">
        <v>2088.6003999999998</v>
      </c>
      <c r="AR97" s="4">
        <v>0</v>
      </c>
    </row>
    <row r="98" spans="1:44" x14ac:dyDescent="0.25">
      <c r="A98" s="2" t="s">
        <v>162</v>
      </c>
      <c r="B98" s="47">
        <v>44471</v>
      </c>
      <c r="C98" s="2" t="s">
        <v>26</v>
      </c>
      <c r="D98" s="2" t="s">
        <v>32</v>
      </c>
      <c r="E98" s="2" t="s">
        <v>31</v>
      </c>
      <c r="F98" s="2" t="s">
        <v>1534</v>
      </c>
      <c r="G98" s="2" t="s">
        <v>3</v>
      </c>
      <c r="H98" s="2" t="s">
        <v>1694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3791.1435940000001</v>
      </c>
      <c r="R98" s="1">
        <v>0</v>
      </c>
      <c r="S98" s="1">
        <v>2604.3071500000001</v>
      </c>
      <c r="T98" s="1">
        <v>0</v>
      </c>
      <c r="U98" s="2" t="s">
        <v>0</v>
      </c>
      <c r="V98" s="1">
        <v>0</v>
      </c>
      <c r="W98" s="1">
        <v>1023.1347999999998</v>
      </c>
      <c r="X98" s="2" t="s">
        <v>8</v>
      </c>
      <c r="Y98" s="1">
        <v>163.70164399999996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35" t="s">
        <v>1</v>
      </c>
      <c r="AN98" s="2" t="s">
        <v>1</v>
      </c>
      <c r="AO98" s="135" t="s">
        <v>1</v>
      </c>
      <c r="AP98" s="2" t="s">
        <v>1</v>
      </c>
      <c r="AQ98" s="4">
        <v>3791.1435939999997</v>
      </c>
      <c r="AR98" s="4">
        <v>0</v>
      </c>
    </row>
    <row r="99" spans="1:44" x14ac:dyDescent="0.25">
      <c r="A99" s="2" t="s">
        <v>161</v>
      </c>
      <c r="B99" s="47">
        <v>44471</v>
      </c>
      <c r="C99" s="2" t="s">
        <v>26</v>
      </c>
      <c r="D99" s="2" t="s">
        <v>32</v>
      </c>
      <c r="E99" s="2" t="s">
        <v>31</v>
      </c>
      <c r="F99" s="2" t="s">
        <v>1531</v>
      </c>
      <c r="G99" s="2" t="s">
        <v>12</v>
      </c>
      <c r="H99" s="2" t="s">
        <v>1</v>
      </c>
      <c r="I99" s="1" t="s">
        <v>1697</v>
      </c>
      <c r="J99" s="1" t="s">
        <v>1</v>
      </c>
      <c r="K99" s="1" t="s">
        <v>1698</v>
      </c>
      <c r="L99" s="1" t="s">
        <v>1699</v>
      </c>
      <c r="M99" s="1">
        <v>6.72</v>
      </c>
      <c r="N99" s="2" t="s">
        <v>11</v>
      </c>
      <c r="O99" s="2" t="s">
        <v>1532</v>
      </c>
      <c r="P99" s="2" t="s">
        <v>1533</v>
      </c>
      <c r="Q99" s="1">
        <v>-6.7164000000000001</v>
      </c>
      <c r="R99" s="1">
        <v>0</v>
      </c>
      <c r="S99" s="1">
        <v>0</v>
      </c>
      <c r="T99" s="1">
        <v>0</v>
      </c>
      <c r="U99" s="2" t="s">
        <v>0</v>
      </c>
      <c r="V99" s="1">
        <v>0</v>
      </c>
      <c r="W99" s="1">
        <v>-5.79</v>
      </c>
      <c r="X99" s="2" t="s">
        <v>8</v>
      </c>
      <c r="Y99" s="1">
        <v>-0.9264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35" t="s">
        <v>1</v>
      </c>
      <c r="AN99" s="2" t="s">
        <v>1</v>
      </c>
      <c r="AO99" s="135" t="s">
        <v>1</v>
      </c>
      <c r="AP99" s="2" t="s">
        <v>1</v>
      </c>
      <c r="AQ99" s="4">
        <v>-6.7164000000000001</v>
      </c>
      <c r="AR99" s="4">
        <v>0</v>
      </c>
    </row>
    <row r="100" spans="1:44" x14ac:dyDescent="0.25">
      <c r="A100" s="2" t="s">
        <v>160</v>
      </c>
      <c r="B100" s="47">
        <v>44471</v>
      </c>
      <c r="C100" s="2" t="s">
        <v>6</v>
      </c>
      <c r="D100" s="2" t="s">
        <v>32</v>
      </c>
      <c r="E100" s="2" t="s">
        <v>203</v>
      </c>
      <c r="F100" s="2" t="s">
        <v>1435</v>
      </c>
      <c r="G100" s="2" t="s">
        <v>3</v>
      </c>
      <c r="H100" s="2" t="s">
        <v>2200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2356.4448479999992</v>
      </c>
      <c r="R100" s="1">
        <v>0</v>
      </c>
      <c r="S100" s="1">
        <v>1822.7442499999993</v>
      </c>
      <c r="T100" s="1">
        <v>0</v>
      </c>
      <c r="U100" s="2" t="s">
        <v>0</v>
      </c>
      <c r="V100" s="1">
        <v>0</v>
      </c>
      <c r="W100" s="1">
        <v>460.08674999999999</v>
      </c>
      <c r="X100" s="2" t="s">
        <v>8</v>
      </c>
      <c r="Y100" s="1">
        <v>73.61384799999999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35" t="s">
        <v>1</v>
      </c>
      <c r="AN100" s="2" t="s">
        <v>1</v>
      </c>
      <c r="AO100" s="135" t="s">
        <v>1</v>
      </c>
      <c r="AP100" s="2" t="s">
        <v>1</v>
      </c>
      <c r="AQ100" s="4">
        <v>2356.4448479999992</v>
      </c>
      <c r="AR100" s="4">
        <v>0</v>
      </c>
    </row>
    <row r="101" spans="1:44" ht="13.5" customHeight="1" x14ac:dyDescent="0.25">
      <c r="A101" s="2" t="s">
        <v>159</v>
      </c>
      <c r="B101" s="47">
        <v>44471</v>
      </c>
      <c r="C101" s="2" t="s">
        <v>6</v>
      </c>
      <c r="D101" s="2" t="s">
        <v>32</v>
      </c>
      <c r="E101" s="2" t="s">
        <v>203</v>
      </c>
      <c r="F101" s="2" t="s">
        <v>1435</v>
      </c>
      <c r="G101" s="2" t="s">
        <v>3</v>
      </c>
      <c r="H101" s="2" t="s">
        <v>2203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393</v>
      </c>
      <c r="P101" s="2" t="s">
        <v>406</v>
      </c>
      <c r="Q101" s="1">
        <v>267.95625999999999</v>
      </c>
      <c r="R101" s="1">
        <v>0</v>
      </c>
      <c r="S101" s="1">
        <v>227.5204</v>
      </c>
      <c r="T101" s="1">
        <v>34.858499999999999</v>
      </c>
      <c r="U101" s="2" t="s">
        <v>8</v>
      </c>
      <c r="V101" s="1">
        <v>5.5773599999999997</v>
      </c>
      <c r="W101" s="1">
        <v>0</v>
      </c>
      <c r="X101" s="2" t="s">
        <v>0</v>
      </c>
      <c r="Y101" s="1">
        <v>0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35" t="s">
        <v>1</v>
      </c>
      <c r="AN101" s="2" t="s">
        <v>1</v>
      </c>
      <c r="AO101" s="135" t="s">
        <v>1</v>
      </c>
      <c r="AP101" s="2" t="s">
        <v>1</v>
      </c>
      <c r="AQ101" s="4">
        <v>267.95625999999999</v>
      </c>
      <c r="AR101" s="4">
        <v>0</v>
      </c>
    </row>
    <row r="102" spans="1:44" x14ac:dyDescent="0.25">
      <c r="A102" s="2" t="s">
        <v>158</v>
      </c>
      <c r="B102" s="47">
        <v>44471</v>
      </c>
      <c r="C102" s="2" t="s">
        <v>6</v>
      </c>
      <c r="D102" s="2" t="s">
        <v>32</v>
      </c>
      <c r="E102" s="2" t="s">
        <v>203</v>
      </c>
      <c r="F102" s="2" t="s">
        <v>1435</v>
      </c>
      <c r="G102" s="2" t="s">
        <v>3</v>
      </c>
      <c r="H102" s="2" t="s">
        <v>2207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2658.1954239999995</v>
      </c>
      <c r="R102" s="1">
        <v>0</v>
      </c>
      <c r="S102" s="1">
        <v>2082.0425499999992</v>
      </c>
      <c r="T102" s="1">
        <v>0</v>
      </c>
      <c r="U102" s="2" t="s">
        <v>0</v>
      </c>
      <c r="V102" s="1">
        <v>0</v>
      </c>
      <c r="W102" s="1">
        <v>496.68344999999999</v>
      </c>
      <c r="X102" s="2" t="s">
        <v>8</v>
      </c>
      <c r="Y102" s="1">
        <v>79.469423999999989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35" t="s">
        <v>1</v>
      </c>
      <c r="AN102" s="2" t="s">
        <v>1</v>
      </c>
      <c r="AO102" s="135" t="s">
        <v>1</v>
      </c>
      <c r="AP102" s="2" t="s">
        <v>1</v>
      </c>
      <c r="AQ102" s="4">
        <v>2658.1954239999991</v>
      </c>
      <c r="AR102" s="4">
        <v>0</v>
      </c>
    </row>
    <row r="103" spans="1:44" x14ac:dyDescent="0.25">
      <c r="A103" s="2" t="s">
        <v>157</v>
      </c>
      <c r="B103" s="47">
        <v>44471</v>
      </c>
      <c r="C103" s="2" t="s">
        <v>6</v>
      </c>
      <c r="D103" s="2" t="s">
        <v>32</v>
      </c>
      <c r="E103" s="2" t="s">
        <v>203</v>
      </c>
      <c r="F103" s="2" t="s">
        <v>1435</v>
      </c>
      <c r="G103" s="2" t="s">
        <v>3</v>
      </c>
      <c r="H103" s="2" t="s">
        <v>2211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1248</v>
      </c>
      <c r="P103" s="2" t="s">
        <v>1249</v>
      </c>
      <c r="Q103" s="1">
        <v>65.229699999999994</v>
      </c>
      <c r="R103" s="1">
        <v>0</v>
      </c>
      <c r="S103" s="1">
        <v>61.877300000000005</v>
      </c>
      <c r="T103" s="1">
        <v>2.89</v>
      </c>
      <c r="U103" s="2" t="s">
        <v>8</v>
      </c>
      <c r="V103" s="1">
        <v>0.46239999999999998</v>
      </c>
      <c r="W103" s="1">
        <v>0</v>
      </c>
      <c r="X103" s="2" t="s">
        <v>0</v>
      </c>
      <c r="Y103" s="1">
        <v>0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35" t="s">
        <v>1</v>
      </c>
      <c r="AN103" s="2" t="s">
        <v>1</v>
      </c>
      <c r="AO103" s="135" t="s">
        <v>1</v>
      </c>
      <c r="AP103" s="2" t="s">
        <v>1</v>
      </c>
      <c r="AQ103" s="4">
        <v>65.229700000000008</v>
      </c>
      <c r="AR103" s="4">
        <v>0</v>
      </c>
    </row>
    <row r="104" spans="1:44" x14ac:dyDescent="0.25">
      <c r="A104" s="2" t="s">
        <v>156</v>
      </c>
      <c r="B104" s="47">
        <v>44471</v>
      </c>
      <c r="C104" s="2" t="s">
        <v>6</v>
      </c>
      <c r="D104" s="2" t="s">
        <v>32</v>
      </c>
      <c r="E104" s="2" t="s">
        <v>203</v>
      </c>
      <c r="F104" s="2" t="s">
        <v>1435</v>
      </c>
      <c r="G104" s="2" t="s">
        <v>3</v>
      </c>
      <c r="H104" s="2" t="s">
        <v>2214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2061.2030519999998</v>
      </c>
      <c r="R104" s="1">
        <v>0</v>
      </c>
      <c r="S104" s="1">
        <v>1602.85115</v>
      </c>
      <c r="T104" s="1">
        <v>0</v>
      </c>
      <c r="U104" s="2" t="s">
        <v>0</v>
      </c>
      <c r="V104" s="1">
        <v>0</v>
      </c>
      <c r="W104" s="1">
        <v>395.13095000000004</v>
      </c>
      <c r="X104" s="2" t="s">
        <v>8</v>
      </c>
      <c r="Y104" s="1">
        <v>63.220952000000011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35" t="s">
        <v>1</v>
      </c>
      <c r="AN104" s="2" t="s">
        <v>1</v>
      </c>
      <c r="AO104" s="135" t="s">
        <v>1</v>
      </c>
      <c r="AP104" s="2" t="s">
        <v>1</v>
      </c>
      <c r="AQ104" s="4">
        <v>2061.2030519999998</v>
      </c>
      <c r="AR104" s="4">
        <v>0</v>
      </c>
    </row>
    <row r="105" spans="1:44" x14ac:dyDescent="0.25">
      <c r="A105" s="2" t="s">
        <v>155</v>
      </c>
      <c r="B105" s="47">
        <v>44471</v>
      </c>
      <c r="C105" s="2" t="s">
        <v>26</v>
      </c>
      <c r="D105" s="2" t="s">
        <v>25</v>
      </c>
      <c r="E105" s="2" t="s">
        <v>250</v>
      </c>
      <c r="F105" s="2" t="s">
        <v>1431</v>
      </c>
      <c r="G105" s="2" t="s">
        <v>3</v>
      </c>
      <c r="H105" s="2" t="s">
        <v>1705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1255.90552</v>
      </c>
      <c r="R105" s="1">
        <v>0</v>
      </c>
      <c r="S105" s="1">
        <v>858.17254999999932</v>
      </c>
      <c r="T105" s="1">
        <v>0</v>
      </c>
      <c r="U105" s="2" t="s">
        <v>0</v>
      </c>
      <c r="V105" s="1">
        <v>0</v>
      </c>
      <c r="W105" s="1">
        <v>342.8732500000001</v>
      </c>
      <c r="X105" s="2" t="s">
        <v>8</v>
      </c>
      <c r="Y105" s="1">
        <v>54.859719999999996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35" t="s">
        <v>1</v>
      </c>
      <c r="AN105" s="2" t="s">
        <v>1</v>
      </c>
      <c r="AO105" s="135" t="s">
        <v>1</v>
      </c>
      <c r="AP105" s="2" t="s">
        <v>1</v>
      </c>
      <c r="AQ105" s="4">
        <v>1255.9055199999993</v>
      </c>
      <c r="AR105" s="4">
        <v>0</v>
      </c>
    </row>
    <row r="106" spans="1:44" x14ac:dyDescent="0.25">
      <c r="A106" s="2" t="s">
        <v>154</v>
      </c>
      <c r="B106" s="47">
        <v>44471</v>
      </c>
      <c r="C106" s="2" t="s">
        <v>26</v>
      </c>
      <c r="D106" s="2" t="s">
        <v>25</v>
      </c>
      <c r="E106" s="2" t="s">
        <v>250</v>
      </c>
      <c r="F106" s="2" t="s">
        <v>1497</v>
      </c>
      <c r="G106" s="2" t="s">
        <v>3</v>
      </c>
      <c r="H106" s="2" t="s">
        <v>1708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1342</v>
      </c>
      <c r="P106" s="2" t="s">
        <v>898</v>
      </c>
      <c r="Q106" s="1">
        <v>28.4496</v>
      </c>
      <c r="R106" s="1">
        <v>0</v>
      </c>
      <c r="S106" s="1">
        <v>28.4496</v>
      </c>
      <c r="T106" s="1">
        <v>0</v>
      </c>
      <c r="U106" s="2" t="s">
        <v>0</v>
      </c>
      <c r="V106" s="1">
        <v>0</v>
      </c>
      <c r="W106" s="1">
        <v>0</v>
      </c>
      <c r="X106" s="2" t="s">
        <v>0</v>
      </c>
      <c r="Y106" s="1">
        <v>0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35" t="s">
        <v>1</v>
      </c>
      <c r="AN106" s="2" t="s">
        <v>1</v>
      </c>
      <c r="AO106" s="135" t="s">
        <v>1</v>
      </c>
      <c r="AP106" s="2" t="s">
        <v>1</v>
      </c>
      <c r="AQ106" s="4">
        <v>28.4496</v>
      </c>
      <c r="AR106" s="4">
        <v>0</v>
      </c>
    </row>
    <row r="107" spans="1:44" x14ac:dyDescent="0.25">
      <c r="A107" s="2" t="s">
        <v>153</v>
      </c>
      <c r="B107" s="47">
        <v>44471</v>
      </c>
      <c r="C107" s="2" t="s">
        <v>26</v>
      </c>
      <c r="D107" s="2" t="s">
        <v>25</v>
      </c>
      <c r="E107" s="2" t="s">
        <v>250</v>
      </c>
      <c r="F107" s="2" t="s">
        <v>1431</v>
      </c>
      <c r="G107" s="2" t="s">
        <v>3</v>
      </c>
      <c r="H107" s="2" t="s">
        <v>1713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461.75405000000001</v>
      </c>
      <c r="R107" s="1">
        <v>0</v>
      </c>
      <c r="S107" s="1">
        <v>323.79524999999995</v>
      </c>
      <c r="T107" s="1">
        <v>0</v>
      </c>
      <c r="U107" s="2" t="s">
        <v>0</v>
      </c>
      <c r="V107" s="1">
        <v>0</v>
      </c>
      <c r="W107" s="1">
        <v>118.93</v>
      </c>
      <c r="X107" s="2" t="s">
        <v>0</v>
      </c>
      <c r="Y107" s="1">
        <v>19.0288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35" t="s">
        <v>1</v>
      </c>
      <c r="AN107" s="2" t="s">
        <v>1</v>
      </c>
      <c r="AO107" s="135" t="s">
        <v>1</v>
      </c>
      <c r="AP107" s="2" t="s">
        <v>1</v>
      </c>
      <c r="AQ107" s="4">
        <v>461.75404999999995</v>
      </c>
      <c r="AR107" s="4">
        <v>0</v>
      </c>
    </row>
    <row r="108" spans="1:44" x14ac:dyDescent="0.25">
      <c r="A108" s="2" t="s">
        <v>152</v>
      </c>
      <c r="B108" s="47">
        <v>44471</v>
      </c>
      <c r="C108" s="2" t="s">
        <v>26</v>
      </c>
      <c r="D108" s="2" t="s">
        <v>25</v>
      </c>
      <c r="E108" s="2" t="s">
        <v>250</v>
      </c>
      <c r="F108" s="2" t="s">
        <v>1497</v>
      </c>
      <c r="G108" s="2" t="s">
        <v>3</v>
      </c>
      <c r="H108" s="2" t="s">
        <v>1716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1205</v>
      </c>
      <c r="P108" s="2" t="s">
        <v>731</v>
      </c>
      <c r="Q108" s="1">
        <v>8.2151999999999994</v>
      </c>
      <c r="R108" s="1">
        <v>0</v>
      </c>
      <c r="S108" s="1">
        <v>8.2151999999999994</v>
      </c>
      <c r="T108" s="1">
        <v>0</v>
      </c>
      <c r="U108" s="2" t="s">
        <v>0</v>
      </c>
      <c r="V108" s="1">
        <v>0</v>
      </c>
      <c r="W108" s="1">
        <v>0</v>
      </c>
      <c r="X108" s="2" t="s">
        <v>0</v>
      </c>
      <c r="Y108" s="1">
        <v>0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35" t="s">
        <v>1</v>
      </c>
      <c r="AN108" s="2" t="s">
        <v>1</v>
      </c>
      <c r="AO108" s="135" t="s">
        <v>1</v>
      </c>
      <c r="AP108" s="2" t="s">
        <v>1</v>
      </c>
      <c r="AQ108" s="4">
        <v>8.2151999999999994</v>
      </c>
      <c r="AR108" s="4">
        <v>0</v>
      </c>
    </row>
    <row r="109" spans="1:44" x14ac:dyDescent="0.25">
      <c r="A109" s="2" t="s">
        <v>151</v>
      </c>
      <c r="B109" s="47">
        <v>44471</v>
      </c>
      <c r="C109" s="2" t="s">
        <v>26</v>
      </c>
      <c r="D109" s="2" t="s">
        <v>25</v>
      </c>
      <c r="E109" s="2" t="s">
        <v>250</v>
      </c>
      <c r="F109" s="2" t="s">
        <v>1431</v>
      </c>
      <c r="G109" s="2" t="s">
        <v>3</v>
      </c>
      <c r="H109" s="2" t="s">
        <v>1724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1678.7299720000001</v>
      </c>
      <c r="R109" s="1">
        <v>0</v>
      </c>
      <c r="S109" s="1">
        <v>1006.1295500000002</v>
      </c>
      <c r="T109" s="1">
        <v>0</v>
      </c>
      <c r="U109" s="2" t="s">
        <v>0</v>
      </c>
      <c r="V109" s="1">
        <v>0</v>
      </c>
      <c r="W109" s="1">
        <v>579.82794999999999</v>
      </c>
      <c r="X109" s="2" t="s">
        <v>0</v>
      </c>
      <c r="Y109" s="1">
        <v>92.772471999999993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35" t="s">
        <v>1</v>
      </c>
      <c r="AN109" s="2" t="s">
        <v>1</v>
      </c>
      <c r="AO109" s="135" t="s">
        <v>1</v>
      </c>
      <c r="AP109" s="2" t="s">
        <v>1</v>
      </c>
      <c r="AQ109" s="4">
        <v>1678.7299720000001</v>
      </c>
      <c r="AR109" s="4">
        <v>0</v>
      </c>
    </row>
    <row r="110" spans="1:44" x14ac:dyDescent="0.25">
      <c r="A110" s="2" t="s">
        <v>150</v>
      </c>
      <c r="B110" s="47">
        <v>44471</v>
      </c>
      <c r="C110" s="2" t="s">
        <v>6</v>
      </c>
      <c r="D110" s="2" t="s">
        <v>25</v>
      </c>
      <c r="E110" s="2" t="s">
        <v>197</v>
      </c>
      <c r="F110" s="2" t="s">
        <v>2218</v>
      </c>
      <c r="G110" s="2" t="s">
        <v>3</v>
      </c>
      <c r="H110" s="2" t="s">
        <v>2219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7715.8892980000037</v>
      </c>
      <c r="R110" s="1">
        <v>0</v>
      </c>
      <c r="S110" s="1">
        <v>5854.4413000000013</v>
      </c>
      <c r="T110" s="1">
        <v>0</v>
      </c>
      <c r="U110" s="2" t="s">
        <v>0</v>
      </c>
      <c r="V110" s="1">
        <v>0</v>
      </c>
      <c r="W110" s="1">
        <v>1604.6966500000008</v>
      </c>
      <c r="X110" s="2" t="s">
        <v>8</v>
      </c>
      <c r="Y110" s="1">
        <v>256.75134799999989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35" t="s">
        <v>1</v>
      </c>
      <c r="AN110" s="2" t="s">
        <v>1</v>
      </c>
      <c r="AO110" s="135" t="s">
        <v>1</v>
      </c>
      <c r="AP110" s="2" t="s">
        <v>1</v>
      </c>
      <c r="AQ110" s="4">
        <v>7715.8892980000019</v>
      </c>
      <c r="AR110" s="4">
        <v>0</v>
      </c>
    </row>
    <row r="111" spans="1:44" x14ac:dyDescent="0.25">
      <c r="A111" s="2" t="s">
        <v>149</v>
      </c>
      <c r="B111" s="47">
        <v>44471</v>
      </c>
      <c r="C111" s="2" t="s">
        <v>6</v>
      </c>
      <c r="D111" s="2" t="s">
        <v>25</v>
      </c>
      <c r="E111" s="2" t="s">
        <v>197</v>
      </c>
      <c r="F111" s="2" t="s">
        <v>2218</v>
      </c>
      <c r="G111" s="2" t="s">
        <v>12</v>
      </c>
      <c r="H111" s="2" t="s">
        <v>1</v>
      </c>
      <c r="I111" s="1" t="s">
        <v>1374</v>
      </c>
      <c r="J111" s="1" t="s">
        <v>1</v>
      </c>
      <c r="K111" s="1" t="s">
        <v>2227</v>
      </c>
      <c r="L111" s="1" t="s">
        <v>1620</v>
      </c>
      <c r="M111" s="1">
        <v>107.35</v>
      </c>
      <c r="N111" s="2" t="s">
        <v>11</v>
      </c>
      <c r="O111" s="2" t="s">
        <v>2228</v>
      </c>
      <c r="P111" s="2" t="s">
        <v>2229</v>
      </c>
      <c r="Q111" s="1">
        <v>-1.1472500000000001</v>
      </c>
      <c r="R111" s="1">
        <v>0</v>
      </c>
      <c r="S111" s="1">
        <v>-1.1472500000000001</v>
      </c>
      <c r="T111" s="1">
        <v>0</v>
      </c>
      <c r="U111" s="2" t="s">
        <v>0</v>
      </c>
      <c r="V111" s="1">
        <v>0</v>
      </c>
      <c r="W111" s="1">
        <v>0</v>
      </c>
      <c r="X111" s="2" t="s">
        <v>0</v>
      </c>
      <c r="Y111" s="1">
        <v>0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35" t="s">
        <v>1</v>
      </c>
      <c r="AN111" s="2" t="s">
        <v>1</v>
      </c>
      <c r="AO111" s="135" t="s">
        <v>1</v>
      </c>
      <c r="AP111" s="2" t="s">
        <v>1</v>
      </c>
      <c r="AQ111" s="4">
        <v>-1.1472500000000001</v>
      </c>
      <c r="AR111" s="4">
        <v>0</v>
      </c>
    </row>
    <row r="112" spans="1:44" x14ac:dyDescent="0.25">
      <c r="A112" s="2" t="s">
        <v>148</v>
      </c>
      <c r="B112" s="47">
        <v>44471</v>
      </c>
      <c r="C112" s="2" t="s">
        <v>26</v>
      </c>
      <c r="D112" s="2" t="s">
        <v>23</v>
      </c>
      <c r="E112" s="2" t="s">
        <v>355</v>
      </c>
      <c r="F112" s="2" t="s">
        <v>1274</v>
      </c>
      <c r="G112" s="2" t="s">
        <v>3</v>
      </c>
      <c r="H112" s="2" t="s">
        <v>1728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892.9592560000001</v>
      </c>
      <c r="R112" s="1">
        <v>0</v>
      </c>
      <c r="S112" s="1">
        <v>665.82939999999996</v>
      </c>
      <c r="T112" s="1">
        <v>0</v>
      </c>
      <c r="U112" s="2" t="s">
        <v>0</v>
      </c>
      <c r="V112" s="1">
        <v>0</v>
      </c>
      <c r="W112" s="1">
        <v>195.80159999999998</v>
      </c>
      <c r="X112" s="2" t="s">
        <v>8</v>
      </c>
      <c r="Y112" s="1">
        <v>31.328255999999996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35" t="s">
        <v>1</v>
      </c>
      <c r="AN112" s="2" t="s">
        <v>1</v>
      </c>
      <c r="AO112" s="135" t="s">
        <v>1</v>
      </c>
      <c r="AP112" s="2" t="s">
        <v>1</v>
      </c>
      <c r="AQ112" s="4">
        <v>892.95925599999998</v>
      </c>
      <c r="AR112" s="4">
        <v>0</v>
      </c>
    </row>
    <row r="113" spans="1:44" x14ac:dyDescent="0.25">
      <c r="A113" s="2" t="s">
        <v>147</v>
      </c>
      <c r="B113" s="47">
        <v>44471</v>
      </c>
      <c r="C113" s="2" t="s">
        <v>26</v>
      </c>
      <c r="D113" s="2" t="s">
        <v>23</v>
      </c>
      <c r="E113" s="2" t="s">
        <v>355</v>
      </c>
      <c r="F113" s="2" t="s">
        <v>1340</v>
      </c>
      <c r="G113" s="2" t="s">
        <v>3</v>
      </c>
      <c r="H113" s="2" t="s">
        <v>1731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1206</v>
      </c>
      <c r="P113" s="2" t="s">
        <v>1207</v>
      </c>
      <c r="Q113" s="1">
        <v>1.7052</v>
      </c>
      <c r="R113" s="1">
        <v>0</v>
      </c>
      <c r="S113" s="1">
        <v>0</v>
      </c>
      <c r="T113" s="1">
        <v>1.47</v>
      </c>
      <c r="U113" s="2" t="s">
        <v>8</v>
      </c>
      <c r="V113" s="1">
        <v>0.23519999999999999</v>
      </c>
      <c r="W113" s="1">
        <v>0</v>
      </c>
      <c r="X113" s="2" t="s">
        <v>0</v>
      </c>
      <c r="Y113" s="1">
        <v>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35" t="s">
        <v>1</v>
      </c>
      <c r="AN113" s="2" t="s">
        <v>1</v>
      </c>
      <c r="AO113" s="135" t="s">
        <v>1</v>
      </c>
      <c r="AP113" s="2" t="s">
        <v>1</v>
      </c>
      <c r="AQ113" s="4">
        <v>1.7052</v>
      </c>
      <c r="AR113" s="4">
        <v>0</v>
      </c>
    </row>
    <row r="114" spans="1:44" x14ac:dyDescent="0.25">
      <c r="A114" s="2" t="s">
        <v>146</v>
      </c>
      <c r="B114" s="47">
        <v>44471</v>
      </c>
      <c r="C114" s="2" t="s">
        <v>26</v>
      </c>
      <c r="D114" s="2" t="s">
        <v>23</v>
      </c>
      <c r="E114" s="2" t="s">
        <v>355</v>
      </c>
      <c r="F114" s="2" t="s">
        <v>1274</v>
      </c>
      <c r="G114" s="2" t="s">
        <v>3</v>
      </c>
      <c r="H114" s="2" t="s">
        <v>1736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2242.6916999999999</v>
      </c>
      <c r="R114" s="1">
        <v>0</v>
      </c>
      <c r="S114" s="1">
        <v>1648.4454499999997</v>
      </c>
      <c r="T114" s="1">
        <v>0</v>
      </c>
      <c r="U114" s="2" t="s">
        <v>0</v>
      </c>
      <c r="V114" s="1">
        <v>0</v>
      </c>
      <c r="W114" s="1">
        <v>512.28125000000011</v>
      </c>
      <c r="X114" s="2" t="s">
        <v>8</v>
      </c>
      <c r="Y114" s="1">
        <v>81.965000000000003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35" t="s">
        <v>1</v>
      </c>
      <c r="AN114" s="2" t="s">
        <v>1</v>
      </c>
      <c r="AO114" s="135" t="s">
        <v>1</v>
      </c>
      <c r="AP114" s="2" t="s">
        <v>1</v>
      </c>
      <c r="AQ114" s="4">
        <v>2242.6916999999999</v>
      </c>
      <c r="AR114" s="4">
        <v>0</v>
      </c>
    </row>
    <row r="115" spans="1:44" x14ac:dyDescent="0.25">
      <c r="A115" s="2" t="s">
        <v>145</v>
      </c>
      <c r="B115" s="47">
        <v>44471</v>
      </c>
      <c r="C115" s="2" t="s">
        <v>26</v>
      </c>
      <c r="D115" s="2" t="s">
        <v>23</v>
      </c>
      <c r="E115" s="2" t="s">
        <v>355</v>
      </c>
      <c r="F115" s="2" t="s">
        <v>1340</v>
      </c>
      <c r="G115" s="2" t="s">
        <v>12</v>
      </c>
      <c r="H115" s="2" t="s">
        <v>1</v>
      </c>
      <c r="I115" s="1" t="s">
        <v>1742</v>
      </c>
      <c r="J115" s="1" t="s">
        <v>1</v>
      </c>
      <c r="K115" s="1" t="s">
        <v>1743</v>
      </c>
      <c r="L115" s="1" t="s">
        <v>1744</v>
      </c>
      <c r="M115" s="1">
        <v>118.36</v>
      </c>
      <c r="N115" s="2" t="s">
        <v>11</v>
      </c>
      <c r="O115" s="2" t="s">
        <v>1745</v>
      </c>
      <c r="P115" s="2" t="s">
        <v>1746</v>
      </c>
      <c r="Q115" s="1">
        <v>-16.288</v>
      </c>
      <c r="R115" s="1">
        <v>0</v>
      </c>
      <c r="S115" s="1">
        <v>-16.288</v>
      </c>
      <c r="T115" s="1">
        <v>0</v>
      </c>
      <c r="U115" s="2" t="s">
        <v>0</v>
      </c>
      <c r="V115" s="1">
        <v>0</v>
      </c>
      <c r="W115" s="1">
        <v>0</v>
      </c>
      <c r="X115" s="2" t="s">
        <v>0</v>
      </c>
      <c r="Y115" s="1">
        <v>0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35" t="s">
        <v>1</v>
      </c>
      <c r="AN115" s="2" t="s">
        <v>1</v>
      </c>
      <c r="AO115" s="135" t="s">
        <v>1</v>
      </c>
      <c r="AP115" s="2" t="s">
        <v>1</v>
      </c>
      <c r="AQ115" s="4">
        <v>-16.288</v>
      </c>
      <c r="AR115" s="4">
        <v>0</v>
      </c>
    </row>
    <row r="116" spans="1:44" x14ac:dyDescent="0.25">
      <c r="A116" s="2" t="s">
        <v>144</v>
      </c>
      <c r="B116" s="47">
        <v>44471</v>
      </c>
      <c r="C116" s="2" t="s">
        <v>26</v>
      </c>
      <c r="D116" s="2" t="s">
        <v>23</v>
      </c>
      <c r="E116" s="2" t="s">
        <v>355</v>
      </c>
      <c r="F116" s="2" t="s">
        <v>1340</v>
      </c>
      <c r="G116" s="2" t="s">
        <v>12</v>
      </c>
      <c r="H116" s="2" t="s">
        <v>1</v>
      </c>
      <c r="I116" s="1" t="s">
        <v>1758</v>
      </c>
      <c r="J116" s="1" t="s">
        <v>1</v>
      </c>
      <c r="K116" s="1" t="s">
        <v>1759</v>
      </c>
      <c r="L116" s="1" t="s">
        <v>1512</v>
      </c>
      <c r="M116" s="1">
        <v>83.77</v>
      </c>
      <c r="N116" s="2" t="s">
        <v>11</v>
      </c>
      <c r="O116" s="2" t="s">
        <v>1385</v>
      </c>
      <c r="P116" s="2" t="s">
        <v>1386</v>
      </c>
      <c r="Q116" s="1">
        <v>-17</v>
      </c>
      <c r="R116" s="1">
        <v>0</v>
      </c>
      <c r="S116" s="1">
        <v>-17</v>
      </c>
      <c r="T116" s="1">
        <v>0</v>
      </c>
      <c r="U116" s="2" t="s">
        <v>0</v>
      </c>
      <c r="V116" s="1">
        <v>0</v>
      </c>
      <c r="W116" s="1">
        <v>0</v>
      </c>
      <c r="X116" s="2" t="s">
        <v>0</v>
      </c>
      <c r="Y116" s="1">
        <v>0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35" t="s">
        <v>1</v>
      </c>
      <c r="AN116" s="2" t="s">
        <v>1</v>
      </c>
      <c r="AO116" s="135" t="s">
        <v>1</v>
      </c>
      <c r="AP116" s="2" t="s">
        <v>1</v>
      </c>
      <c r="AQ116" s="4">
        <v>-17</v>
      </c>
      <c r="AR116" s="4">
        <v>0</v>
      </c>
    </row>
    <row r="117" spans="1:44" x14ac:dyDescent="0.25">
      <c r="A117" s="2" t="s">
        <v>143</v>
      </c>
      <c r="B117" s="47">
        <v>44471</v>
      </c>
      <c r="C117" s="2" t="s">
        <v>6</v>
      </c>
      <c r="D117" s="2" t="s">
        <v>21</v>
      </c>
      <c r="E117" s="2" t="s">
        <v>191</v>
      </c>
      <c r="F117" s="2" t="s">
        <v>1550</v>
      </c>
      <c r="G117" s="2" t="s">
        <v>3</v>
      </c>
      <c r="H117" s="2" t="s">
        <v>2235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8694.6565700000101</v>
      </c>
      <c r="R117" s="1">
        <v>0</v>
      </c>
      <c r="S117" s="1">
        <v>6507.4775500000005</v>
      </c>
      <c r="T117" s="1">
        <v>0</v>
      </c>
      <c r="U117" s="2" t="s">
        <v>0</v>
      </c>
      <c r="V117" s="1">
        <v>0</v>
      </c>
      <c r="W117" s="1">
        <v>1885.4992000000007</v>
      </c>
      <c r="X117" s="2" t="s">
        <v>0</v>
      </c>
      <c r="Y117" s="1">
        <v>301.67982000000001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35" t="s">
        <v>1</v>
      </c>
      <c r="AN117" s="2" t="s">
        <v>1</v>
      </c>
      <c r="AO117" s="135" t="s">
        <v>1</v>
      </c>
      <c r="AP117" s="2" t="s">
        <v>1</v>
      </c>
      <c r="AQ117" s="4">
        <v>8694.656570000001</v>
      </c>
      <c r="AR117" s="4">
        <v>0</v>
      </c>
    </row>
    <row r="118" spans="1:44" x14ac:dyDescent="0.25">
      <c r="A118" s="2" t="s">
        <v>142</v>
      </c>
      <c r="B118" s="47">
        <v>44471</v>
      </c>
      <c r="C118" s="2" t="s">
        <v>26</v>
      </c>
      <c r="D118" s="2" t="s">
        <v>892</v>
      </c>
      <c r="E118" s="2" t="s">
        <v>894</v>
      </c>
      <c r="F118" s="2" t="s">
        <v>1765</v>
      </c>
      <c r="G118" s="2" t="s">
        <v>3</v>
      </c>
      <c r="H118" s="2" t="s">
        <v>1766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267.79200000000003</v>
      </c>
      <c r="R118" s="1">
        <v>0</v>
      </c>
      <c r="S118" s="1">
        <v>83.990000000000009</v>
      </c>
      <c r="T118" s="1">
        <v>0</v>
      </c>
      <c r="U118" s="2" t="s">
        <v>0</v>
      </c>
      <c r="V118" s="1">
        <v>0</v>
      </c>
      <c r="W118" s="1">
        <v>158.44999999999999</v>
      </c>
      <c r="X118" s="2" t="s">
        <v>8</v>
      </c>
      <c r="Y118" s="1">
        <v>25.351999999999997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35" t="s">
        <v>1</v>
      </c>
      <c r="AN118" s="2" t="s">
        <v>1</v>
      </c>
      <c r="AO118" s="135" t="s">
        <v>1</v>
      </c>
      <c r="AP118" s="2" t="s">
        <v>1</v>
      </c>
      <c r="AQ118" s="4">
        <v>267.79199999999997</v>
      </c>
      <c r="AR118" s="4">
        <v>0</v>
      </c>
    </row>
    <row r="119" spans="1:44" x14ac:dyDescent="0.25">
      <c r="A119" s="2" t="s">
        <v>141</v>
      </c>
      <c r="B119" s="47">
        <v>44471</v>
      </c>
      <c r="C119" s="2" t="s">
        <v>6</v>
      </c>
      <c r="D119" s="2" t="s">
        <v>892</v>
      </c>
      <c r="E119" s="2" t="s">
        <v>893</v>
      </c>
      <c r="F119" s="2" t="s">
        <v>2241</v>
      </c>
      <c r="G119" s="2" t="s">
        <v>3</v>
      </c>
      <c r="H119" s="2" t="s">
        <v>2242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6869.4951479999963</v>
      </c>
      <c r="R119" s="1">
        <v>0</v>
      </c>
      <c r="S119" s="1">
        <v>5664.4582999999975</v>
      </c>
      <c r="T119" s="1">
        <v>0</v>
      </c>
      <c r="U119" s="2" t="s">
        <v>0</v>
      </c>
      <c r="V119" s="1">
        <v>0</v>
      </c>
      <c r="W119" s="1">
        <v>1038.8248000000001</v>
      </c>
      <c r="X119" s="2" t="s">
        <v>8</v>
      </c>
      <c r="Y119" s="1">
        <v>166.21204800000001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35" t="s">
        <v>1</v>
      </c>
      <c r="AN119" s="2" t="s">
        <v>1</v>
      </c>
      <c r="AO119" s="135" t="s">
        <v>1</v>
      </c>
      <c r="AP119" s="2" t="s">
        <v>1</v>
      </c>
      <c r="AQ119" s="4">
        <v>6869.4951479999982</v>
      </c>
      <c r="AR119" s="4">
        <v>0</v>
      </c>
    </row>
    <row r="120" spans="1:44" x14ac:dyDescent="0.25">
      <c r="A120" s="2" t="s">
        <v>140</v>
      </c>
      <c r="B120" s="47">
        <v>44471</v>
      </c>
      <c r="C120" s="2" t="s">
        <v>6</v>
      </c>
      <c r="D120" s="2" t="s">
        <v>892</v>
      </c>
      <c r="E120" s="2" t="s">
        <v>893</v>
      </c>
      <c r="F120" s="2" t="s">
        <v>2241</v>
      </c>
      <c r="G120" s="2" t="s">
        <v>3</v>
      </c>
      <c r="H120" s="2" t="s">
        <v>2247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2248</v>
      </c>
      <c r="P120" s="2" t="s">
        <v>2249</v>
      </c>
      <c r="Q120" s="1">
        <v>125.04285</v>
      </c>
      <c r="R120" s="1">
        <v>0</v>
      </c>
      <c r="S120" s="1">
        <v>109.35965</v>
      </c>
      <c r="T120" s="1">
        <v>13.52</v>
      </c>
      <c r="U120" s="2" t="s">
        <v>8</v>
      </c>
      <c r="V120" s="1">
        <v>2.1631999999999998</v>
      </c>
      <c r="W120" s="1">
        <v>0</v>
      </c>
      <c r="X120" s="2" t="s">
        <v>0</v>
      </c>
      <c r="Y120" s="1">
        <v>0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35" t="s">
        <v>1</v>
      </c>
      <c r="AN120" s="2" t="s">
        <v>1</v>
      </c>
      <c r="AO120" s="135" t="s">
        <v>1</v>
      </c>
      <c r="AP120" s="2" t="s">
        <v>1</v>
      </c>
      <c r="AQ120" s="4">
        <v>125.04285</v>
      </c>
      <c r="AR120" s="4">
        <v>0</v>
      </c>
    </row>
    <row r="121" spans="1:44" x14ac:dyDescent="0.25">
      <c r="A121" s="2" t="s">
        <v>139</v>
      </c>
      <c r="B121" s="47">
        <v>44471</v>
      </c>
      <c r="C121" s="2" t="s">
        <v>6</v>
      </c>
      <c r="D121" s="2" t="s">
        <v>892</v>
      </c>
      <c r="E121" s="2" t="s">
        <v>893</v>
      </c>
      <c r="F121" s="2" t="s">
        <v>2241</v>
      </c>
      <c r="G121" s="2" t="s">
        <v>3</v>
      </c>
      <c r="H121" s="2" t="s">
        <v>2254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2248</v>
      </c>
      <c r="P121" s="2" t="s">
        <v>2249</v>
      </c>
      <c r="Q121" s="1">
        <v>0.34</v>
      </c>
      <c r="R121" s="1">
        <v>0</v>
      </c>
      <c r="S121" s="1">
        <v>0.34</v>
      </c>
      <c r="T121" s="1">
        <v>0</v>
      </c>
      <c r="U121" s="2" t="s">
        <v>0</v>
      </c>
      <c r="V121" s="1">
        <v>0</v>
      </c>
      <c r="W121" s="1">
        <v>0</v>
      </c>
      <c r="X121" s="2" t="s">
        <v>0</v>
      </c>
      <c r="Y121" s="1">
        <v>0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35" t="s">
        <v>1</v>
      </c>
      <c r="AN121" s="2" t="s">
        <v>1</v>
      </c>
      <c r="AO121" s="135" t="s">
        <v>1</v>
      </c>
      <c r="AP121" s="2" t="s">
        <v>1</v>
      </c>
      <c r="AQ121" s="4">
        <v>0.34</v>
      </c>
      <c r="AR121" s="4">
        <v>0</v>
      </c>
    </row>
    <row r="122" spans="1:44" x14ac:dyDescent="0.25">
      <c r="A122" s="2" t="s">
        <v>138</v>
      </c>
      <c r="B122" s="47">
        <v>44471</v>
      </c>
      <c r="C122" s="2" t="s">
        <v>6</v>
      </c>
      <c r="D122" s="2" t="s">
        <v>892</v>
      </c>
      <c r="E122" s="2" t="s">
        <v>893</v>
      </c>
      <c r="F122" s="2" t="s">
        <v>2241</v>
      </c>
      <c r="G122" s="2" t="s">
        <v>3</v>
      </c>
      <c r="H122" s="2" t="s">
        <v>2261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577.28420000000006</v>
      </c>
      <c r="R122" s="1">
        <v>0</v>
      </c>
      <c r="S122" s="1">
        <v>367.22550000000001</v>
      </c>
      <c r="T122" s="1">
        <v>0</v>
      </c>
      <c r="U122" s="2" t="s">
        <v>0</v>
      </c>
      <c r="V122" s="1">
        <v>0</v>
      </c>
      <c r="W122" s="1">
        <v>181.08509999999998</v>
      </c>
      <c r="X122" s="2" t="s">
        <v>8</v>
      </c>
      <c r="Y122" s="1">
        <v>28.973599999999998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35" t="s">
        <v>1</v>
      </c>
      <c r="AN122" s="2" t="s">
        <v>1</v>
      </c>
      <c r="AO122" s="135" t="s">
        <v>1</v>
      </c>
      <c r="AP122" s="2" t="s">
        <v>1</v>
      </c>
      <c r="AQ122" s="4">
        <v>577.28420000000006</v>
      </c>
      <c r="AR122" s="4">
        <v>0</v>
      </c>
    </row>
    <row r="123" spans="1:44" x14ac:dyDescent="0.25">
      <c r="A123" s="2" t="s">
        <v>137</v>
      </c>
      <c r="B123" s="47">
        <v>44471</v>
      </c>
      <c r="C123" s="2" t="s">
        <v>6</v>
      </c>
      <c r="D123" s="2" t="s">
        <v>892</v>
      </c>
      <c r="E123" s="2" t="s">
        <v>893</v>
      </c>
      <c r="F123" s="2" t="s">
        <v>2241</v>
      </c>
      <c r="G123" s="2" t="s">
        <v>12</v>
      </c>
      <c r="H123" s="2" t="s">
        <v>1</v>
      </c>
      <c r="I123" s="1" t="s">
        <v>2265</v>
      </c>
      <c r="J123" s="1" t="s">
        <v>1</v>
      </c>
      <c r="K123" s="1" t="s">
        <v>2266</v>
      </c>
      <c r="L123" s="1" t="s">
        <v>1606</v>
      </c>
      <c r="M123" s="1">
        <v>20.8</v>
      </c>
      <c r="N123" s="2" t="s">
        <v>11</v>
      </c>
      <c r="O123" s="2" t="s">
        <v>2267</v>
      </c>
      <c r="P123" s="2" t="s">
        <v>2268</v>
      </c>
      <c r="Q123" s="1">
        <v>-20.8</v>
      </c>
      <c r="R123" s="1">
        <v>0</v>
      </c>
      <c r="S123" s="1">
        <v>-20.8</v>
      </c>
      <c r="T123" s="1">
        <v>0</v>
      </c>
      <c r="U123" s="2" t="s">
        <v>0</v>
      </c>
      <c r="V123" s="1">
        <v>0</v>
      </c>
      <c r="W123" s="1">
        <v>0</v>
      </c>
      <c r="X123" s="2" t="s">
        <v>0</v>
      </c>
      <c r="Y123" s="1">
        <v>0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35" t="s">
        <v>1</v>
      </c>
      <c r="AN123" s="2" t="s">
        <v>1</v>
      </c>
      <c r="AO123" s="135" t="s">
        <v>1</v>
      </c>
      <c r="AP123" s="2" t="s">
        <v>1</v>
      </c>
      <c r="AQ123" s="4">
        <v>-20.8</v>
      </c>
      <c r="AR123" s="4">
        <v>0</v>
      </c>
    </row>
    <row r="124" spans="1:44" x14ac:dyDescent="0.25">
      <c r="A124" s="2" t="s">
        <v>136</v>
      </c>
      <c r="B124" s="47">
        <v>44471</v>
      </c>
      <c r="C124" s="2" t="s">
        <v>6</v>
      </c>
      <c r="D124" s="2" t="s">
        <v>16</v>
      </c>
      <c r="E124" s="2" t="s">
        <v>182</v>
      </c>
      <c r="F124" s="2" t="s">
        <v>2280</v>
      </c>
      <c r="G124" s="2" t="s">
        <v>3</v>
      </c>
      <c r="H124" s="2" t="s">
        <v>2281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1">
        <v>5407.8273300000001</v>
      </c>
      <c r="R124" s="1">
        <v>0</v>
      </c>
      <c r="S124" s="1">
        <v>4246.9848500000016</v>
      </c>
      <c r="T124" s="1">
        <v>0</v>
      </c>
      <c r="U124" s="2" t="s">
        <v>0</v>
      </c>
      <c r="V124" s="1">
        <v>0</v>
      </c>
      <c r="W124" s="1">
        <v>1000.7262000000001</v>
      </c>
      <c r="X124" s="2" t="s">
        <v>0</v>
      </c>
      <c r="Y124" s="1">
        <v>160.11627999999999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35" t="s">
        <v>1</v>
      </c>
      <c r="AN124" s="2" t="s">
        <v>1</v>
      </c>
      <c r="AO124" s="135" t="s">
        <v>1</v>
      </c>
      <c r="AP124" s="2" t="s">
        <v>1</v>
      </c>
      <c r="AQ124" s="4">
        <v>5407.8273300000019</v>
      </c>
      <c r="AR124" s="4">
        <v>0</v>
      </c>
    </row>
    <row r="125" spans="1:44" x14ac:dyDescent="0.25">
      <c r="A125" s="2" t="s">
        <v>135</v>
      </c>
      <c r="B125" s="47">
        <v>44471</v>
      </c>
      <c r="C125" s="2" t="s">
        <v>6</v>
      </c>
      <c r="D125" s="2" t="s">
        <v>16</v>
      </c>
      <c r="E125" s="2" t="s">
        <v>182</v>
      </c>
      <c r="F125" s="2" t="s">
        <v>2280</v>
      </c>
      <c r="G125" s="2" t="s">
        <v>3</v>
      </c>
      <c r="H125" s="2" t="s">
        <v>2284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938.02970199999982</v>
      </c>
      <c r="R125" s="1">
        <v>0</v>
      </c>
      <c r="S125" s="1">
        <v>610.19349999999997</v>
      </c>
      <c r="T125" s="1">
        <v>0</v>
      </c>
      <c r="U125" s="2" t="s">
        <v>0</v>
      </c>
      <c r="V125" s="1">
        <v>0</v>
      </c>
      <c r="W125" s="1">
        <v>282.61744999999996</v>
      </c>
      <c r="X125" s="2" t="s">
        <v>8</v>
      </c>
      <c r="Y125" s="1">
        <v>45.218752000000002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35" t="s">
        <v>1</v>
      </c>
      <c r="AN125" s="2" t="s">
        <v>1</v>
      </c>
      <c r="AO125" s="135" t="s">
        <v>1</v>
      </c>
      <c r="AP125" s="2" t="s">
        <v>1</v>
      </c>
      <c r="AQ125" s="4">
        <v>938.02970199999993</v>
      </c>
      <c r="AR125" s="4">
        <v>0</v>
      </c>
    </row>
    <row r="126" spans="1:44" x14ac:dyDescent="0.25">
      <c r="A126" s="2" t="s">
        <v>134</v>
      </c>
      <c r="B126" s="47">
        <v>44471</v>
      </c>
      <c r="C126" s="2" t="s">
        <v>6</v>
      </c>
      <c r="D126" s="2" t="s">
        <v>9</v>
      </c>
      <c r="E126" s="2" t="s">
        <v>177</v>
      </c>
      <c r="F126" s="2" t="s">
        <v>2290</v>
      </c>
      <c r="G126" s="2" t="s">
        <v>3</v>
      </c>
      <c r="H126" s="2" t="s">
        <v>2291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1526.2417859999998</v>
      </c>
      <c r="R126" s="1">
        <v>0</v>
      </c>
      <c r="S126" s="1">
        <v>579.85705000000019</v>
      </c>
      <c r="T126" s="1">
        <v>0</v>
      </c>
      <c r="U126" s="2" t="s">
        <v>0</v>
      </c>
      <c r="V126" s="1">
        <v>0</v>
      </c>
      <c r="W126" s="1">
        <v>815.84889999999984</v>
      </c>
      <c r="X126" s="2" t="s">
        <v>8</v>
      </c>
      <c r="Y126" s="1">
        <v>130.53583599999999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35" t="s">
        <v>1</v>
      </c>
      <c r="AN126" s="2" t="s">
        <v>1</v>
      </c>
      <c r="AO126" s="135" t="s">
        <v>1</v>
      </c>
      <c r="AP126" s="2" t="s">
        <v>1</v>
      </c>
      <c r="AQ126" s="4">
        <v>1526.241786</v>
      </c>
      <c r="AR126" s="4">
        <v>0</v>
      </c>
    </row>
    <row r="127" spans="1:44" x14ac:dyDescent="0.25">
      <c r="A127" s="2" t="s">
        <v>133</v>
      </c>
      <c r="B127" s="47">
        <v>44471</v>
      </c>
      <c r="C127" s="2" t="s">
        <v>6</v>
      </c>
      <c r="D127" s="2" t="s">
        <v>9</v>
      </c>
      <c r="E127" s="2" t="s">
        <v>177</v>
      </c>
      <c r="F127" s="2" t="s">
        <v>2290</v>
      </c>
      <c r="G127" s="2" t="s">
        <v>12</v>
      </c>
      <c r="H127" s="2" t="s">
        <v>1</v>
      </c>
      <c r="I127" s="1" t="s">
        <v>2297</v>
      </c>
      <c r="J127" s="1" t="s">
        <v>1</v>
      </c>
      <c r="K127" s="1" t="s">
        <v>2298</v>
      </c>
      <c r="L127" s="1" t="s">
        <v>1606</v>
      </c>
      <c r="M127" s="1">
        <v>36.869999999999997</v>
      </c>
      <c r="N127" s="2" t="s">
        <v>11</v>
      </c>
      <c r="O127" s="2" t="s">
        <v>2299</v>
      </c>
      <c r="P127" s="2" t="s">
        <v>2300</v>
      </c>
      <c r="Q127" s="1">
        <v>-36.8688</v>
      </c>
      <c r="R127" s="1">
        <v>0</v>
      </c>
      <c r="S127" s="1">
        <v>-6.5</v>
      </c>
      <c r="T127" s="1">
        <v>0</v>
      </c>
      <c r="U127" s="2" t="s">
        <v>0</v>
      </c>
      <c r="V127" s="1">
        <v>0</v>
      </c>
      <c r="W127" s="1">
        <v>-26.18</v>
      </c>
      <c r="X127" s="2" t="s">
        <v>8</v>
      </c>
      <c r="Y127" s="1">
        <v>-4.1887999999999996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35" t="s">
        <v>1</v>
      </c>
      <c r="AN127" s="2" t="s">
        <v>1</v>
      </c>
      <c r="AO127" s="135" t="s">
        <v>1</v>
      </c>
      <c r="AP127" s="2" t="s">
        <v>1</v>
      </c>
      <c r="AQ127" s="4">
        <v>-36.8688</v>
      </c>
      <c r="AR127" s="4">
        <v>0</v>
      </c>
    </row>
    <row r="128" spans="1:44" x14ac:dyDescent="0.25">
      <c r="A128" s="2" t="s">
        <v>132</v>
      </c>
      <c r="B128" s="47">
        <v>44471</v>
      </c>
      <c r="C128" s="2" t="s">
        <v>6</v>
      </c>
      <c r="D128" s="2" t="s">
        <v>1591</v>
      </c>
      <c r="E128" s="2" t="s">
        <v>732</v>
      </c>
      <c r="F128" s="2" t="s">
        <v>1615</v>
      </c>
      <c r="G128" s="2" t="s">
        <v>3</v>
      </c>
      <c r="H128" s="2" t="s">
        <v>1616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1">
        <v>257.27719999999999</v>
      </c>
      <c r="R128" s="1">
        <v>0</v>
      </c>
      <c r="S128" s="1">
        <v>209.20679999999999</v>
      </c>
      <c r="T128" s="1">
        <v>0</v>
      </c>
      <c r="U128" s="2" t="s">
        <v>0</v>
      </c>
      <c r="V128" s="1">
        <v>0</v>
      </c>
      <c r="W128" s="1">
        <v>41.44</v>
      </c>
      <c r="X128" s="2" t="s">
        <v>8</v>
      </c>
      <c r="Y128" s="1">
        <v>6.6303999999999998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35" t="s">
        <v>1</v>
      </c>
      <c r="AN128" s="2" t="s">
        <v>1</v>
      </c>
      <c r="AO128" s="135" t="s">
        <v>1</v>
      </c>
      <c r="AP128" s="2" t="s">
        <v>1</v>
      </c>
      <c r="AQ128" s="4">
        <v>257.27719999999999</v>
      </c>
      <c r="AR128" s="4">
        <v>0</v>
      </c>
    </row>
    <row r="129" spans="1:44" x14ac:dyDescent="0.25">
      <c r="A129" s="2" t="s">
        <v>131</v>
      </c>
      <c r="B129" s="47">
        <v>44471</v>
      </c>
      <c r="C129" s="2" t="s">
        <v>6</v>
      </c>
      <c r="D129" s="2" t="s">
        <v>1591</v>
      </c>
      <c r="E129" s="2" t="s">
        <v>732</v>
      </c>
      <c r="F129" s="2" t="s">
        <v>1475</v>
      </c>
      <c r="G129" s="2" t="s">
        <v>3</v>
      </c>
      <c r="H129" s="2" t="s">
        <v>1624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1625</v>
      </c>
      <c r="P129" s="2" t="s">
        <v>1626</v>
      </c>
      <c r="Q129" s="1">
        <v>41.963999999999999</v>
      </c>
      <c r="R129" s="1">
        <v>0</v>
      </c>
      <c r="S129" s="1">
        <v>39.18</v>
      </c>
      <c r="T129" s="1">
        <v>2.4</v>
      </c>
      <c r="U129" s="2" t="s">
        <v>8</v>
      </c>
      <c r="V129" s="1">
        <v>0.38400000000000001</v>
      </c>
      <c r="W129" s="1">
        <v>0</v>
      </c>
      <c r="X129" s="2" t="s">
        <v>0</v>
      </c>
      <c r="Y129" s="1">
        <v>0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35" t="s">
        <v>1</v>
      </c>
      <c r="AN129" s="2" t="s">
        <v>1</v>
      </c>
      <c r="AO129" s="135" t="s">
        <v>1</v>
      </c>
      <c r="AP129" s="2" t="s">
        <v>1</v>
      </c>
      <c r="AQ129" s="4">
        <v>41.963999999999999</v>
      </c>
      <c r="AR129" s="4">
        <v>0</v>
      </c>
    </row>
    <row r="130" spans="1:44" x14ac:dyDescent="0.25">
      <c r="A130" s="2" t="s">
        <v>130</v>
      </c>
      <c r="B130" s="47">
        <v>44471</v>
      </c>
      <c r="C130" s="2" t="s">
        <v>6</v>
      </c>
      <c r="D130" s="2" t="s">
        <v>1591</v>
      </c>
      <c r="E130" s="2" t="s">
        <v>732</v>
      </c>
      <c r="F130" s="2" t="s">
        <v>1615</v>
      </c>
      <c r="G130" s="2" t="s">
        <v>3</v>
      </c>
      <c r="H130" s="2" t="s">
        <v>1632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1">
        <v>2347.3782280000009</v>
      </c>
      <c r="R130" s="1">
        <v>0</v>
      </c>
      <c r="S130" s="1">
        <v>1813.5366000000006</v>
      </c>
      <c r="T130" s="1">
        <v>0</v>
      </c>
      <c r="U130" s="2" t="s">
        <v>0</v>
      </c>
      <c r="V130" s="1">
        <v>0</v>
      </c>
      <c r="W130" s="1">
        <v>460.20829999999995</v>
      </c>
      <c r="X130" s="2" t="s">
        <v>0</v>
      </c>
      <c r="Y130" s="1">
        <v>73.633327999999992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35" t="s">
        <v>1</v>
      </c>
      <c r="AN130" s="2" t="s">
        <v>1</v>
      </c>
      <c r="AO130" s="135" t="s">
        <v>1</v>
      </c>
      <c r="AP130" s="2" t="s">
        <v>1</v>
      </c>
      <c r="AQ130" s="4">
        <v>2347.3782280000005</v>
      </c>
      <c r="AR130" s="4">
        <v>0</v>
      </c>
    </row>
    <row r="131" spans="1:44" x14ac:dyDescent="0.25">
      <c r="A131" s="2" t="s">
        <v>129</v>
      </c>
      <c r="B131" s="47">
        <v>44471</v>
      </c>
      <c r="C131" s="2" t="s">
        <v>6</v>
      </c>
      <c r="D131" s="2" t="s">
        <v>1591</v>
      </c>
      <c r="E131" s="2" t="s">
        <v>732</v>
      </c>
      <c r="F131" s="2" t="s">
        <v>1475</v>
      </c>
      <c r="G131" s="2" t="s">
        <v>12</v>
      </c>
      <c r="H131" s="2" t="s">
        <v>1</v>
      </c>
      <c r="I131" s="1" t="s">
        <v>1254</v>
      </c>
      <c r="J131" s="1" t="s">
        <v>1</v>
      </c>
      <c r="K131" s="1" t="s">
        <v>1638</v>
      </c>
      <c r="L131" s="1" t="s">
        <v>1620</v>
      </c>
      <c r="M131" s="1">
        <v>8.4</v>
      </c>
      <c r="N131" s="2" t="s">
        <v>11</v>
      </c>
      <c r="O131" s="2" t="s">
        <v>1639</v>
      </c>
      <c r="P131" s="2" t="s">
        <v>1640</v>
      </c>
      <c r="Q131" s="1">
        <v>-8.4</v>
      </c>
      <c r="R131" s="1">
        <v>0</v>
      </c>
      <c r="S131" s="1">
        <v>-8.4</v>
      </c>
      <c r="T131" s="1">
        <v>0</v>
      </c>
      <c r="U131" s="2" t="s">
        <v>0</v>
      </c>
      <c r="V131" s="1">
        <v>0</v>
      </c>
      <c r="W131" s="1">
        <v>0</v>
      </c>
      <c r="X131" s="2" t="s">
        <v>0</v>
      </c>
      <c r="Y131" s="1">
        <v>0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35" t="s">
        <v>1</v>
      </c>
      <c r="AN131" s="2" t="s">
        <v>1</v>
      </c>
      <c r="AO131" s="135" t="s">
        <v>1</v>
      </c>
      <c r="AP131" s="2" t="s">
        <v>1</v>
      </c>
      <c r="AQ131" s="4">
        <v>-8.4</v>
      </c>
      <c r="AR131" s="4">
        <v>0</v>
      </c>
    </row>
    <row r="132" spans="1:44" x14ac:dyDescent="0.25">
      <c r="A132" s="2" t="s">
        <v>128</v>
      </c>
      <c r="B132" s="47">
        <v>44471</v>
      </c>
      <c r="C132" s="2" t="s">
        <v>6</v>
      </c>
      <c r="D132" s="2" t="s">
        <v>5</v>
      </c>
      <c r="E132" s="2" t="s">
        <v>174</v>
      </c>
      <c r="F132" s="2" t="s">
        <v>1387</v>
      </c>
      <c r="G132" s="2" t="s">
        <v>3</v>
      </c>
      <c r="H132" s="2" t="s">
        <v>2307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2</v>
      </c>
      <c r="P132" s="2" t="s">
        <v>1</v>
      </c>
      <c r="Q132" s="1">
        <v>4388.861100000001</v>
      </c>
      <c r="R132" s="1">
        <v>0</v>
      </c>
      <c r="S132" s="1">
        <v>3437.7674000000006</v>
      </c>
      <c r="T132" s="1">
        <v>0</v>
      </c>
      <c r="U132" s="2" t="s">
        <v>0</v>
      </c>
      <c r="V132" s="1">
        <v>0</v>
      </c>
      <c r="W132" s="1">
        <v>819.90830000000005</v>
      </c>
      <c r="X132" s="2" t="s">
        <v>0</v>
      </c>
      <c r="Y132" s="1">
        <v>131.18539999999993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35" t="s">
        <v>1</v>
      </c>
      <c r="AN132" s="2" t="s">
        <v>1</v>
      </c>
      <c r="AO132" s="135" t="s">
        <v>1</v>
      </c>
      <c r="AP132" s="2" t="s">
        <v>1</v>
      </c>
      <c r="AQ132" s="4">
        <v>4388.861100000001</v>
      </c>
      <c r="AR132" s="4">
        <v>0</v>
      </c>
    </row>
    <row r="133" spans="1:44" x14ac:dyDescent="0.25">
      <c r="A133" s="2" t="s">
        <v>127</v>
      </c>
      <c r="B133" s="47">
        <v>44471</v>
      </c>
      <c r="C133" s="2" t="s">
        <v>6</v>
      </c>
      <c r="D133" s="2" t="s">
        <v>929</v>
      </c>
      <c r="E133" s="2" t="s">
        <v>930</v>
      </c>
      <c r="F133" s="2" t="s">
        <v>2310</v>
      </c>
      <c r="G133" s="2" t="s">
        <v>3</v>
      </c>
      <c r="H133" s="2" t="s">
        <v>2311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456.23554999999993</v>
      </c>
      <c r="R133" s="1">
        <v>0</v>
      </c>
      <c r="S133" s="1">
        <v>356.71294999999992</v>
      </c>
      <c r="T133" s="1">
        <v>0</v>
      </c>
      <c r="U133" s="2" t="s">
        <v>0</v>
      </c>
      <c r="V133" s="1">
        <v>0</v>
      </c>
      <c r="W133" s="1">
        <v>85.79549999999999</v>
      </c>
      <c r="X133" s="2" t="s">
        <v>0</v>
      </c>
      <c r="Y133" s="1">
        <v>13.727100000000002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35" t="s">
        <v>1</v>
      </c>
      <c r="AN133" s="2" t="s">
        <v>1</v>
      </c>
      <c r="AO133" s="135" t="s">
        <v>1</v>
      </c>
      <c r="AP133" s="2" t="s">
        <v>1</v>
      </c>
      <c r="AQ133" s="4">
        <v>456.23554999999993</v>
      </c>
      <c r="AR133" s="4">
        <v>0</v>
      </c>
    </row>
    <row r="134" spans="1:44" x14ac:dyDescent="0.25">
      <c r="A134" s="2" t="s">
        <v>126</v>
      </c>
      <c r="B134" s="47">
        <v>44471</v>
      </c>
      <c r="C134" s="2" t="s">
        <v>6</v>
      </c>
      <c r="D134" s="2" t="s">
        <v>929</v>
      </c>
      <c r="E134" s="2" t="s">
        <v>930</v>
      </c>
      <c r="F134" s="2" t="s">
        <v>2310</v>
      </c>
      <c r="G134" s="2" t="s">
        <v>3</v>
      </c>
      <c r="H134" s="2" t="s">
        <v>2316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924</v>
      </c>
      <c r="P134" s="2" t="s">
        <v>1225</v>
      </c>
      <c r="Q134" s="1">
        <v>7.7990000000000004</v>
      </c>
      <c r="R134" s="1">
        <v>0</v>
      </c>
      <c r="S134" s="1">
        <v>7.7990000000000004</v>
      </c>
      <c r="T134" s="1">
        <v>0</v>
      </c>
      <c r="U134" s="2" t="s">
        <v>0</v>
      </c>
      <c r="V134" s="1">
        <v>0</v>
      </c>
      <c r="W134" s="1">
        <v>0</v>
      </c>
      <c r="X134" s="2" t="s">
        <v>0</v>
      </c>
      <c r="Y134" s="1">
        <v>0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35" t="s">
        <v>1</v>
      </c>
      <c r="AN134" s="2" t="s">
        <v>1</v>
      </c>
      <c r="AO134" s="135" t="s">
        <v>1</v>
      </c>
      <c r="AP134" s="2" t="s">
        <v>1</v>
      </c>
      <c r="AQ134" s="4">
        <v>7.7990000000000004</v>
      </c>
      <c r="AR134" s="4">
        <v>0</v>
      </c>
    </row>
    <row r="135" spans="1:44" x14ac:dyDescent="0.25">
      <c r="A135" s="2" t="s">
        <v>125</v>
      </c>
      <c r="B135" s="47">
        <v>44471</v>
      </c>
      <c r="C135" s="2" t="s">
        <v>6</v>
      </c>
      <c r="D135" s="2" t="s">
        <v>929</v>
      </c>
      <c r="E135" s="2" t="s">
        <v>930</v>
      </c>
      <c r="F135" s="2" t="s">
        <v>2310</v>
      </c>
      <c r="G135" s="2" t="s">
        <v>3</v>
      </c>
      <c r="H135" s="2" t="s">
        <v>2323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418.43584999999996</v>
      </c>
      <c r="R135" s="1">
        <v>0</v>
      </c>
      <c r="S135" s="1">
        <v>324.68430000000001</v>
      </c>
      <c r="T135" s="1">
        <v>0</v>
      </c>
      <c r="U135" s="2" t="s">
        <v>0</v>
      </c>
      <c r="V135" s="1">
        <v>0</v>
      </c>
      <c r="W135" s="1">
        <v>80.820450000000008</v>
      </c>
      <c r="X135" s="2" t="s">
        <v>0</v>
      </c>
      <c r="Y135" s="1">
        <v>12.931100000000002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35" t="s">
        <v>1</v>
      </c>
      <c r="AN135" s="2" t="s">
        <v>1</v>
      </c>
      <c r="AO135" s="135" t="s">
        <v>1</v>
      </c>
      <c r="AP135" s="2" t="s">
        <v>1</v>
      </c>
      <c r="AQ135" s="4">
        <v>418.43585000000002</v>
      </c>
      <c r="AR135" s="4">
        <v>0</v>
      </c>
    </row>
    <row r="136" spans="1:44" x14ac:dyDescent="0.25">
      <c r="A136" s="2" t="s">
        <v>124</v>
      </c>
      <c r="B136" s="47">
        <v>44471</v>
      </c>
      <c r="C136" s="2" t="s">
        <v>6</v>
      </c>
      <c r="D136" s="2" t="s">
        <v>929</v>
      </c>
      <c r="E136" s="2" t="s">
        <v>930</v>
      </c>
      <c r="F136" s="2" t="s">
        <v>2310</v>
      </c>
      <c r="G136" s="2" t="s">
        <v>3</v>
      </c>
      <c r="H136" s="2" t="s">
        <v>2327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1113</v>
      </c>
      <c r="P136" s="2" t="s">
        <v>1114</v>
      </c>
      <c r="Q136" s="1">
        <v>22.794</v>
      </c>
      <c r="R136" s="1">
        <v>0</v>
      </c>
      <c r="S136" s="1">
        <v>6.0899999999999981</v>
      </c>
      <c r="T136" s="1">
        <v>14.4</v>
      </c>
      <c r="U136" s="2" t="s">
        <v>8</v>
      </c>
      <c r="V136" s="1">
        <v>2.3039999999999998</v>
      </c>
      <c r="W136" s="1">
        <v>0</v>
      </c>
      <c r="X136" s="2" t="s">
        <v>0</v>
      </c>
      <c r="Y136" s="1">
        <v>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35" t="s">
        <v>1</v>
      </c>
      <c r="AN136" s="2" t="s">
        <v>1</v>
      </c>
      <c r="AO136" s="135" t="s">
        <v>1</v>
      </c>
      <c r="AP136" s="2" t="s">
        <v>1</v>
      </c>
      <c r="AQ136" s="4">
        <v>22.793999999999997</v>
      </c>
      <c r="AR136" s="4">
        <v>0</v>
      </c>
    </row>
    <row r="137" spans="1:44" x14ac:dyDescent="0.25">
      <c r="A137" s="2" t="s">
        <v>123</v>
      </c>
      <c r="B137" s="47">
        <v>44471</v>
      </c>
      <c r="C137" s="2" t="s">
        <v>6</v>
      </c>
      <c r="D137" s="2" t="s">
        <v>929</v>
      </c>
      <c r="E137" s="2" t="s">
        <v>930</v>
      </c>
      <c r="F137" s="2" t="s">
        <v>2310</v>
      </c>
      <c r="G137" s="2" t="s">
        <v>3</v>
      </c>
      <c r="H137" s="2" t="s">
        <v>2331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333.55634999999995</v>
      </c>
      <c r="R137" s="1">
        <v>0</v>
      </c>
      <c r="S137" s="1">
        <v>243.13784999999996</v>
      </c>
      <c r="T137" s="1">
        <v>0</v>
      </c>
      <c r="U137" s="2" t="s">
        <v>0</v>
      </c>
      <c r="V137" s="1">
        <v>0</v>
      </c>
      <c r="W137" s="1">
        <v>77.947000000000003</v>
      </c>
      <c r="X137" s="2" t="s">
        <v>0</v>
      </c>
      <c r="Y137" s="1">
        <v>12.471499999999999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35" t="s">
        <v>1</v>
      </c>
      <c r="AN137" s="2" t="s">
        <v>1</v>
      </c>
      <c r="AO137" s="135" t="s">
        <v>1</v>
      </c>
      <c r="AP137" s="2" t="s">
        <v>1</v>
      </c>
      <c r="AQ137" s="4">
        <v>333.55634999999995</v>
      </c>
      <c r="AR137" s="4">
        <v>0</v>
      </c>
    </row>
    <row r="138" spans="1:44" x14ac:dyDescent="0.25">
      <c r="A138" s="2" t="s">
        <v>122</v>
      </c>
      <c r="B138" s="47">
        <v>44471</v>
      </c>
      <c r="C138" s="2" t="s">
        <v>6</v>
      </c>
      <c r="D138" s="2" t="s">
        <v>884</v>
      </c>
      <c r="E138" s="2" t="s">
        <v>850</v>
      </c>
      <c r="F138" s="2" t="s">
        <v>3181</v>
      </c>
      <c r="G138" s="2" t="s">
        <v>3</v>
      </c>
      <c r="H138" s="2" t="s">
        <v>1204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97</v>
      </c>
      <c r="P138" s="2" t="s">
        <v>1</v>
      </c>
      <c r="Q138" s="1">
        <v>0</v>
      </c>
      <c r="R138" s="1">
        <v>0</v>
      </c>
      <c r="S138" s="1">
        <v>0</v>
      </c>
      <c r="T138" s="1">
        <v>0</v>
      </c>
      <c r="U138" s="2" t="s">
        <v>0</v>
      </c>
      <c r="V138" s="1">
        <v>0</v>
      </c>
      <c r="W138" s="1">
        <v>0</v>
      </c>
      <c r="X138" s="2" t="s">
        <v>8</v>
      </c>
      <c r="Y138" s="1">
        <v>0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35"/>
      <c r="AN138" s="2"/>
      <c r="AO138" s="135">
        <v>0</v>
      </c>
      <c r="AP138" s="2">
        <v>0</v>
      </c>
      <c r="AQ138" s="4">
        <v>0</v>
      </c>
      <c r="AR138" s="4">
        <v>0</v>
      </c>
    </row>
    <row r="139" spans="1:44" x14ac:dyDescent="0.25">
      <c r="A139" s="2" t="s">
        <v>121</v>
      </c>
      <c r="B139" s="47">
        <v>44472</v>
      </c>
      <c r="C139" s="2" t="s">
        <v>1364</v>
      </c>
      <c r="D139" s="2" t="s">
        <v>48</v>
      </c>
      <c r="E139" s="2" t="s">
        <v>1365</v>
      </c>
      <c r="F139" s="2" t="s">
        <v>1602</v>
      </c>
      <c r="G139" s="2" t="s">
        <v>3</v>
      </c>
      <c r="H139" s="2" t="s">
        <v>1644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3236.3</v>
      </c>
      <c r="R139" s="1">
        <v>0</v>
      </c>
      <c r="S139" s="1">
        <v>2590.6012999999994</v>
      </c>
      <c r="T139" s="1">
        <v>0</v>
      </c>
      <c r="U139" s="2" t="s">
        <v>0</v>
      </c>
      <c r="V139" s="1">
        <v>0</v>
      </c>
      <c r="W139" s="1">
        <v>556.63</v>
      </c>
      <c r="X139" s="2" t="s">
        <v>8</v>
      </c>
      <c r="Y139" s="1">
        <v>89.06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35" t="s">
        <v>1</v>
      </c>
      <c r="AN139" s="2" t="s">
        <v>1</v>
      </c>
      <c r="AO139" s="135" t="s">
        <v>1</v>
      </c>
      <c r="AP139" s="2" t="s">
        <v>1</v>
      </c>
      <c r="AQ139" s="4">
        <v>3236.2912999999994</v>
      </c>
      <c r="AR139" s="4">
        <v>-8.7000000007719791E-3</v>
      </c>
    </row>
    <row r="140" spans="1:44" x14ac:dyDescent="0.25">
      <c r="A140" s="2" t="s">
        <v>120</v>
      </c>
      <c r="B140" s="47">
        <v>44472</v>
      </c>
      <c r="C140" s="2" t="s">
        <v>1364</v>
      </c>
      <c r="D140" s="2" t="s">
        <v>48</v>
      </c>
      <c r="E140" s="2" t="s">
        <v>1365</v>
      </c>
      <c r="F140" s="2" t="s">
        <v>1652</v>
      </c>
      <c r="G140" s="2" t="s">
        <v>3</v>
      </c>
      <c r="H140" s="2" t="s">
        <v>1653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1654</v>
      </c>
      <c r="P140" s="2" t="s">
        <v>1655</v>
      </c>
      <c r="Q140" s="1">
        <v>31.08</v>
      </c>
      <c r="R140" s="1">
        <v>0</v>
      </c>
      <c r="S140" s="1">
        <v>31.08</v>
      </c>
      <c r="T140" s="1">
        <v>0</v>
      </c>
      <c r="U140" s="2" t="s">
        <v>0</v>
      </c>
      <c r="V140" s="1">
        <v>0</v>
      </c>
      <c r="W140" s="1">
        <v>0</v>
      </c>
      <c r="X140" s="2" t="s">
        <v>0</v>
      </c>
      <c r="Y140" s="1">
        <v>0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35" t="s">
        <v>1</v>
      </c>
      <c r="AN140" s="2" t="s">
        <v>1</v>
      </c>
      <c r="AO140" s="135" t="s">
        <v>1</v>
      </c>
      <c r="AP140" s="2" t="s">
        <v>1</v>
      </c>
      <c r="AQ140" s="4">
        <v>31.08</v>
      </c>
      <c r="AR140" s="4">
        <v>0</v>
      </c>
    </row>
    <row r="141" spans="1:44" x14ac:dyDescent="0.25">
      <c r="A141" s="2" t="s">
        <v>119</v>
      </c>
      <c r="B141" s="47">
        <v>44472</v>
      </c>
      <c r="C141" s="2" t="s">
        <v>1364</v>
      </c>
      <c r="D141" s="2" t="s">
        <v>48</v>
      </c>
      <c r="E141" s="2" t="s">
        <v>1365</v>
      </c>
      <c r="F141" s="2" t="s">
        <v>1602</v>
      </c>
      <c r="G141" s="2" t="s">
        <v>3</v>
      </c>
      <c r="H141" s="2" t="s">
        <v>1659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887.59</v>
      </c>
      <c r="R141" s="1">
        <v>0</v>
      </c>
      <c r="S141" s="1">
        <v>586.32754999999997</v>
      </c>
      <c r="T141" s="1">
        <v>0</v>
      </c>
      <c r="U141" s="2" t="s">
        <v>0</v>
      </c>
      <c r="V141" s="1">
        <v>0</v>
      </c>
      <c r="W141" s="1">
        <v>259.70999999999998</v>
      </c>
      <c r="X141" s="2" t="s">
        <v>8</v>
      </c>
      <c r="Y141" s="1">
        <v>41.55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35" t="s">
        <v>1</v>
      </c>
      <c r="AN141" s="2" t="s">
        <v>1</v>
      </c>
      <c r="AO141" s="135" t="s">
        <v>1</v>
      </c>
      <c r="AP141" s="2" t="s">
        <v>1</v>
      </c>
      <c r="AQ141" s="4">
        <v>887.58754999999996</v>
      </c>
      <c r="AR141" s="4">
        <v>-2.4500000000671207E-3</v>
      </c>
    </row>
    <row r="142" spans="1:44" x14ac:dyDescent="0.25">
      <c r="A142" s="2" t="s">
        <v>118</v>
      </c>
      <c r="B142" s="47">
        <v>44472</v>
      </c>
      <c r="C142" s="2" t="s">
        <v>34</v>
      </c>
      <c r="D142" s="2" t="s">
        <v>48</v>
      </c>
      <c r="E142" s="2" t="s">
        <v>180</v>
      </c>
      <c r="F142" s="2" t="s">
        <v>1685</v>
      </c>
      <c r="G142" s="2" t="s">
        <v>3</v>
      </c>
      <c r="H142" s="2" t="s">
        <v>1686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1523.4960000000005</v>
      </c>
      <c r="R142" s="1">
        <v>0</v>
      </c>
      <c r="S142" s="1">
        <v>1410.2220000000002</v>
      </c>
      <c r="T142" s="1">
        <v>0</v>
      </c>
      <c r="U142" s="2" t="s">
        <v>0</v>
      </c>
      <c r="V142" s="1">
        <v>0</v>
      </c>
      <c r="W142" s="1">
        <v>97.649999999999991</v>
      </c>
      <c r="X142" s="2" t="s">
        <v>0</v>
      </c>
      <c r="Y142" s="1">
        <v>15.624000000000001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35" t="s">
        <v>1</v>
      </c>
      <c r="AN142" s="2" t="s">
        <v>1</v>
      </c>
      <c r="AO142" s="135" t="s">
        <v>1</v>
      </c>
      <c r="AP142" s="2" t="s">
        <v>1</v>
      </c>
      <c r="AQ142" s="4">
        <v>1523.4960000000003</v>
      </c>
      <c r="AR142" s="4">
        <v>0</v>
      </c>
    </row>
    <row r="143" spans="1:44" x14ac:dyDescent="0.25">
      <c r="A143" s="2" t="s">
        <v>117</v>
      </c>
      <c r="B143" s="47">
        <v>44472</v>
      </c>
      <c r="C143" s="2" t="s">
        <v>34</v>
      </c>
      <c r="D143" s="2" t="s">
        <v>48</v>
      </c>
      <c r="E143" s="2" t="s">
        <v>180</v>
      </c>
      <c r="F143" s="2" t="s">
        <v>1690</v>
      </c>
      <c r="G143" s="2" t="s">
        <v>3</v>
      </c>
      <c r="H143" s="2" t="s">
        <v>1691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1692</v>
      </c>
      <c r="P143" s="2" t="s">
        <v>1693</v>
      </c>
      <c r="Q143" s="1">
        <v>47.239100000000001</v>
      </c>
      <c r="R143" s="1">
        <v>0</v>
      </c>
      <c r="S143" s="1">
        <v>39.188700000000004</v>
      </c>
      <c r="T143" s="1">
        <v>6.94</v>
      </c>
      <c r="U143" s="2" t="s">
        <v>8</v>
      </c>
      <c r="V143" s="1">
        <v>1.1104000000000001</v>
      </c>
      <c r="W143" s="1">
        <v>0</v>
      </c>
      <c r="X143" s="2" t="s">
        <v>0</v>
      </c>
      <c r="Y143" s="1">
        <v>0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35" t="s">
        <v>1</v>
      </c>
      <c r="AN143" s="2" t="s">
        <v>1</v>
      </c>
      <c r="AO143" s="135" t="s">
        <v>1</v>
      </c>
      <c r="AP143" s="2" t="s">
        <v>1</v>
      </c>
      <c r="AQ143" s="4">
        <v>47.239100000000001</v>
      </c>
      <c r="AR143" s="4">
        <v>0</v>
      </c>
    </row>
    <row r="144" spans="1:44" x14ac:dyDescent="0.25">
      <c r="A144" s="2" t="s">
        <v>116</v>
      </c>
      <c r="B144" s="47">
        <v>44472</v>
      </c>
      <c r="C144" s="2" t="s">
        <v>34</v>
      </c>
      <c r="D144" s="2" t="s">
        <v>48</v>
      </c>
      <c r="E144" s="2" t="s">
        <v>180</v>
      </c>
      <c r="F144" s="2" t="s">
        <v>1685</v>
      </c>
      <c r="G144" s="2" t="s">
        <v>3</v>
      </c>
      <c r="H144" s="2" t="s">
        <v>1696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177.34819999999999</v>
      </c>
      <c r="R144" s="1">
        <v>0</v>
      </c>
      <c r="S144" s="1">
        <v>132.23580000000001</v>
      </c>
      <c r="T144" s="1">
        <v>0</v>
      </c>
      <c r="U144" s="2" t="s">
        <v>0</v>
      </c>
      <c r="V144" s="1">
        <v>0</v>
      </c>
      <c r="W144" s="1">
        <v>38.889999999999993</v>
      </c>
      <c r="X144" s="2" t="s">
        <v>0</v>
      </c>
      <c r="Y144" s="1">
        <v>6.2224000000000004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35" t="s">
        <v>1</v>
      </c>
      <c r="AN144" s="2" t="s">
        <v>1</v>
      </c>
      <c r="AO144" s="135" t="s">
        <v>1</v>
      </c>
      <c r="AP144" s="2" t="s">
        <v>1</v>
      </c>
      <c r="AQ144" s="4">
        <v>177.34819999999999</v>
      </c>
      <c r="AR144" s="4">
        <v>0</v>
      </c>
    </row>
    <row r="145" spans="1:44" x14ac:dyDescent="0.25">
      <c r="A145" s="2" t="s">
        <v>115</v>
      </c>
      <c r="B145" s="47">
        <v>44472</v>
      </c>
      <c r="C145" s="2" t="s">
        <v>26</v>
      </c>
      <c r="D145" s="2" t="s">
        <v>48</v>
      </c>
      <c r="E145" s="2" t="s">
        <v>220</v>
      </c>
      <c r="F145" s="2" t="s">
        <v>1772</v>
      </c>
      <c r="G145" s="2" t="s">
        <v>3</v>
      </c>
      <c r="H145" s="2" t="s">
        <v>1773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2</v>
      </c>
      <c r="P145" s="2" t="s">
        <v>1</v>
      </c>
      <c r="Q145" s="1">
        <v>2947.4577499999991</v>
      </c>
      <c r="R145" s="1">
        <v>0</v>
      </c>
      <c r="S145" s="1">
        <v>1871.1843499999995</v>
      </c>
      <c r="T145" s="1">
        <v>0</v>
      </c>
      <c r="U145" s="2" t="s">
        <v>0</v>
      </c>
      <c r="V145" s="1">
        <v>0</v>
      </c>
      <c r="W145" s="1">
        <v>927.8218999999998</v>
      </c>
      <c r="X145" s="2" t="s">
        <v>8</v>
      </c>
      <c r="Y145" s="1">
        <v>148.45150000000001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35" t="s">
        <v>1</v>
      </c>
      <c r="AN145" s="2" t="s">
        <v>1</v>
      </c>
      <c r="AO145" s="135" t="s">
        <v>1</v>
      </c>
      <c r="AP145" s="2" t="s">
        <v>1</v>
      </c>
      <c r="AQ145" s="4">
        <v>2947.4577499999996</v>
      </c>
      <c r="AR145" s="4">
        <v>0</v>
      </c>
    </row>
    <row r="146" spans="1:44" x14ac:dyDescent="0.25">
      <c r="A146" s="2" t="s">
        <v>114</v>
      </c>
      <c r="B146" s="47">
        <v>44472</v>
      </c>
      <c r="C146" s="2" t="s">
        <v>6</v>
      </c>
      <c r="D146" s="2" t="s">
        <v>48</v>
      </c>
      <c r="E146" s="2" t="s">
        <v>229</v>
      </c>
      <c r="F146" s="2" t="s">
        <v>2336</v>
      </c>
      <c r="G146" s="2" t="s">
        <v>3</v>
      </c>
      <c r="H146" s="2" t="s">
        <v>2337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839.54517400000009</v>
      </c>
      <c r="R146" s="1">
        <v>0</v>
      </c>
      <c r="S146" s="1">
        <v>638.63155000000006</v>
      </c>
      <c r="T146" s="1">
        <v>0</v>
      </c>
      <c r="U146" s="2" t="s">
        <v>0</v>
      </c>
      <c r="V146" s="1">
        <v>0</v>
      </c>
      <c r="W146" s="1">
        <v>173.20140000000001</v>
      </c>
      <c r="X146" s="2" t="s">
        <v>0</v>
      </c>
      <c r="Y146" s="1">
        <v>27.712224000000003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35" t="s">
        <v>1</v>
      </c>
      <c r="AN146" s="2" t="s">
        <v>1</v>
      </c>
      <c r="AO146" s="135" t="s">
        <v>1</v>
      </c>
      <c r="AP146" s="2" t="s">
        <v>1</v>
      </c>
      <c r="AQ146" s="4">
        <v>839.54517400000009</v>
      </c>
      <c r="AR146" s="4">
        <v>0</v>
      </c>
    </row>
    <row r="147" spans="1:44" x14ac:dyDescent="0.25">
      <c r="A147" s="2" t="s">
        <v>113</v>
      </c>
      <c r="B147" s="47">
        <v>44472</v>
      </c>
      <c r="C147" s="2" t="s">
        <v>6</v>
      </c>
      <c r="D147" s="2" t="s">
        <v>48</v>
      </c>
      <c r="E147" s="2" t="s">
        <v>229</v>
      </c>
      <c r="F147" s="2" t="s">
        <v>2336</v>
      </c>
      <c r="G147" s="2" t="s">
        <v>3</v>
      </c>
      <c r="H147" s="2" t="s">
        <v>2342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2343</v>
      </c>
      <c r="P147" s="2" t="s">
        <v>2344</v>
      </c>
      <c r="Q147" s="1">
        <v>41.201999999999998</v>
      </c>
      <c r="R147" s="1">
        <v>0</v>
      </c>
      <c r="S147" s="1">
        <v>30.24</v>
      </c>
      <c r="T147" s="1">
        <v>9.4499999999999993</v>
      </c>
      <c r="U147" s="2" t="s">
        <v>8</v>
      </c>
      <c r="V147" s="1">
        <v>1.512</v>
      </c>
      <c r="W147" s="1">
        <v>0</v>
      </c>
      <c r="X147" s="2" t="s">
        <v>0</v>
      </c>
      <c r="Y147" s="1">
        <v>0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35" t="s">
        <v>1</v>
      </c>
      <c r="AN147" s="2" t="s">
        <v>1</v>
      </c>
      <c r="AO147" s="135" t="s">
        <v>1</v>
      </c>
      <c r="AP147" s="2" t="s">
        <v>1</v>
      </c>
      <c r="AQ147" s="4">
        <v>41.201999999999998</v>
      </c>
      <c r="AR147" s="4">
        <v>0</v>
      </c>
    </row>
    <row r="148" spans="1:44" x14ac:dyDescent="0.25">
      <c r="A148" s="2" t="s">
        <v>112</v>
      </c>
      <c r="B148" s="47">
        <v>44472</v>
      </c>
      <c r="C148" s="2" t="s">
        <v>6</v>
      </c>
      <c r="D148" s="2" t="s">
        <v>48</v>
      </c>
      <c r="E148" s="2" t="s">
        <v>229</v>
      </c>
      <c r="F148" s="2" t="s">
        <v>2336</v>
      </c>
      <c r="G148" s="2" t="s">
        <v>3</v>
      </c>
      <c r="H148" s="2" t="s">
        <v>2347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5144.5587519999999</v>
      </c>
      <c r="R148" s="1">
        <v>0</v>
      </c>
      <c r="S148" s="1">
        <v>3762.0109499999999</v>
      </c>
      <c r="T148" s="1">
        <v>0</v>
      </c>
      <c r="U148" s="2" t="s">
        <v>0</v>
      </c>
      <c r="V148" s="1">
        <v>0</v>
      </c>
      <c r="W148" s="1">
        <v>1189.32845</v>
      </c>
      <c r="X148" s="2" t="s">
        <v>0</v>
      </c>
      <c r="Y148" s="1">
        <v>190.292552</v>
      </c>
      <c r="Z148" s="1">
        <v>0</v>
      </c>
      <c r="AA148" s="2" t="s">
        <v>0</v>
      </c>
      <c r="AB148" s="1">
        <v>0</v>
      </c>
      <c r="AC148" s="1">
        <v>2.71</v>
      </c>
      <c r="AD148" s="2" t="s">
        <v>269</v>
      </c>
      <c r="AE148" s="1">
        <v>0.21679999999999999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35" t="s">
        <v>1</v>
      </c>
      <c r="AN148" s="2" t="s">
        <v>1</v>
      </c>
      <c r="AO148" s="135" t="s">
        <v>1</v>
      </c>
      <c r="AP148" s="2" t="s">
        <v>1</v>
      </c>
      <c r="AQ148" s="4">
        <v>5144.5587519999999</v>
      </c>
      <c r="AR148" s="4">
        <v>0</v>
      </c>
    </row>
    <row r="149" spans="1:44" x14ac:dyDescent="0.25">
      <c r="A149" s="2" t="s">
        <v>111</v>
      </c>
      <c r="B149" s="47">
        <v>44472</v>
      </c>
      <c r="C149" s="2" t="s">
        <v>1364</v>
      </c>
      <c r="D149" s="2" t="s">
        <v>41</v>
      </c>
      <c r="E149" s="2" t="s">
        <v>1366</v>
      </c>
      <c r="F149" s="2" t="s">
        <v>1666</v>
      </c>
      <c r="G149" s="2" t="s">
        <v>3</v>
      </c>
      <c r="H149" s="2" t="s">
        <v>1667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3527.8891080000012</v>
      </c>
      <c r="R149" s="1">
        <v>0</v>
      </c>
      <c r="S149" s="1">
        <v>2929.4595500000014</v>
      </c>
      <c r="T149" s="1">
        <v>0</v>
      </c>
      <c r="U149" s="2" t="s">
        <v>0</v>
      </c>
      <c r="V149" s="1">
        <v>0</v>
      </c>
      <c r="W149" s="1">
        <v>515.88754999999992</v>
      </c>
      <c r="X149" s="2" t="s">
        <v>8</v>
      </c>
      <c r="Y149" s="1">
        <v>82.542008000000024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35" t="s">
        <v>1</v>
      </c>
      <c r="AN149" s="2" t="s">
        <v>1</v>
      </c>
      <c r="AO149" s="135" t="s">
        <v>1</v>
      </c>
      <c r="AP149" s="2" t="s">
        <v>1</v>
      </c>
      <c r="AQ149" s="4">
        <v>3527.8891080000012</v>
      </c>
      <c r="AR149" s="4">
        <v>0</v>
      </c>
    </row>
    <row r="150" spans="1:44" x14ac:dyDescent="0.25">
      <c r="A150" s="2" t="s">
        <v>110</v>
      </c>
      <c r="B150" s="47">
        <v>44472</v>
      </c>
      <c r="C150" s="2" t="s">
        <v>1364</v>
      </c>
      <c r="D150" s="2" t="s">
        <v>41</v>
      </c>
      <c r="E150" s="2" t="s">
        <v>1366</v>
      </c>
      <c r="F150" s="2" t="s">
        <v>1670</v>
      </c>
      <c r="G150" s="2" t="s">
        <v>12</v>
      </c>
      <c r="H150" s="2" t="s">
        <v>1</v>
      </c>
      <c r="I150" s="1" t="s">
        <v>1493</v>
      </c>
      <c r="J150" s="1" t="s">
        <v>1</v>
      </c>
      <c r="K150" s="1" t="s">
        <v>1671</v>
      </c>
      <c r="L150" s="1" t="s">
        <v>1672</v>
      </c>
      <c r="M150" s="1">
        <v>86.69</v>
      </c>
      <c r="N150" s="2" t="s">
        <v>11</v>
      </c>
      <c r="O150" s="2" t="s">
        <v>1673</v>
      </c>
      <c r="P150" s="2" t="s">
        <v>1674</v>
      </c>
      <c r="Q150" s="1">
        <v>-8.8276000000000003</v>
      </c>
      <c r="R150" s="1">
        <v>0</v>
      </c>
      <c r="S150" s="1">
        <v>0</v>
      </c>
      <c r="T150" s="1">
        <v>0</v>
      </c>
      <c r="U150" s="2" t="s">
        <v>0</v>
      </c>
      <c r="V150" s="1">
        <v>0</v>
      </c>
      <c r="W150" s="1">
        <v>-7.61</v>
      </c>
      <c r="X150" s="2" t="s">
        <v>8</v>
      </c>
      <c r="Y150" s="1">
        <v>-1.2176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35" t="s">
        <v>1</v>
      </c>
      <c r="AN150" s="2" t="s">
        <v>1</v>
      </c>
      <c r="AO150" s="135" t="s">
        <v>1</v>
      </c>
      <c r="AP150" s="2" t="s">
        <v>1</v>
      </c>
      <c r="AQ150" s="4">
        <v>-8.8276000000000003</v>
      </c>
      <c r="AR150" s="4">
        <v>0</v>
      </c>
    </row>
    <row r="151" spans="1:44" x14ac:dyDescent="0.25">
      <c r="A151" s="2" t="s">
        <v>109</v>
      </c>
      <c r="B151" s="47">
        <v>44472</v>
      </c>
      <c r="C151" s="2" t="s">
        <v>34</v>
      </c>
      <c r="D151" s="2" t="s">
        <v>41</v>
      </c>
      <c r="E151" s="2" t="s">
        <v>216</v>
      </c>
      <c r="F151" s="2" t="s">
        <v>1703</v>
      </c>
      <c r="G151" s="2" t="s">
        <v>3</v>
      </c>
      <c r="H151" s="2" t="s">
        <v>1704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</v>
      </c>
      <c r="P151" s="2" t="s">
        <v>1</v>
      </c>
      <c r="Q151" s="1">
        <v>2342.8084999999996</v>
      </c>
      <c r="R151" s="1">
        <v>0</v>
      </c>
      <c r="S151" s="1">
        <v>2095.5196499999984</v>
      </c>
      <c r="T151" s="1">
        <v>0</v>
      </c>
      <c r="U151" s="2" t="s">
        <v>0</v>
      </c>
      <c r="V151" s="1">
        <v>0</v>
      </c>
      <c r="W151" s="1">
        <v>213.18004999999999</v>
      </c>
      <c r="X151" s="2" t="s">
        <v>8</v>
      </c>
      <c r="Y151" s="1">
        <v>34.108799999999988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35" t="s">
        <v>1</v>
      </c>
      <c r="AN151" s="2" t="s">
        <v>1</v>
      </c>
      <c r="AO151" s="135" t="s">
        <v>1</v>
      </c>
      <c r="AP151" s="2" t="s">
        <v>1</v>
      </c>
      <c r="AQ151" s="4">
        <v>2342.8084999999983</v>
      </c>
      <c r="AR151" s="4">
        <v>0</v>
      </c>
    </row>
    <row r="152" spans="1:44" x14ac:dyDescent="0.25">
      <c r="A152" s="2" t="s">
        <v>108</v>
      </c>
      <c r="B152" s="47">
        <v>44472</v>
      </c>
      <c r="C152" s="2" t="s">
        <v>26</v>
      </c>
      <c r="D152" s="2" t="s">
        <v>41</v>
      </c>
      <c r="E152" s="2" t="s">
        <v>211</v>
      </c>
      <c r="F152" s="2" t="s">
        <v>1510</v>
      </c>
      <c r="G152" s="2" t="s">
        <v>3</v>
      </c>
      <c r="H152" s="2" t="s">
        <v>1778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91.907600000000002</v>
      </c>
      <c r="R152" s="1">
        <v>0</v>
      </c>
      <c r="S152" s="1">
        <v>74.089999999999989</v>
      </c>
      <c r="T152" s="1">
        <v>0</v>
      </c>
      <c r="U152" s="2" t="s">
        <v>0</v>
      </c>
      <c r="V152" s="1">
        <v>0</v>
      </c>
      <c r="W152" s="1">
        <v>15.36</v>
      </c>
      <c r="X152" s="2" t="s">
        <v>8</v>
      </c>
      <c r="Y152" s="1">
        <v>2.4576000000000002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35" t="s">
        <v>1</v>
      </c>
      <c r="AN152" s="2" t="s">
        <v>1</v>
      </c>
      <c r="AO152" s="135" t="s">
        <v>1</v>
      </c>
      <c r="AP152" s="2" t="s">
        <v>1</v>
      </c>
      <c r="AQ152" s="4">
        <v>91.907599999999988</v>
      </c>
      <c r="AR152" s="4">
        <v>0</v>
      </c>
    </row>
    <row r="153" spans="1:44" x14ac:dyDescent="0.25">
      <c r="A153" s="2" t="s">
        <v>107</v>
      </c>
      <c r="B153" s="47">
        <v>44472</v>
      </c>
      <c r="C153" s="2" t="s">
        <v>26</v>
      </c>
      <c r="D153" s="2" t="s">
        <v>41</v>
      </c>
      <c r="E153" s="2" t="s">
        <v>211</v>
      </c>
      <c r="F153" s="2" t="s">
        <v>1511</v>
      </c>
      <c r="G153" s="2" t="s">
        <v>3</v>
      </c>
      <c r="H153" s="2" t="s">
        <v>1787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1205</v>
      </c>
      <c r="P153" s="2" t="s">
        <v>731</v>
      </c>
      <c r="Q153" s="1">
        <v>240.4</v>
      </c>
      <c r="R153" s="1">
        <v>0</v>
      </c>
      <c r="S153" s="1">
        <v>240.4</v>
      </c>
      <c r="T153" s="1">
        <v>0</v>
      </c>
      <c r="U153" s="2" t="s">
        <v>0</v>
      </c>
      <c r="V153" s="1">
        <v>0</v>
      </c>
      <c r="W153" s="1">
        <v>0</v>
      </c>
      <c r="X153" s="2" t="s">
        <v>0</v>
      </c>
      <c r="Y153" s="1">
        <v>0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35" t="s">
        <v>1</v>
      </c>
      <c r="AN153" s="2" t="s">
        <v>1</v>
      </c>
      <c r="AO153" s="135" t="s">
        <v>1</v>
      </c>
      <c r="AP153" s="2" t="s">
        <v>1</v>
      </c>
      <c r="AQ153" s="4">
        <v>240.4</v>
      </c>
      <c r="AR153" s="4">
        <v>0</v>
      </c>
    </row>
    <row r="154" spans="1:44" x14ac:dyDescent="0.25">
      <c r="A154" s="2" t="s">
        <v>106</v>
      </c>
      <c r="B154" s="47">
        <v>44472</v>
      </c>
      <c r="C154" s="2" t="s">
        <v>26</v>
      </c>
      <c r="D154" s="2" t="s">
        <v>41</v>
      </c>
      <c r="E154" s="2" t="s">
        <v>211</v>
      </c>
      <c r="F154" s="2" t="s">
        <v>1510</v>
      </c>
      <c r="G154" s="2" t="s">
        <v>3</v>
      </c>
      <c r="H154" s="2" t="s">
        <v>1795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2800.2696259999989</v>
      </c>
      <c r="R154" s="1">
        <v>0</v>
      </c>
      <c r="S154" s="1">
        <v>2130.2566999999999</v>
      </c>
      <c r="T154" s="1">
        <v>0</v>
      </c>
      <c r="U154" s="2" t="s">
        <v>0</v>
      </c>
      <c r="V154" s="1">
        <v>0</v>
      </c>
      <c r="W154" s="1">
        <v>577.59734999999989</v>
      </c>
      <c r="X154" s="2" t="s">
        <v>8</v>
      </c>
      <c r="Y154" s="1">
        <v>92.415575999999987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35" t="s">
        <v>1</v>
      </c>
      <c r="AN154" s="2" t="s">
        <v>1</v>
      </c>
      <c r="AO154" s="135" t="s">
        <v>1</v>
      </c>
      <c r="AP154" s="2" t="s">
        <v>1</v>
      </c>
      <c r="AQ154" s="4">
        <v>2800.2696259999998</v>
      </c>
      <c r="AR154" s="4">
        <v>0</v>
      </c>
    </row>
    <row r="155" spans="1:44" x14ac:dyDescent="0.25">
      <c r="A155" s="2" t="s">
        <v>105</v>
      </c>
      <c r="B155" s="47">
        <v>44472</v>
      </c>
      <c r="C155" s="2" t="s">
        <v>26</v>
      </c>
      <c r="D155" s="2" t="s">
        <v>41</v>
      </c>
      <c r="E155" s="2" t="s">
        <v>211</v>
      </c>
      <c r="F155" s="2" t="s">
        <v>1511</v>
      </c>
      <c r="G155" s="2" t="s">
        <v>12</v>
      </c>
      <c r="H155" s="2" t="s">
        <v>1</v>
      </c>
      <c r="I155" s="1" t="s">
        <v>1806</v>
      </c>
      <c r="J155" s="1" t="s">
        <v>1</v>
      </c>
      <c r="K155" s="1" t="s">
        <v>1807</v>
      </c>
      <c r="L155" s="1" t="s">
        <v>1808</v>
      </c>
      <c r="M155" s="1">
        <v>92.86</v>
      </c>
      <c r="N155" s="2" t="s">
        <v>11</v>
      </c>
      <c r="O155" s="2" t="s">
        <v>1809</v>
      </c>
      <c r="P155" s="2" t="s">
        <v>1810</v>
      </c>
      <c r="Q155" s="1">
        <v>-2.2469999999999999</v>
      </c>
      <c r="R155" s="1">
        <v>0</v>
      </c>
      <c r="S155" s="1">
        <v>-2.2469999999999999</v>
      </c>
      <c r="T155" s="1">
        <v>0</v>
      </c>
      <c r="U155" s="2" t="s">
        <v>0</v>
      </c>
      <c r="V155" s="1">
        <v>0</v>
      </c>
      <c r="W155" s="1">
        <v>0</v>
      </c>
      <c r="X155" s="2" t="s">
        <v>0</v>
      </c>
      <c r="Y155" s="1">
        <v>0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35" t="s">
        <v>1</v>
      </c>
      <c r="AN155" s="2" t="s">
        <v>1</v>
      </c>
      <c r="AO155" s="135" t="s">
        <v>1</v>
      </c>
      <c r="AP155" s="2" t="s">
        <v>1</v>
      </c>
      <c r="AQ155" s="4">
        <v>-2.2469999999999999</v>
      </c>
      <c r="AR155" s="4">
        <v>0</v>
      </c>
    </row>
    <row r="156" spans="1:44" x14ac:dyDescent="0.25">
      <c r="A156" s="2" t="s">
        <v>104</v>
      </c>
      <c r="B156" s="47">
        <v>44472</v>
      </c>
      <c r="C156" s="2" t="s">
        <v>26</v>
      </c>
      <c r="D156" s="2" t="s">
        <v>41</v>
      </c>
      <c r="E156" s="2" t="s">
        <v>211</v>
      </c>
      <c r="F156" s="2" t="s">
        <v>1511</v>
      </c>
      <c r="G156" s="2" t="s">
        <v>12</v>
      </c>
      <c r="H156" s="2" t="s">
        <v>1</v>
      </c>
      <c r="I156" s="1" t="s">
        <v>1814</v>
      </c>
      <c r="J156" s="1" t="s">
        <v>1</v>
      </c>
      <c r="K156" s="1" t="s">
        <v>1815</v>
      </c>
      <c r="L156" s="1" t="s">
        <v>1808</v>
      </c>
      <c r="M156" s="1">
        <v>4.76</v>
      </c>
      <c r="N156" s="2" t="s">
        <v>11</v>
      </c>
      <c r="O156" s="2" t="s">
        <v>1816</v>
      </c>
      <c r="P156" s="2" t="s">
        <v>1817</v>
      </c>
      <c r="Q156" s="1">
        <v>-4.7560000000000002</v>
      </c>
      <c r="R156" s="1">
        <v>0</v>
      </c>
      <c r="S156" s="1">
        <v>0</v>
      </c>
      <c r="T156" s="1">
        <v>0</v>
      </c>
      <c r="U156" s="2" t="s">
        <v>0</v>
      </c>
      <c r="V156" s="1">
        <v>0</v>
      </c>
      <c r="W156" s="1">
        <v>-4.0999999999999996</v>
      </c>
      <c r="X156" s="2" t="s">
        <v>8</v>
      </c>
      <c r="Y156" s="1">
        <v>-0.65600000000000003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35" t="s">
        <v>1</v>
      </c>
      <c r="AN156" s="2" t="s">
        <v>1</v>
      </c>
      <c r="AO156" s="135" t="s">
        <v>1</v>
      </c>
      <c r="AP156" s="2" t="s">
        <v>1</v>
      </c>
      <c r="AQ156" s="4">
        <v>-4.7559999999999993</v>
      </c>
      <c r="AR156" s="4">
        <v>0</v>
      </c>
    </row>
    <row r="157" spans="1:44" x14ac:dyDescent="0.25">
      <c r="A157" s="2" t="s">
        <v>103</v>
      </c>
      <c r="B157" s="47">
        <v>44472</v>
      </c>
      <c r="C157" s="2" t="s">
        <v>6</v>
      </c>
      <c r="D157" s="2" t="s">
        <v>41</v>
      </c>
      <c r="E157" s="2" t="s">
        <v>218</v>
      </c>
      <c r="F157" s="2" t="s">
        <v>1538</v>
      </c>
      <c r="G157" s="2" t="s">
        <v>3</v>
      </c>
      <c r="H157" s="2" t="s">
        <v>2352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1190.7900539999998</v>
      </c>
      <c r="R157" s="1">
        <v>0</v>
      </c>
      <c r="S157" s="1">
        <v>1039.6682999999998</v>
      </c>
      <c r="T157" s="1">
        <v>0</v>
      </c>
      <c r="U157" s="2" t="s">
        <v>0</v>
      </c>
      <c r="V157" s="1">
        <v>0</v>
      </c>
      <c r="W157" s="1">
        <v>130.27734999999998</v>
      </c>
      <c r="X157" s="2" t="s">
        <v>0</v>
      </c>
      <c r="Y157" s="1">
        <v>20.844404000000004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35" t="s">
        <v>1</v>
      </c>
      <c r="AN157" s="2" t="s">
        <v>1</v>
      </c>
      <c r="AO157" s="135" t="s">
        <v>1</v>
      </c>
      <c r="AP157" s="2" t="s">
        <v>1</v>
      </c>
      <c r="AQ157" s="4">
        <v>1190.7900539999998</v>
      </c>
      <c r="AR157" s="4">
        <v>0</v>
      </c>
    </row>
    <row r="158" spans="1:44" x14ac:dyDescent="0.25">
      <c r="A158" s="2" t="s">
        <v>102</v>
      </c>
      <c r="B158" s="47">
        <v>44472</v>
      </c>
      <c r="C158" s="2" t="s">
        <v>6</v>
      </c>
      <c r="D158" s="2" t="s">
        <v>41</v>
      </c>
      <c r="E158" s="2" t="s">
        <v>218</v>
      </c>
      <c r="F158" s="2" t="s">
        <v>1538</v>
      </c>
      <c r="G158" s="2" t="s">
        <v>3</v>
      </c>
      <c r="H158" s="2" t="s">
        <v>2355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2356</v>
      </c>
      <c r="P158" s="2" t="s">
        <v>2357</v>
      </c>
      <c r="Q158" s="1">
        <v>148.1953</v>
      </c>
      <c r="R158" s="1">
        <v>0</v>
      </c>
      <c r="S158" s="1">
        <v>101.18049999999999</v>
      </c>
      <c r="T158" s="1">
        <v>40.53</v>
      </c>
      <c r="U158" s="2" t="s">
        <v>8</v>
      </c>
      <c r="V158" s="1">
        <v>6.4847999999999999</v>
      </c>
      <c r="W158" s="1">
        <v>0</v>
      </c>
      <c r="X158" s="2" t="s">
        <v>0</v>
      </c>
      <c r="Y158" s="1">
        <v>0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35" t="s">
        <v>1</v>
      </c>
      <c r="AN158" s="2" t="s">
        <v>1</v>
      </c>
      <c r="AO158" s="135" t="s">
        <v>1</v>
      </c>
      <c r="AP158" s="2" t="s">
        <v>1</v>
      </c>
      <c r="AQ158" s="4">
        <v>148.1953</v>
      </c>
      <c r="AR158" s="4">
        <v>0</v>
      </c>
    </row>
    <row r="159" spans="1:44" x14ac:dyDescent="0.25">
      <c r="A159" s="2" t="s">
        <v>101</v>
      </c>
      <c r="B159" s="47">
        <v>44472</v>
      </c>
      <c r="C159" s="2" t="s">
        <v>6</v>
      </c>
      <c r="D159" s="2" t="s">
        <v>41</v>
      </c>
      <c r="E159" s="2" t="s">
        <v>218</v>
      </c>
      <c r="F159" s="2" t="s">
        <v>1538</v>
      </c>
      <c r="G159" s="2" t="s">
        <v>3</v>
      </c>
      <c r="H159" s="2" t="s">
        <v>2360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346.59230000000002</v>
      </c>
      <c r="R159" s="1">
        <v>0</v>
      </c>
      <c r="S159" s="1">
        <v>287.22560000000004</v>
      </c>
      <c r="T159" s="1">
        <v>0</v>
      </c>
      <c r="U159" s="2" t="s">
        <v>0</v>
      </c>
      <c r="V159" s="1">
        <v>0</v>
      </c>
      <c r="W159" s="1">
        <v>51.178200000000004</v>
      </c>
      <c r="X159" s="2" t="s">
        <v>0</v>
      </c>
      <c r="Y159" s="1">
        <v>8.1885000000000012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35" t="s">
        <v>1</v>
      </c>
      <c r="AN159" s="2" t="s">
        <v>1</v>
      </c>
      <c r="AO159" s="135" t="s">
        <v>1</v>
      </c>
      <c r="AP159" s="2" t="s">
        <v>1</v>
      </c>
      <c r="AQ159" s="4">
        <v>346.59230000000002</v>
      </c>
      <c r="AR159" s="4">
        <v>0</v>
      </c>
    </row>
    <row r="160" spans="1:44" x14ac:dyDescent="0.25">
      <c r="A160" s="2" t="s">
        <v>100</v>
      </c>
      <c r="B160" s="47">
        <v>44472</v>
      </c>
      <c r="C160" s="2" t="s">
        <v>6</v>
      </c>
      <c r="D160" s="2" t="s">
        <v>41</v>
      </c>
      <c r="E160" s="2" t="s">
        <v>218</v>
      </c>
      <c r="F160" s="2" t="s">
        <v>1538</v>
      </c>
      <c r="G160" s="2" t="s">
        <v>3</v>
      </c>
      <c r="H160" s="2" t="s">
        <v>2362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1268</v>
      </c>
      <c r="P160" s="2" t="s">
        <v>1269</v>
      </c>
      <c r="Q160" s="1">
        <v>393.73264</v>
      </c>
      <c r="R160" s="1">
        <v>0</v>
      </c>
      <c r="S160" s="1">
        <v>338.80779999999999</v>
      </c>
      <c r="T160" s="1">
        <v>47.348999999999997</v>
      </c>
      <c r="U160" s="2" t="s">
        <v>8</v>
      </c>
      <c r="V160" s="1">
        <v>7.5758400000000004</v>
      </c>
      <c r="W160" s="1">
        <v>0</v>
      </c>
      <c r="X160" s="2" t="s">
        <v>0</v>
      </c>
      <c r="Y160" s="1">
        <v>0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35" t="s">
        <v>1</v>
      </c>
      <c r="AN160" s="2" t="s">
        <v>1</v>
      </c>
      <c r="AO160" s="135" t="s">
        <v>1</v>
      </c>
      <c r="AP160" s="2" t="s">
        <v>1</v>
      </c>
      <c r="AQ160" s="4">
        <v>393.73264</v>
      </c>
      <c r="AR160" s="4">
        <v>0</v>
      </c>
    </row>
    <row r="161" spans="1:44" x14ac:dyDescent="0.25">
      <c r="A161" s="2" t="s">
        <v>99</v>
      </c>
      <c r="B161" s="47">
        <v>44472</v>
      </c>
      <c r="C161" s="2" t="s">
        <v>6</v>
      </c>
      <c r="D161" s="2" t="s">
        <v>41</v>
      </c>
      <c r="E161" s="2" t="s">
        <v>218</v>
      </c>
      <c r="F161" s="2" t="s">
        <v>1538</v>
      </c>
      <c r="G161" s="2" t="s">
        <v>3</v>
      </c>
      <c r="H161" s="2" t="s">
        <v>2366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925</v>
      </c>
      <c r="P161" s="2" t="s">
        <v>1133</v>
      </c>
      <c r="Q161" s="1">
        <v>85.291449999999998</v>
      </c>
      <c r="R161" s="1">
        <v>0</v>
      </c>
      <c r="S161" s="1">
        <v>85.291449999999998</v>
      </c>
      <c r="T161" s="1">
        <v>0</v>
      </c>
      <c r="U161" s="2" t="s">
        <v>0</v>
      </c>
      <c r="V161" s="1">
        <v>0</v>
      </c>
      <c r="W161" s="1">
        <v>0</v>
      </c>
      <c r="X161" s="2" t="s">
        <v>0</v>
      </c>
      <c r="Y161" s="1">
        <v>0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35" t="s">
        <v>1</v>
      </c>
      <c r="AN161" s="2" t="s">
        <v>1</v>
      </c>
      <c r="AO161" s="135" t="s">
        <v>1</v>
      </c>
      <c r="AP161" s="2" t="s">
        <v>1</v>
      </c>
      <c r="AQ161" s="4">
        <v>85.291449999999998</v>
      </c>
      <c r="AR161" s="4">
        <v>0</v>
      </c>
    </row>
    <row r="162" spans="1:44" x14ac:dyDescent="0.25">
      <c r="A162" s="2" t="s">
        <v>98</v>
      </c>
      <c r="B162" s="47">
        <v>44472</v>
      </c>
      <c r="C162" s="2" t="s">
        <v>6</v>
      </c>
      <c r="D162" s="2" t="s">
        <v>41</v>
      </c>
      <c r="E162" s="2" t="s">
        <v>218</v>
      </c>
      <c r="F162" s="2" t="s">
        <v>1538</v>
      </c>
      <c r="G162" s="2" t="s">
        <v>3</v>
      </c>
      <c r="H162" s="2" t="s">
        <v>2368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2944.5113700000002</v>
      </c>
      <c r="R162" s="1">
        <v>0</v>
      </c>
      <c r="S162" s="1">
        <v>2288.6718000000001</v>
      </c>
      <c r="T162" s="1">
        <v>0</v>
      </c>
      <c r="U162" s="2" t="s">
        <v>0</v>
      </c>
      <c r="V162" s="1">
        <v>0</v>
      </c>
      <c r="W162" s="1">
        <v>565.37884999999994</v>
      </c>
      <c r="X162" s="2" t="s">
        <v>8</v>
      </c>
      <c r="Y162" s="1">
        <v>90.460719999999995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35" t="s">
        <v>1</v>
      </c>
      <c r="AN162" s="2" t="s">
        <v>1</v>
      </c>
      <c r="AO162" s="135" t="s">
        <v>1</v>
      </c>
      <c r="AP162" s="2" t="s">
        <v>1</v>
      </c>
      <c r="AQ162" s="4">
        <v>2944.5113700000002</v>
      </c>
      <c r="AR162" s="4">
        <v>0</v>
      </c>
    </row>
    <row r="163" spans="1:44" x14ac:dyDescent="0.25">
      <c r="A163" s="2" t="s">
        <v>96</v>
      </c>
      <c r="B163" s="47">
        <v>44472</v>
      </c>
      <c r="C163" s="2" t="s">
        <v>6</v>
      </c>
      <c r="D163" s="2" t="s">
        <v>41</v>
      </c>
      <c r="E163" s="2" t="s">
        <v>214</v>
      </c>
      <c r="F163" s="2" t="s">
        <v>1429</v>
      </c>
      <c r="G163" s="2" t="s">
        <v>3</v>
      </c>
      <c r="H163" s="2" t="s">
        <v>3141</v>
      </c>
      <c r="I163" s="1"/>
      <c r="J163" s="1"/>
      <c r="K163" s="1"/>
      <c r="L163" s="1"/>
      <c r="M163" s="1">
        <v>0</v>
      </c>
      <c r="N163" s="2"/>
      <c r="O163" s="2" t="s">
        <v>2</v>
      </c>
      <c r="P163" s="2"/>
      <c r="Q163" s="1">
        <v>1191.4111999999998</v>
      </c>
      <c r="R163" s="1">
        <v>0</v>
      </c>
      <c r="S163" s="1">
        <v>1160.5899999999999</v>
      </c>
      <c r="T163" s="1">
        <v>0</v>
      </c>
      <c r="U163" s="2" t="s">
        <v>0</v>
      </c>
      <c r="V163" s="1">
        <v>0</v>
      </c>
      <c r="W163" s="1">
        <v>26.57</v>
      </c>
      <c r="X163" s="2" t="s">
        <v>8</v>
      </c>
      <c r="Y163" s="1">
        <v>4.2511999999999999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35"/>
      <c r="AN163" s="2"/>
      <c r="AO163" s="135">
        <v>0</v>
      </c>
      <c r="AP163" s="2">
        <v>0</v>
      </c>
      <c r="AQ163" s="4">
        <v>1191.4111999999998</v>
      </c>
      <c r="AR163" s="4">
        <v>0</v>
      </c>
    </row>
    <row r="164" spans="1:44" x14ac:dyDescent="0.25">
      <c r="A164" s="2" t="s">
        <v>95</v>
      </c>
      <c r="B164" s="47">
        <v>44472</v>
      </c>
      <c r="C164" s="2" t="s">
        <v>6</v>
      </c>
      <c r="D164" s="2" t="s">
        <v>41</v>
      </c>
      <c r="E164" s="2" t="s">
        <v>1110</v>
      </c>
      <c r="F164" s="2" t="s">
        <v>3162</v>
      </c>
      <c r="G164" s="2" t="s">
        <v>895</v>
      </c>
      <c r="H164" s="2" t="s">
        <v>3163</v>
      </c>
      <c r="I164" s="1"/>
      <c r="J164" s="1"/>
      <c r="K164" s="1"/>
      <c r="L164" s="1"/>
      <c r="M164" s="1">
        <v>0</v>
      </c>
      <c r="N164" s="2"/>
      <c r="O164" s="2" t="s">
        <v>2</v>
      </c>
      <c r="P164" s="2"/>
      <c r="Q164" s="1">
        <v>997.5612000000001</v>
      </c>
      <c r="R164" s="1">
        <v>0</v>
      </c>
      <c r="S164" s="1">
        <v>966.74</v>
      </c>
      <c r="T164" s="1">
        <v>0</v>
      </c>
      <c r="U164" s="2" t="s">
        <v>0</v>
      </c>
      <c r="V164" s="1">
        <v>0</v>
      </c>
      <c r="W164" s="1">
        <v>26.57</v>
      </c>
      <c r="X164" s="2" t="s">
        <v>0</v>
      </c>
      <c r="Y164" s="1">
        <v>4.2511999999999999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35"/>
      <c r="AN164" s="2"/>
      <c r="AO164" s="135">
        <v>0</v>
      </c>
      <c r="AP164" s="2"/>
      <c r="AQ164" s="4">
        <v>997.5612000000001</v>
      </c>
      <c r="AR164" s="4">
        <v>0</v>
      </c>
    </row>
    <row r="165" spans="1:44" x14ac:dyDescent="0.25">
      <c r="A165" s="2" t="s">
        <v>94</v>
      </c>
      <c r="B165" s="47">
        <v>44472</v>
      </c>
      <c r="C165" s="2" t="s">
        <v>6</v>
      </c>
      <c r="D165" s="2" t="s">
        <v>41</v>
      </c>
      <c r="E165" s="2" t="s">
        <v>1110</v>
      </c>
      <c r="F165" s="2" t="s">
        <v>3162</v>
      </c>
      <c r="G165" s="2" t="s">
        <v>12</v>
      </c>
      <c r="H165" s="2"/>
      <c r="I165" s="1" t="s">
        <v>3164</v>
      </c>
      <c r="J165" s="1"/>
      <c r="K165" s="1"/>
      <c r="L165" s="1"/>
      <c r="M165" s="1">
        <v>0</v>
      </c>
      <c r="N165" s="2"/>
      <c r="O165" s="2" t="s">
        <v>2</v>
      </c>
      <c r="P165" s="2"/>
      <c r="Q165" s="1">
        <v>-16.420000000000002</v>
      </c>
      <c r="R165" s="1">
        <v>0</v>
      </c>
      <c r="S165" s="1">
        <v>-16.420000000000002</v>
      </c>
      <c r="T165" s="1">
        <v>0</v>
      </c>
      <c r="U165" s="2" t="s">
        <v>0</v>
      </c>
      <c r="V165" s="1">
        <v>0</v>
      </c>
      <c r="W165" s="1">
        <v>0</v>
      </c>
      <c r="X165" s="2" t="s">
        <v>0</v>
      </c>
      <c r="Y165" s="1">
        <v>0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35"/>
      <c r="AN165" s="2"/>
      <c r="AO165" s="135">
        <v>0</v>
      </c>
      <c r="AP165" s="2"/>
      <c r="AQ165" s="4">
        <v>-16.420000000000002</v>
      </c>
      <c r="AR165" s="4">
        <v>0</v>
      </c>
    </row>
    <row r="166" spans="1:44" x14ac:dyDescent="0.25">
      <c r="A166" s="2" t="s">
        <v>93</v>
      </c>
      <c r="B166" s="47">
        <v>44472</v>
      </c>
      <c r="C166" s="2" t="s">
        <v>1364</v>
      </c>
      <c r="D166" s="2" t="s">
        <v>37</v>
      </c>
      <c r="E166" s="2" t="s">
        <v>1367</v>
      </c>
      <c r="F166" s="2" t="s">
        <v>1666</v>
      </c>
      <c r="G166" s="2" t="s">
        <v>3</v>
      </c>
      <c r="H166" s="2" t="s">
        <v>1677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3539.1972000000001</v>
      </c>
      <c r="R166" s="1">
        <v>0</v>
      </c>
      <c r="S166" s="1">
        <v>2758.9</v>
      </c>
      <c r="T166" s="1">
        <v>0</v>
      </c>
      <c r="U166" s="2" t="s">
        <v>0</v>
      </c>
      <c r="V166" s="1">
        <v>0</v>
      </c>
      <c r="W166" s="1">
        <v>672.67</v>
      </c>
      <c r="X166" s="2" t="s">
        <v>0</v>
      </c>
      <c r="Y166" s="1">
        <v>107.6272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35" t="s">
        <v>1</v>
      </c>
      <c r="AN166" s="2" t="s">
        <v>1</v>
      </c>
      <c r="AO166" s="135" t="s">
        <v>1</v>
      </c>
      <c r="AP166" s="2" t="s">
        <v>1</v>
      </c>
      <c r="AQ166" s="4">
        <v>3539.1972000000001</v>
      </c>
      <c r="AR166" s="4">
        <v>0</v>
      </c>
    </row>
    <row r="167" spans="1:44" x14ac:dyDescent="0.25">
      <c r="A167" s="2" t="s">
        <v>92</v>
      </c>
      <c r="B167" s="47">
        <v>44472</v>
      </c>
      <c r="C167" s="2" t="s">
        <v>1364</v>
      </c>
      <c r="D167" s="2" t="s">
        <v>37</v>
      </c>
      <c r="E167" s="2" t="s">
        <v>1367</v>
      </c>
      <c r="F167" s="2" t="s">
        <v>1670</v>
      </c>
      <c r="G167" s="2" t="s">
        <v>12</v>
      </c>
      <c r="H167" s="2" t="s">
        <v>1</v>
      </c>
      <c r="I167" s="1" t="s">
        <v>1681</v>
      </c>
      <c r="J167" s="1" t="s">
        <v>1</v>
      </c>
      <c r="K167" s="1" t="s">
        <v>1682</v>
      </c>
      <c r="L167" s="1" t="s">
        <v>1672</v>
      </c>
      <c r="M167" s="1">
        <v>19.7</v>
      </c>
      <c r="N167" s="2" t="s">
        <v>11</v>
      </c>
      <c r="O167" s="2" t="s">
        <v>1683</v>
      </c>
      <c r="P167" s="2" t="s">
        <v>1684</v>
      </c>
      <c r="Q167" s="1">
        <v>-10.210000000000001</v>
      </c>
      <c r="R167" s="1">
        <v>0</v>
      </c>
      <c r="S167" s="1">
        <v>-10.210000000000001</v>
      </c>
      <c r="T167" s="1">
        <v>0</v>
      </c>
      <c r="U167" s="2" t="s">
        <v>0</v>
      </c>
      <c r="V167" s="1">
        <v>0</v>
      </c>
      <c r="W167" s="1">
        <v>0</v>
      </c>
      <c r="X167" s="2" t="s">
        <v>0</v>
      </c>
      <c r="Y167" s="1">
        <v>0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35" t="s">
        <v>1</v>
      </c>
      <c r="AN167" s="2" t="s">
        <v>1</v>
      </c>
      <c r="AO167" s="135" t="s">
        <v>1</v>
      </c>
      <c r="AP167" s="2" t="s">
        <v>1</v>
      </c>
      <c r="AQ167" s="4">
        <v>-10.210000000000001</v>
      </c>
      <c r="AR167" s="4">
        <v>0</v>
      </c>
    </row>
    <row r="168" spans="1:44" x14ac:dyDescent="0.25">
      <c r="A168" s="2" t="s">
        <v>91</v>
      </c>
      <c r="B168" s="47">
        <v>44472</v>
      </c>
      <c r="C168" s="2" t="s">
        <v>34</v>
      </c>
      <c r="D168" s="2" t="s">
        <v>37</v>
      </c>
      <c r="E168" s="2" t="s">
        <v>207</v>
      </c>
      <c r="F168" s="2" t="s">
        <v>1469</v>
      </c>
      <c r="G168" s="2" t="s">
        <v>3</v>
      </c>
      <c r="H168" s="2" t="s">
        <v>1707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2035.1474499999999</v>
      </c>
      <c r="R168" s="1">
        <v>0</v>
      </c>
      <c r="S168" s="1">
        <v>1838.3996500000003</v>
      </c>
      <c r="T168" s="1">
        <v>0</v>
      </c>
      <c r="U168" s="2" t="s">
        <v>0</v>
      </c>
      <c r="V168" s="1">
        <v>0</v>
      </c>
      <c r="W168" s="1">
        <v>169.61019999999996</v>
      </c>
      <c r="X168" s="2" t="s">
        <v>8</v>
      </c>
      <c r="Y168" s="1">
        <v>27.137599999999999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35" t="s">
        <v>1</v>
      </c>
      <c r="AN168" s="2" t="s">
        <v>1</v>
      </c>
      <c r="AO168" s="135" t="s">
        <v>1</v>
      </c>
      <c r="AP168" s="2" t="s">
        <v>1</v>
      </c>
      <c r="AQ168" s="4">
        <v>2035.1474500000004</v>
      </c>
      <c r="AR168" s="4">
        <v>0</v>
      </c>
    </row>
    <row r="169" spans="1:44" x14ac:dyDescent="0.25">
      <c r="A169" s="2" t="s">
        <v>90</v>
      </c>
      <c r="B169" s="47">
        <v>44472</v>
      </c>
      <c r="C169" s="2" t="s">
        <v>26</v>
      </c>
      <c r="D169" s="2" t="s">
        <v>37</v>
      </c>
      <c r="E169" s="2" t="s">
        <v>4</v>
      </c>
      <c r="F169" s="2" t="s">
        <v>1447</v>
      </c>
      <c r="G169" s="2" t="s">
        <v>3</v>
      </c>
      <c r="H169" s="2" t="s">
        <v>1823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2</v>
      </c>
      <c r="P169" s="2" t="s">
        <v>1</v>
      </c>
      <c r="Q169" s="1">
        <v>2776.8081559999991</v>
      </c>
      <c r="R169" s="1">
        <v>0</v>
      </c>
      <c r="S169" s="1">
        <v>1979.2918</v>
      </c>
      <c r="T169" s="1">
        <v>0</v>
      </c>
      <c r="U169" s="2" t="s">
        <v>0</v>
      </c>
      <c r="V169" s="1">
        <v>0</v>
      </c>
      <c r="W169" s="1">
        <v>687.51409999999976</v>
      </c>
      <c r="X169" s="2" t="s">
        <v>8</v>
      </c>
      <c r="Y169" s="1">
        <v>110.00225599999999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35" t="s">
        <v>1</v>
      </c>
      <c r="AN169" s="2" t="s">
        <v>1</v>
      </c>
      <c r="AO169" s="135" t="s">
        <v>1</v>
      </c>
      <c r="AP169" s="2" t="s">
        <v>1</v>
      </c>
      <c r="AQ169" s="4">
        <v>2776.8081560000001</v>
      </c>
      <c r="AR169" s="4">
        <v>0</v>
      </c>
    </row>
    <row r="170" spans="1:44" x14ac:dyDescent="0.25">
      <c r="A170" s="2" t="s">
        <v>89</v>
      </c>
      <c r="B170" s="47">
        <v>44472</v>
      </c>
      <c r="C170" s="2" t="s">
        <v>6</v>
      </c>
      <c r="D170" s="2" t="s">
        <v>37</v>
      </c>
      <c r="E170" s="2" t="s">
        <v>209</v>
      </c>
      <c r="F170" s="2" t="s">
        <v>2218</v>
      </c>
      <c r="G170" s="2" t="s">
        <v>3</v>
      </c>
      <c r="H170" s="2" t="s">
        <v>2370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5608.5479999999998</v>
      </c>
      <c r="R170" s="1">
        <v>0</v>
      </c>
      <c r="S170" s="1">
        <v>4558.25</v>
      </c>
      <c r="T170" s="1">
        <v>0</v>
      </c>
      <c r="U170" s="2" t="s">
        <v>0</v>
      </c>
      <c r="V170" s="1">
        <v>0</v>
      </c>
      <c r="W170" s="1">
        <v>902.78</v>
      </c>
      <c r="X170" s="2" t="s">
        <v>0</v>
      </c>
      <c r="Y170" s="1">
        <v>144.44</v>
      </c>
      <c r="Z170" s="1">
        <v>0</v>
      </c>
      <c r="AA170" s="2" t="s">
        <v>0</v>
      </c>
      <c r="AB170" s="1">
        <v>0</v>
      </c>
      <c r="AC170" s="1">
        <v>2.85</v>
      </c>
      <c r="AD170" s="2" t="s">
        <v>0</v>
      </c>
      <c r="AE170" s="1">
        <v>0.22800000000000001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35" t="s">
        <v>1</v>
      </c>
      <c r="AN170" s="2" t="s">
        <v>1</v>
      </c>
      <c r="AO170" s="135" t="s">
        <v>1</v>
      </c>
      <c r="AP170" s="2" t="s">
        <v>1</v>
      </c>
      <c r="AQ170" s="4">
        <v>5608.5479999999998</v>
      </c>
      <c r="AR170" s="4">
        <v>0</v>
      </c>
    </row>
    <row r="171" spans="1:44" s="123" customFormat="1" x14ac:dyDescent="0.25">
      <c r="A171" s="125" t="s">
        <v>88</v>
      </c>
      <c r="B171" s="124">
        <v>44472</v>
      </c>
      <c r="C171" s="125" t="s">
        <v>34</v>
      </c>
      <c r="D171" s="125" t="s">
        <v>32</v>
      </c>
      <c r="E171" s="125" t="s">
        <v>201</v>
      </c>
      <c r="F171" s="125" t="s">
        <v>1711</v>
      </c>
      <c r="G171" s="125" t="s">
        <v>3</v>
      </c>
      <c r="H171" s="125" t="s">
        <v>1712</v>
      </c>
      <c r="I171" s="126" t="s">
        <v>1</v>
      </c>
      <c r="J171" s="126" t="s">
        <v>1</v>
      </c>
      <c r="K171" s="126" t="s">
        <v>1</v>
      </c>
      <c r="L171" s="126" t="s">
        <v>1</v>
      </c>
      <c r="M171" s="126">
        <v>0</v>
      </c>
      <c r="N171" s="125" t="s">
        <v>1</v>
      </c>
      <c r="O171" s="125" t="s">
        <v>2</v>
      </c>
      <c r="P171" s="125" t="s">
        <v>1</v>
      </c>
      <c r="Q171" s="126">
        <v>38.451700000000002</v>
      </c>
      <c r="R171" s="126">
        <v>0</v>
      </c>
      <c r="S171" s="126">
        <v>31.5381</v>
      </c>
      <c r="T171" s="126">
        <v>0</v>
      </c>
      <c r="U171" s="125" t="s">
        <v>0</v>
      </c>
      <c r="V171" s="126">
        <v>0</v>
      </c>
      <c r="W171" s="126">
        <v>5.96</v>
      </c>
      <c r="X171" s="125" t="s">
        <v>0</v>
      </c>
      <c r="Y171" s="126">
        <v>0.9536</v>
      </c>
      <c r="Z171" s="126">
        <v>0</v>
      </c>
      <c r="AA171" s="125" t="s">
        <v>0</v>
      </c>
      <c r="AB171" s="126">
        <v>0</v>
      </c>
      <c r="AC171" s="126">
        <v>0</v>
      </c>
      <c r="AD171" s="125" t="s">
        <v>0</v>
      </c>
      <c r="AE171" s="126">
        <v>0</v>
      </c>
      <c r="AF171" s="125">
        <v>0</v>
      </c>
      <c r="AG171" s="125" t="s">
        <v>0</v>
      </c>
      <c r="AH171" s="126">
        <v>0</v>
      </c>
      <c r="AI171" s="126">
        <v>0</v>
      </c>
      <c r="AJ171" s="125" t="s">
        <v>0</v>
      </c>
      <c r="AK171" s="126">
        <v>0</v>
      </c>
      <c r="AL171" s="126">
        <v>0</v>
      </c>
      <c r="AM171" s="137" t="s">
        <v>1</v>
      </c>
      <c r="AN171" s="125" t="s">
        <v>1</v>
      </c>
      <c r="AO171" s="137" t="s">
        <v>1</v>
      </c>
      <c r="AP171" s="125" t="s">
        <v>1</v>
      </c>
      <c r="AQ171" s="123">
        <v>38.451700000000002</v>
      </c>
      <c r="AR171" s="123">
        <v>0</v>
      </c>
    </row>
    <row r="172" spans="1:44" x14ac:dyDescent="0.25">
      <c r="A172" s="2" t="s">
        <v>87</v>
      </c>
      <c r="B172" s="47">
        <v>44472</v>
      </c>
      <c r="C172" s="2" t="s">
        <v>34</v>
      </c>
      <c r="D172" s="2" t="s">
        <v>32</v>
      </c>
      <c r="E172" s="2" t="s">
        <v>201</v>
      </c>
      <c r="F172" s="2" t="s">
        <v>1282</v>
      </c>
      <c r="G172" s="2" t="s">
        <v>3</v>
      </c>
      <c r="H172" s="2" t="s">
        <v>1715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1218</v>
      </c>
      <c r="P172" s="2" t="s">
        <v>1219</v>
      </c>
      <c r="Q172" s="1">
        <v>46.86</v>
      </c>
      <c r="R172" s="1">
        <v>0</v>
      </c>
      <c r="S172" s="1">
        <v>46.86</v>
      </c>
      <c r="T172" s="1">
        <v>0</v>
      </c>
      <c r="U172" s="2" t="s">
        <v>0</v>
      </c>
      <c r="V172" s="1">
        <v>0</v>
      </c>
      <c r="W172" s="1">
        <v>0</v>
      </c>
      <c r="X172" s="2" t="s">
        <v>0</v>
      </c>
      <c r="Y172" s="1">
        <v>0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35" t="s">
        <v>1</v>
      </c>
      <c r="AN172" s="2" t="s">
        <v>1</v>
      </c>
      <c r="AO172" s="135" t="s">
        <v>1</v>
      </c>
      <c r="AP172" s="2" t="s">
        <v>1</v>
      </c>
      <c r="AQ172" s="4">
        <v>46.86</v>
      </c>
      <c r="AR172" s="4">
        <v>0</v>
      </c>
    </row>
    <row r="173" spans="1:44" x14ac:dyDescent="0.25">
      <c r="A173" s="2" t="s">
        <v>86</v>
      </c>
      <c r="B173" s="47">
        <v>44472</v>
      </c>
      <c r="C173" s="2" t="s">
        <v>34</v>
      </c>
      <c r="D173" s="2" t="s">
        <v>32</v>
      </c>
      <c r="E173" s="2" t="s">
        <v>201</v>
      </c>
      <c r="F173" s="2" t="s">
        <v>1282</v>
      </c>
      <c r="G173" s="2" t="s">
        <v>3</v>
      </c>
      <c r="H173" s="2" t="s">
        <v>1723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1218</v>
      </c>
      <c r="P173" s="2" t="s">
        <v>1219</v>
      </c>
      <c r="Q173" s="1">
        <v>46.86</v>
      </c>
      <c r="R173" s="1">
        <v>0</v>
      </c>
      <c r="S173" s="1">
        <v>46.86</v>
      </c>
      <c r="T173" s="1">
        <v>0</v>
      </c>
      <c r="U173" s="2" t="s">
        <v>0</v>
      </c>
      <c r="V173" s="1">
        <v>0</v>
      </c>
      <c r="W173" s="1">
        <v>0</v>
      </c>
      <c r="X173" s="2" t="s">
        <v>0</v>
      </c>
      <c r="Y173" s="1">
        <v>0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35" t="s">
        <v>1</v>
      </c>
      <c r="AN173" s="2" t="s">
        <v>1</v>
      </c>
      <c r="AO173" s="135" t="s">
        <v>1</v>
      </c>
      <c r="AP173" s="2" t="s">
        <v>1</v>
      </c>
      <c r="AQ173" s="4">
        <v>46.86</v>
      </c>
      <c r="AR173" s="4">
        <v>0</v>
      </c>
    </row>
    <row r="174" spans="1:44" x14ac:dyDescent="0.25">
      <c r="A174" s="2" t="s">
        <v>85</v>
      </c>
      <c r="B174" s="47">
        <v>44472</v>
      </c>
      <c r="C174" s="2" t="s">
        <v>34</v>
      </c>
      <c r="D174" s="2" t="s">
        <v>32</v>
      </c>
      <c r="E174" s="2" t="s">
        <v>201</v>
      </c>
      <c r="F174" s="2" t="s">
        <v>1711</v>
      </c>
      <c r="G174" s="2" t="s">
        <v>3</v>
      </c>
      <c r="H174" s="2" t="s">
        <v>1727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579.90094999999997</v>
      </c>
      <c r="R174" s="1">
        <v>0</v>
      </c>
      <c r="S174" s="1">
        <v>552.17695000000003</v>
      </c>
      <c r="T174" s="1">
        <v>0</v>
      </c>
      <c r="U174" s="2" t="s">
        <v>0</v>
      </c>
      <c r="V174" s="1">
        <v>0</v>
      </c>
      <c r="W174" s="1">
        <v>23.9</v>
      </c>
      <c r="X174" s="2" t="s">
        <v>0</v>
      </c>
      <c r="Y174" s="1">
        <v>3.8239999999999998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35" t="s">
        <v>1</v>
      </c>
      <c r="AN174" s="2" t="s">
        <v>1</v>
      </c>
      <c r="AO174" s="135" t="s">
        <v>1</v>
      </c>
      <c r="AP174" s="2" t="s">
        <v>1</v>
      </c>
      <c r="AQ174" s="4">
        <v>579.90094999999997</v>
      </c>
      <c r="AR174" s="4">
        <v>0</v>
      </c>
    </row>
    <row r="175" spans="1:44" x14ac:dyDescent="0.25">
      <c r="A175" s="2" t="s">
        <v>84</v>
      </c>
      <c r="B175" s="47">
        <v>44472</v>
      </c>
      <c r="C175" s="2" t="s">
        <v>34</v>
      </c>
      <c r="D175" s="2" t="s">
        <v>32</v>
      </c>
      <c r="E175" s="2" t="s">
        <v>201</v>
      </c>
      <c r="F175" s="2" t="s">
        <v>1282</v>
      </c>
      <c r="G175" s="2" t="s">
        <v>3</v>
      </c>
      <c r="H175" s="2" t="s">
        <v>1730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1503</v>
      </c>
      <c r="P175" s="2" t="s">
        <v>1504</v>
      </c>
      <c r="Q175" s="1">
        <v>2.52</v>
      </c>
      <c r="R175" s="1">
        <v>0</v>
      </c>
      <c r="S175" s="1">
        <v>2.52</v>
      </c>
      <c r="T175" s="1">
        <v>0</v>
      </c>
      <c r="U175" s="2" t="s">
        <v>0</v>
      </c>
      <c r="V175" s="1">
        <v>0</v>
      </c>
      <c r="W175" s="1">
        <v>0</v>
      </c>
      <c r="X175" s="2" t="s">
        <v>0</v>
      </c>
      <c r="Y175" s="1">
        <v>0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35" t="s">
        <v>1</v>
      </c>
      <c r="AN175" s="2" t="s">
        <v>1</v>
      </c>
      <c r="AO175" s="135" t="s">
        <v>1</v>
      </c>
      <c r="AP175" s="2" t="s">
        <v>1</v>
      </c>
      <c r="AQ175" s="4">
        <v>2.52</v>
      </c>
      <c r="AR175" s="4">
        <v>0</v>
      </c>
    </row>
    <row r="176" spans="1:44" x14ac:dyDescent="0.25">
      <c r="A176" s="2" t="s">
        <v>83</v>
      </c>
      <c r="B176" s="47">
        <v>44472</v>
      </c>
      <c r="C176" s="2" t="s">
        <v>34</v>
      </c>
      <c r="D176" s="2" t="s">
        <v>32</v>
      </c>
      <c r="E176" s="2" t="s">
        <v>201</v>
      </c>
      <c r="F176" s="2" t="s">
        <v>1711</v>
      </c>
      <c r="G176" s="2" t="s">
        <v>3</v>
      </c>
      <c r="H176" s="2" t="s">
        <v>1735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581.32879999999989</v>
      </c>
      <c r="R176" s="1">
        <v>0</v>
      </c>
      <c r="S176" s="1">
        <v>519.68639999999994</v>
      </c>
      <c r="T176" s="1">
        <v>0</v>
      </c>
      <c r="U176" s="2" t="s">
        <v>0</v>
      </c>
      <c r="V176" s="1">
        <v>0</v>
      </c>
      <c r="W176" s="1">
        <v>53.14</v>
      </c>
      <c r="X176" s="2" t="s">
        <v>0</v>
      </c>
      <c r="Y176" s="1">
        <v>8.5023999999999997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35" t="s">
        <v>1</v>
      </c>
      <c r="AN176" s="2" t="s">
        <v>1</v>
      </c>
      <c r="AO176" s="135" t="s">
        <v>1</v>
      </c>
      <c r="AP176" s="2" t="s">
        <v>1</v>
      </c>
      <c r="AQ176" s="4">
        <v>581.32879999999989</v>
      </c>
      <c r="AR176" s="4">
        <v>0</v>
      </c>
    </row>
    <row r="177" spans="1:44" x14ac:dyDescent="0.25">
      <c r="A177" s="2" t="s">
        <v>82</v>
      </c>
      <c r="B177" s="47">
        <v>44472</v>
      </c>
      <c r="C177" s="2" t="s">
        <v>26</v>
      </c>
      <c r="D177" s="2" t="s">
        <v>32</v>
      </c>
      <c r="E177" s="2" t="s">
        <v>31</v>
      </c>
      <c r="F177" s="2" t="s">
        <v>1540</v>
      </c>
      <c r="G177" s="2" t="s">
        <v>3</v>
      </c>
      <c r="H177" s="2" t="s">
        <v>1826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1205</v>
      </c>
      <c r="P177" s="2" t="s">
        <v>731</v>
      </c>
      <c r="Q177" s="1">
        <v>15.54</v>
      </c>
      <c r="R177" s="1">
        <v>0</v>
      </c>
      <c r="S177" s="1">
        <v>9.4499999999999993</v>
      </c>
      <c r="T177" s="1">
        <v>5.25</v>
      </c>
      <c r="U177" s="2" t="s">
        <v>8</v>
      </c>
      <c r="V177" s="1">
        <v>0.84</v>
      </c>
      <c r="W177" s="1">
        <v>0</v>
      </c>
      <c r="X177" s="2" t="s">
        <v>0</v>
      </c>
      <c r="Y177" s="1">
        <v>0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35" t="s">
        <v>1</v>
      </c>
      <c r="AN177" s="2" t="s">
        <v>1</v>
      </c>
      <c r="AO177" s="135" t="s">
        <v>1</v>
      </c>
      <c r="AP177" s="2" t="s">
        <v>1</v>
      </c>
      <c r="AQ177" s="4">
        <v>15.54</v>
      </c>
      <c r="AR177" s="4">
        <v>0</v>
      </c>
    </row>
    <row r="178" spans="1:44" x14ac:dyDescent="0.25">
      <c r="A178" s="2" t="s">
        <v>81</v>
      </c>
      <c r="B178" s="47">
        <v>44472</v>
      </c>
      <c r="C178" s="2" t="s">
        <v>26</v>
      </c>
      <c r="D178" s="2" t="s">
        <v>32</v>
      </c>
      <c r="E178" s="2" t="s">
        <v>31</v>
      </c>
      <c r="F178" s="2" t="s">
        <v>1539</v>
      </c>
      <c r="G178" s="2" t="s">
        <v>3</v>
      </c>
      <c r="H178" s="2" t="s">
        <v>1832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2685.1694240000006</v>
      </c>
      <c r="R178" s="1">
        <v>0</v>
      </c>
      <c r="S178" s="1">
        <v>1988.0976999999998</v>
      </c>
      <c r="T178" s="1">
        <v>0</v>
      </c>
      <c r="U178" s="2" t="s">
        <v>0</v>
      </c>
      <c r="V178" s="1">
        <v>0</v>
      </c>
      <c r="W178" s="1">
        <v>600.92390000000023</v>
      </c>
      <c r="X178" s="2" t="s">
        <v>8</v>
      </c>
      <c r="Y178" s="1">
        <v>96.147824000000028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35" t="s">
        <v>1</v>
      </c>
      <c r="AN178" s="2" t="s">
        <v>1</v>
      </c>
      <c r="AO178" s="135" t="s">
        <v>1</v>
      </c>
      <c r="AP178" s="2" t="s">
        <v>1</v>
      </c>
      <c r="AQ178" s="4">
        <v>2685.1694240000002</v>
      </c>
      <c r="AR178" s="4">
        <v>0</v>
      </c>
    </row>
    <row r="179" spans="1:44" x14ac:dyDescent="0.25">
      <c r="A179" s="2" t="s">
        <v>80</v>
      </c>
      <c r="B179" s="47">
        <v>44472</v>
      </c>
      <c r="C179" s="2" t="s">
        <v>26</v>
      </c>
      <c r="D179" s="2" t="s">
        <v>32</v>
      </c>
      <c r="E179" s="2" t="s">
        <v>31</v>
      </c>
      <c r="F179" s="2" t="s">
        <v>1540</v>
      </c>
      <c r="G179" s="2" t="s">
        <v>12</v>
      </c>
      <c r="H179" s="2" t="s">
        <v>1</v>
      </c>
      <c r="I179" s="1" t="s">
        <v>1836</v>
      </c>
      <c r="J179" s="1" t="s">
        <v>1</v>
      </c>
      <c r="K179" s="1" t="s">
        <v>1837</v>
      </c>
      <c r="L179" s="1" t="s">
        <v>1808</v>
      </c>
      <c r="M179" s="1">
        <v>80.16</v>
      </c>
      <c r="N179" s="2" t="s">
        <v>11</v>
      </c>
      <c r="O179" s="2" t="s">
        <v>1838</v>
      </c>
      <c r="P179" s="2" t="s">
        <v>1839</v>
      </c>
      <c r="Q179" s="1">
        <v>-16.8</v>
      </c>
      <c r="R179" s="1">
        <v>0</v>
      </c>
      <c r="S179" s="1">
        <v>-16.8</v>
      </c>
      <c r="T179" s="1">
        <v>0</v>
      </c>
      <c r="U179" s="2" t="s">
        <v>0</v>
      </c>
      <c r="V179" s="1">
        <v>0</v>
      </c>
      <c r="W179" s="1">
        <v>0</v>
      </c>
      <c r="X179" s="2" t="s">
        <v>0</v>
      </c>
      <c r="Y179" s="1">
        <v>0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35" t="s">
        <v>1</v>
      </c>
      <c r="AN179" s="2" t="s">
        <v>1</v>
      </c>
      <c r="AO179" s="135" t="s">
        <v>1</v>
      </c>
      <c r="AP179" s="2" t="s">
        <v>1</v>
      </c>
      <c r="AQ179" s="4">
        <v>-16.8</v>
      </c>
      <c r="AR179" s="4">
        <v>0</v>
      </c>
    </row>
    <row r="180" spans="1:44" x14ac:dyDescent="0.25">
      <c r="A180" s="2" t="s">
        <v>79</v>
      </c>
      <c r="B180" s="47">
        <v>44472</v>
      </c>
      <c r="C180" s="2" t="s">
        <v>6</v>
      </c>
      <c r="D180" s="2" t="s">
        <v>32</v>
      </c>
      <c r="E180" s="2" t="s">
        <v>203</v>
      </c>
      <c r="F180" s="2" t="s">
        <v>1445</v>
      </c>
      <c r="G180" s="2" t="s">
        <v>3</v>
      </c>
      <c r="H180" s="2" t="s">
        <v>2372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1">
        <v>6261.1273500000034</v>
      </c>
      <c r="R180" s="1">
        <v>0</v>
      </c>
      <c r="S180" s="1">
        <v>4807.6085500000027</v>
      </c>
      <c r="T180" s="1">
        <v>0</v>
      </c>
      <c r="U180" s="2" t="s">
        <v>0</v>
      </c>
      <c r="V180" s="1">
        <v>0</v>
      </c>
      <c r="W180" s="1">
        <v>1250.1400000000001</v>
      </c>
      <c r="X180" s="2" t="s">
        <v>0</v>
      </c>
      <c r="Y180" s="1">
        <v>200.02</v>
      </c>
      <c r="Z180" s="1">
        <v>0</v>
      </c>
      <c r="AA180" s="2" t="s">
        <v>0</v>
      </c>
      <c r="AB180" s="1">
        <v>0</v>
      </c>
      <c r="AC180" s="1">
        <v>3.11</v>
      </c>
      <c r="AD180" s="2" t="s">
        <v>0</v>
      </c>
      <c r="AE180" s="1">
        <v>0.24879999999999999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35" t="s">
        <v>1</v>
      </c>
      <c r="AN180" s="2" t="s">
        <v>1</v>
      </c>
      <c r="AO180" s="135" t="s">
        <v>1</v>
      </c>
      <c r="AP180" s="2" t="s">
        <v>1</v>
      </c>
      <c r="AQ180" s="4">
        <v>6261.1273500000034</v>
      </c>
      <c r="AR180" s="4">
        <v>0</v>
      </c>
    </row>
    <row r="181" spans="1:44" x14ac:dyDescent="0.25">
      <c r="A181" s="2" t="s">
        <v>78</v>
      </c>
      <c r="B181" s="47">
        <v>44472</v>
      </c>
      <c r="C181" s="2" t="s">
        <v>26</v>
      </c>
      <c r="D181" s="2" t="s">
        <v>25</v>
      </c>
      <c r="E181" s="2" t="s">
        <v>250</v>
      </c>
      <c r="F181" s="2" t="s">
        <v>1443</v>
      </c>
      <c r="G181" s="2" t="s">
        <v>3</v>
      </c>
      <c r="H181" s="2" t="s">
        <v>1844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3213.3368940000005</v>
      </c>
      <c r="R181" s="1">
        <v>0</v>
      </c>
      <c r="S181" s="1">
        <v>2325.1876500000017</v>
      </c>
      <c r="T181" s="1">
        <v>0</v>
      </c>
      <c r="U181" s="2" t="s">
        <v>0</v>
      </c>
      <c r="V181" s="1">
        <v>0</v>
      </c>
      <c r="W181" s="1">
        <v>765.6459000000001</v>
      </c>
      <c r="X181" s="2" t="s">
        <v>0</v>
      </c>
      <c r="Y181" s="1">
        <v>122.50334400000001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35" t="s">
        <v>1</v>
      </c>
      <c r="AN181" s="2" t="s">
        <v>1</v>
      </c>
      <c r="AO181" s="135" t="s">
        <v>1</v>
      </c>
      <c r="AP181" s="2" t="s">
        <v>1</v>
      </c>
      <c r="AQ181" s="4">
        <v>3213.3368940000018</v>
      </c>
      <c r="AR181" s="4">
        <v>0</v>
      </c>
    </row>
    <row r="182" spans="1:44" x14ac:dyDescent="0.25">
      <c r="A182" s="2" t="s">
        <v>77</v>
      </c>
      <c r="B182" s="47">
        <v>44472</v>
      </c>
      <c r="C182" s="2" t="s">
        <v>26</v>
      </c>
      <c r="D182" s="2" t="s">
        <v>25</v>
      </c>
      <c r="E182" s="2" t="s">
        <v>250</v>
      </c>
      <c r="F182" s="2" t="s">
        <v>1442</v>
      </c>
      <c r="G182" s="2" t="s">
        <v>12</v>
      </c>
      <c r="H182" s="2" t="s">
        <v>1</v>
      </c>
      <c r="I182" s="1" t="s">
        <v>1253</v>
      </c>
      <c r="J182" s="1" t="s">
        <v>1</v>
      </c>
      <c r="K182" s="1" t="s">
        <v>1848</v>
      </c>
      <c r="L182" s="1" t="s">
        <v>1808</v>
      </c>
      <c r="M182" s="1">
        <v>10.6</v>
      </c>
      <c r="N182" s="2" t="s">
        <v>11</v>
      </c>
      <c r="O182" s="2" t="s">
        <v>1849</v>
      </c>
      <c r="P182" s="2" t="s">
        <v>1850</v>
      </c>
      <c r="Q182" s="1">
        <v>-10.595000000000001</v>
      </c>
      <c r="R182" s="1">
        <v>0</v>
      </c>
      <c r="S182" s="1">
        <v>-10.595000000000001</v>
      </c>
      <c r="T182" s="1">
        <v>0</v>
      </c>
      <c r="U182" s="2" t="s">
        <v>0</v>
      </c>
      <c r="V182" s="1">
        <v>0</v>
      </c>
      <c r="W182" s="1">
        <v>0</v>
      </c>
      <c r="X182" s="2" t="s">
        <v>0</v>
      </c>
      <c r="Y182" s="1">
        <v>0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35" t="s">
        <v>1</v>
      </c>
      <c r="AN182" s="2" t="s">
        <v>1</v>
      </c>
      <c r="AO182" s="135" t="s">
        <v>1</v>
      </c>
      <c r="AP182" s="2" t="s">
        <v>1</v>
      </c>
      <c r="AQ182" s="4">
        <v>-10.595000000000001</v>
      </c>
      <c r="AR182" s="4">
        <v>0</v>
      </c>
    </row>
    <row r="183" spans="1:44" x14ac:dyDescent="0.25">
      <c r="A183" s="2" t="s">
        <v>76</v>
      </c>
      <c r="B183" s="47">
        <v>44472</v>
      </c>
      <c r="C183" s="2" t="s">
        <v>6</v>
      </c>
      <c r="D183" s="2" t="s">
        <v>25</v>
      </c>
      <c r="E183" s="2" t="s">
        <v>197</v>
      </c>
      <c r="F183" s="2" t="s">
        <v>2374</v>
      </c>
      <c r="G183" s="2" t="s">
        <v>3</v>
      </c>
      <c r="H183" s="2" t="s">
        <v>2375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6872.6737080000039</v>
      </c>
      <c r="R183" s="1">
        <v>0</v>
      </c>
      <c r="S183" s="1">
        <v>5341.5271500000008</v>
      </c>
      <c r="T183" s="1">
        <v>0</v>
      </c>
      <c r="U183" s="2" t="s">
        <v>0</v>
      </c>
      <c r="V183" s="1">
        <v>0</v>
      </c>
      <c r="W183" s="1">
        <v>1319.9540500000001</v>
      </c>
      <c r="X183" s="2" t="s">
        <v>8</v>
      </c>
      <c r="Y183" s="1">
        <v>211.19250800000009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35" t="s">
        <v>1</v>
      </c>
      <c r="AN183" s="2" t="s">
        <v>1</v>
      </c>
      <c r="AO183" s="135" t="s">
        <v>1</v>
      </c>
      <c r="AP183" s="2" t="s">
        <v>1</v>
      </c>
      <c r="AQ183" s="4">
        <v>6872.6737080000012</v>
      </c>
      <c r="AR183" s="4">
        <v>0</v>
      </c>
    </row>
    <row r="184" spans="1:44" x14ac:dyDescent="0.25">
      <c r="A184" s="2" t="s">
        <v>75</v>
      </c>
      <c r="B184" s="47">
        <v>44472</v>
      </c>
      <c r="C184" s="2" t="s">
        <v>6</v>
      </c>
      <c r="D184" s="2" t="s">
        <v>25</v>
      </c>
      <c r="E184" s="2" t="s">
        <v>197</v>
      </c>
      <c r="F184" s="2" t="s">
        <v>2374</v>
      </c>
      <c r="G184" s="2" t="s">
        <v>12</v>
      </c>
      <c r="H184" s="2" t="s">
        <v>1</v>
      </c>
      <c r="I184" s="1" t="s">
        <v>1375</v>
      </c>
      <c r="J184" s="1" t="s">
        <v>1</v>
      </c>
      <c r="K184" s="1" t="s">
        <v>2377</v>
      </c>
      <c r="L184" s="1" t="s">
        <v>1672</v>
      </c>
      <c r="M184" s="1">
        <v>50.7</v>
      </c>
      <c r="N184" s="2" t="s">
        <v>11</v>
      </c>
      <c r="O184" s="2" t="s">
        <v>2378</v>
      </c>
      <c r="P184" s="2" t="s">
        <v>2379</v>
      </c>
      <c r="Q184" s="1">
        <v>-7.77</v>
      </c>
      <c r="R184" s="1">
        <v>0</v>
      </c>
      <c r="S184" s="1">
        <v>-7.77</v>
      </c>
      <c r="T184" s="1">
        <v>0</v>
      </c>
      <c r="U184" s="2" t="s">
        <v>0</v>
      </c>
      <c r="V184" s="1">
        <v>0</v>
      </c>
      <c r="W184" s="1">
        <v>0</v>
      </c>
      <c r="X184" s="2" t="s">
        <v>0</v>
      </c>
      <c r="Y184" s="1">
        <v>0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35" t="s">
        <v>1</v>
      </c>
      <c r="AN184" s="2" t="s">
        <v>1</v>
      </c>
      <c r="AO184" s="135" t="s">
        <v>1</v>
      </c>
      <c r="AP184" s="2" t="s">
        <v>1</v>
      </c>
      <c r="AQ184" s="4">
        <v>-7.77</v>
      </c>
      <c r="AR184" s="4">
        <v>0</v>
      </c>
    </row>
    <row r="185" spans="1:44" x14ac:dyDescent="0.25">
      <c r="A185" s="2" t="s">
        <v>74</v>
      </c>
      <c r="B185" s="47">
        <v>44472</v>
      </c>
      <c r="C185" s="2" t="s">
        <v>26</v>
      </c>
      <c r="D185" s="2" t="s">
        <v>23</v>
      </c>
      <c r="E185" s="2" t="s">
        <v>355</v>
      </c>
      <c r="F185" s="2" t="s">
        <v>1861</v>
      </c>
      <c r="G185" s="2" t="s">
        <v>3</v>
      </c>
      <c r="H185" s="2" t="s">
        <v>1862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2</v>
      </c>
      <c r="P185" s="2" t="s">
        <v>1</v>
      </c>
      <c r="Q185" s="1">
        <v>3426.5459460000011</v>
      </c>
      <c r="R185" s="1">
        <v>0</v>
      </c>
      <c r="S185" s="1">
        <v>2369.2588999999998</v>
      </c>
      <c r="T185" s="1">
        <v>0</v>
      </c>
      <c r="U185" s="2" t="s">
        <v>0</v>
      </c>
      <c r="V185" s="1">
        <v>0</v>
      </c>
      <c r="W185" s="1">
        <v>911.45434999999975</v>
      </c>
      <c r="X185" s="2" t="s">
        <v>8</v>
      </c>
      <c r="Y185" s="1">
        <v>145.83269599999997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35" t="s">
        <v>1</v>
      </c>
      <c r="AN185" s="2" t="s">
        <v>1</v>
      </c>
      <c r="AO185" s="135" t="s">
        <v>1</v>
      </c>
      <c r="AP185" s="2" t="s">
        <v>1</v>
      </c>
      <c r="AQ185" s="4">
        <v>3426.5459459999997</v>
      </c>
      <c r="AR185" s="4">
        <v>0</v>
      </c>
    </row>
    <row r="186" spans="1:44" x14ac:dyDescent="0.25">
      <c r="A186" s="2" t="s">
        <v>73</v>
      </c>
      <c r="B186" s="47">
        <v>44472</v>
      </c>
      <c r="C186" s="2" t="s">
        <v>26</v>
      </c>
      <c r="D186" s="2" t="s">
        <v>23</v>
      </c>
      <c r="E186" s="2" t="s">
        <v>355</v>
      </c>
      <c r="F186" s="2" t="s">
        <v>1283</v>
      </c>
      <c r="G186" s="2" t="s">
        <v>12</v>
      </c>
      <c r="H186" s="2" t="s">
        <v>1</v>
      </c>
      <c r="I186" s="1" t="s">
        <v>1868</v>
      </c>
      <c r="J186" s="1" t="s">
        <v>1</v>
      </c>
      <c r="K186" s="1" t="s">
        <v>1869</v>
      </c>
      <c r="L186" s="1" t="s">
        <v>1808</v>
      </c>
      <c r="M186" s="1">
        <v>63.24</v>
      </c>
      <c r="N186" s="2" t="s">
        <v>11</v>
      </c>
      <c r="O186" s="2" t="s">
        <v>1870</v>
      </c>
      <c r="P186" s="2" t="s">
        <v>1871</v>
      </c>
      <c r="Q186" s="1">
        <v>-2.1103000000000001</v>
      </c>
      <c r="R186" s="1">
        <v>0</v>
      </c>
      <c r="S186" s="1">
        <v>-2.1103000000000001</v>
      </c>
      <c r="T186" s="1">
        <v>0</v>
      </c>
      <c r="U186" s="2" t="s">
        <v>0</v>
      </c>
      <c r="V186" s="1">
        <v>0</v>
      </c>
      <c r="W186" s="1">
        <v>0</v>
      </c>
      <c r="X186" s="2" t="s">
        <v>0</v>
      </c>
      <c r="Y186" s="1">
        <v>0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35" t="s">
        <v>1</v>
      </c>
      <c r="AN186" s="2" t="s">
        <v>1</v>
      </c>
      <c r="AO186" s="135" t="s">
        <v>1</v>
      </c>
      <c r="AP186" s="2" t="s">
        <v>1</v>
      </c>
      <c r="AQ186" s="4">
        <v>-2.1103000000000001</v>
      </c>
      <c r="AR186" s="4">
        <v>0</v>
      </c>
    </row>
    <row r="187" spans="1:44" x14ac:dyDescent="0.25">
      <c r="A187" s="2" t="s">
        <v>72</v>
      </c>
      <c r="B187" s="47">
        <v>44472</v>
      </c>
      <c r="C187" s="2" t="s">
        <v>6</v>
      </c>
      <c r="D187" s="2" t="s">
        <v>21</v>
      </c>
      <c r="E187" s="2" t="s">
        <v>191</v>
      </c>
      <c r="F187" s="2" t="s">
        <v>1577</v>
      </c>
      <c r="G187" s="2" t="s">
        <v>3</v>
      </c>
      <c r="H187" s="2" t="s">
        <v>2382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1">
        <v>1932.9763959999998</v>
      </c>
      <c r="R187" s="1">
        <v>0</v>
      </c>
      <c r="S187" s="1">
        <v>1442.6829500000006</v>
      </c>
      <c r="T187" s="1">
        <v>0</v>
      </c>
      <c r="U187" s="2" t="s">
        <v>0</v>
      </c>
      <c r="V187" s="1">
        <v>0</v>
      </c>
      <c r="W187" s="1">
        <v>422.66674999999992</v>
      </c>
      <c r="X187" s="2" t="s">
        <v>8</v>
      </c>
      <c r="Y187" s="1">
        <v>67.626695999999995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35" t="s">
        <v>1</v>
      </c>
      <c r="AN187" s="2" t="s">
        <v>1</v>
      </c>
      <c r="AO187" s="135" t="s">
        <v>1</v>
      </c>
      <c r="AP187" s="2" t="s">
        <v>1</v>
      </c>
      <c r="AQ187" s="4">
        <v>1932.9763960000005</v>
      </c>
      <c r="AR187" s="4">
        <v>0</v>
      </c>
    </row>
    <row r="188" spans="1:44" x14ac:dyDescent="0.25">
      <c r="A188" s="2" t="s">
        <v>71</v>
      </c>
      <c r="B188" s="47">
        <v>44472</v>
      </c>
      <c r="C188" s="2" t="s">
        <v>6</v>
      </c>
      <c r="D188" s="2" t="s">
        <v>21</v>
      </c>
      <c r="E188" s="2" t="s">
        <v>191</v>
      </c>
      <c r="F188" s="2" t="s">
        <v>1577</v>
      </c>
      <c r="G188" s="2" t="s">
        <v>3</v>
      </c>
      <c r="H188" s="2" t="s">
        <v>2384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2385</v>
      </c>
      <c r="P188" s="2" t="s">
        <v>2386</v>
      </c>
      <c r="Q188" s="1">
        <v>165.9</v>
      </c>
      <c r="R188" s="1">
        <v>0</v>
      </c>
      <c r="S188" s="1">
        <v>165.9</v>
      </c>
      <c r="T188" s="1">
        <v>0</v>
      </c>
      <c r="U188" s="2" t="s">
        <v>0</v>
      </c>
      <c r="V188" s="1">
        <v>0</v>
      </c>
      <c r="W188" s="1">
        <v>0</v>
      </c>
      <c r="X188" s="2" t="s">
        <v>0</v>
      </c>
      <c r="Y188" s="1">
        <v>0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35" t="s">
        <v>1</v>
      </c>
      <c r="AN188" s="2" t="s">
        <v>1</v>
      </c>
      <c r="AO188" s="135" t="s">
        <v>1</v>
      </c>
      <c r="AP188" s="2" t="s">
        <v>1</v>
      </c>
      <c r="AQ188" s="4">
        <v>165.9</v>
      </c>
      <c r="AR188" s="4">
        <v>0</v>
      </c>
    </row>
    <row r="189" spans="1:44" x14ac:dyDescent="0.25">
      <c r="A189" s="2" t="s">
        <v>70</v>
      </c>
      <c r="B189" s="47">
        <v>44472</v>
      </c>
      <c r="C189" s="2" t="s">
        <v>6</v>
      </c>
      <c r="D189" s="2" t="s">
        <v>21</v>
      </c>
      <c r="E189" s="2" t="s">
        <v>191</v>
      </c>
      <c r="F189" s="2" t="s">
        <v>1577</v>
      </c>
      <c r="G189" s="2" t="s">
        <v>3</v>
      </c>
      <c r="H189" s="2" t="s">
        <v>2388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4630.9428539999999</v>
      </c>
      <c r="R189" s="1">
        <v>0</v>
      </c>
      <c r="S189" s="1">
        <v>3528.4471500000009</v>
      </c>
      <c r="T189" s="1">
        <v>0</v>
      </c>
      <c r="U189" s="2" t="s">
        <v>0</v>
      </c>
      <c r="V189" s="1">
        <v>0</v>
      </c>
      <c r="W189" s="1">
        <v>950.42710000000011</v>
      </c>
      <c r="X189" s="2" t="s">
        <v>0</v>
      </c>
      <c r="Y189" s="1">
        <v>152.06860400000002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35" t="s">
        <v>1</v>
      </c>
      <c r="AN189" s="2" t="s">
        <v>1</v>
      </c>
      <c r="AO189" s="135" t="s">
        <v>1</v>
      </c>
      <c r="AP189" s="2" t="s">
        <v>1</v>
      </c>
      <c r="AQ189" s="4">
        <v>4630.9428540000008</v>
      </c>
      <c r="AR189" s="4">
        <v>0</v>
      </c>
    </row>
    <row r="190" spans="1:44" x14ac:dyDescent="0.25">
      <c r="A190" s="2" t="s">
        <v>69</v>
      </c>
      <c r="B190" s="47">
        <v>44472</v>
      </c>
      <c r="C190" s="2" t="s">
        <v>26</v>
      </c>
      <c r="D190" s="2" t="s">
        <v>892</v>
      </c>
      <c r="E190" s="2" t="s">
        <v>894</v>
      </c>
      <c r="F190" s="2" t="s">
        <v>1881</v>
      </c>
      <c r="G190" s="2" t="s">
        <v>3</v>
      </c>
      <c r="H190" s="2" t="s">
        <v>1882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156.75359999999998</v>
      </c>
      <c r="R190" s="1">
        <v>0</v>
      </c>
      <c r="S190" s="1">
        <v>0.49000000000000909</v>
      </c>
      <c r="T190" s="1">
        <v>0</v>
      </c>
      <c r="U190" s="2" t="s">
        <v>0</v>
      </c>
      <c r="V190" s="1">
        <v>0</v>
      </c>
      <c r="W190" s="1">
        <v>134.70999999999998</v>
      </c>
      <c r="X190" s="2" t="s">
        <v>8</v>
      </c>
      <c r="Y190" s="1">
        <v>21.553599999999999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35" t="s">
        <v>1</v>
      </c>
      <c r="AN190" s="2" t="s">
        <v>1</v>
      </c>
      <c r="AO190" s="135" t="s">
        <v>1</v>
      </c>
      <c r="AP190" s="2" t="s">
        <v>1</v>
      </c>
      <c r="AQ190" s="4">
        <v>156.75359999999998</v>
      </c>
      <c r="AR190" s="4">
        <v>0</v>
      </c>
    </row>
    <row r="191" spans="1:44" x14ac:dyDescent="0.25">
      <c r="A191" s="2" t="s">
        <v>68</v>
      </c>
      <c r="B191" s="47">
        <v>44472</v>
      </c>
      <c r="C191" s="2" t="s">
        <v>6</v>
      </c>
      <c r="D191" s="2" t="s">
        <v>892</v>
      </c>
      <c r="E191" s="2" t="s">
        <v>893</v>
      </c>
      <c r="F191" s="2" t="s">
        <v>2390</v>
      </c>
      <c r="G191" s="2" t="s">
        <v>3</v>
      </c>
      <c r="H191" s="2" t="s">
        <v>2391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4010.9080040000003</v>
      </c>
      <c r="R191" s="1">
        <v>0</v>
      </c>
      <c r="S191" s="1">
        <v>3144.8505499999992</v>
      </c>
      <c r="T191" s="1">
        <v>0</v>
      </c>
      <c r="U191" s="2" t="s">
        <v>0</v>
      </c>
      <c r="V191" s="1">
        <v>0</v>
      </c>
      <c r="W191" s="1">
        <v>746.60125000000005</v>
      </c>
      <c r="X191" s="2" t="s">
        <v>8</v>
      </c>
      <c r="Y191" s="1">
        <v>119.45620399999999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35" t="s">
        <v>1</v>
      </c>
      <c r="AN191" s="2" t="s">
        <v>1</v>
      </c>
      <c r="AO191" s="135" t="s">
        <v>1</v>
      </c>
      <c r="AP191" s="2" t="s">
        <v>1</v>
      </c>
      <c r="AQ191" s="4">
        <v>4010.9080039999994</v>
      </c>
      <c r="AR191" s="4">
        <v>0</v>
      </c>
    </row>
    <row r="192" spans="1:44" x14ac:dyDescent="0.25">
      <c r="A192" s="2" t="s">
        <v>67</v>
      </c>
      <c r="B192" s="47">
        <v>44472</v>
      </c>
      <c r="C192" s="2" t="s">
        <v>6</v>
      </c>
      <c r="D192" s="2" t="s">
        <v>892</v>
      </c>
      <c r="E192" s="2" t="s">
        <v>893</v>
      </c>
      <c r="F192" s="2" t="s">
        <v>2390</v>
      </c>
      <c r="G192" s="2" t="s">
        <v>3</v>
      </c>
      <c r="H192" s="2" t="s">
        <v>2393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997</v>
      </c>
      <c r="P192" s="2" t="s">
        <v>1203</v>
      </c>
      <c r="Q192" s="1">
        <v>54.321550000000002</v>
      </c>
      <c r="R192" s="1">
        <v>0</v>
      </c>
      <c r="S192" s="1">
        <v>18.91835</v>
      </c>
      <c r="T192" s="1">
        <v>30.52</v>
      </c>
      <c r="U192" s="2" t="s">
        <v>8</v>
      </c>
      <c r="V192" s="1">
        <v>4.8832000000000004</v>
      </c>
      <c r="W192" s="1">
        <v>0</v>
      </c>
      <c r="X192" s="2" t="s">
        <v>0</v>
      </c>
      <c r="Y192" s="1">
        <v>0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35" t="s">
        <v>1</v>
      </c>
      <c r="AN192" s="2" t="s">
        <v>1</v>
      </c>
      <c r="AO192" s="135" t="s">
        <v>1</v>
      </c>
      <c r="AP192" s="2" t="s">
        <v>1</v>
      </c>
      <c r="AQ192" s="4">
        <v>54.321550000000002</v>
      </c>
      <c r="AR192" s="4">
        <v>0</v>
      </c>
    </row>
    <row r="193" spans="1:44" x14ac:dyDescent="0.25">
      <c r="A193" s="2" t="s">
        <v>66</v>
      </c>
      <c r="B193" s="47">
        <v>44472</v>
      </c>
      <c r="C193" s="2" t="s">
        <v>6</v>
      </c>
      <c r="D193" s="2" t="s">
        <v>892</v>
      </c>
      <c r="E193" s="2" t="s">
        <v>893</v>
      </c>
      <c r="F193" s="2" t="s">
        <v>2390</v>
      </c>
      <c r="G193" s="2" t="s">
        <v>3</v>
      </c>
      <c r="H193" s="2" t="s">
        <v>2394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1874.840166</v>
      </c>
      <c r="R193" s="1">
        <v>0</v>
      </c>
      <c r="S193" s="1">
        <v>1346.3008</v>
      </c>
      <c r="T193" s="1">
        <v>0</v>
      </c>
      <c r="U193" s="2" t="s">
        <v>0</v>
      </c>
      <c r="V193" s="1">
        <v>0</v>
      </c>
      <c r="W193" s="1">
        <v>455.63735000000003</v>
      </c>
      <c r="X193" s="2" t="s">
        <v>0</v>
      </c>
      <c r="Y193" s="1">
        <v>72.902015999999975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35" t="s">
        <v>1</v>
      </c>
      <c r="AN193" s="2" t="s">
        <v>1</v>
      </c>
      <c r="AO193" s="135" t="s">
        <v>1</v>
      </c>
      <c r="AP193" s="2" t="s">
        <v>1</v>
      </c>
      <c r="AQ193" s="4">
        <v>1874.840166</v>
      </c>
      <c r="AR193" s="4">
        <v>0</v>
      </c>
    </row>
    <row r="194" spans="1:44" x14ac:dyDescent="0.25">
      <c r="A194" s="2" t="s">
        <v>65</v>
      </c>
      <c r="B194" s="47">
        <v>44472</v>
      </c>
      <c r="C194" s="2" t="s">
        <v>6</v>
      </c>
      <c r="D194" s="2" t="s">
        <v>16</v>
      </c>
      <c r="E194" s="2" t="s">
        <v>182</v>
      </c>
      <c r="F194" s="2" t="s">
        <v>2396</v>
      </c>
      <c r="G194" s="2" t="s">
        <v>3</v>
      </c>
      <c r="H194" s="2" t="s">
        <v>2397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</v>
      </c>
      <c r="P194" s="2" t="s">
        <v>1</v>
      </c>
      <c r="Q194" s="1">
        <v>4342.2387200000003</v>
      </c>
      <c r="R194" s="1">
        <v>0</v>
      </c>
      <c r="S194" s="1">
        <v>3247.6470999999992</v>
      </c>
      <c r="T194" s="1">
        <v>0</v>
      </c>
      <c r="U194" s="2" t="s">
        <v>0</v>
      </c>
      <c r="V194" s="1">
        <v>0</v>
      </c>
      <c r="W194" s="1">
        <v>943.61339999999996</v>
      </c>
      <c r="X194" s="2" t="s">
        <v>0</v>
      </c>
      <c r="Y194" s="1">
        <v>150.97822000000002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35" t="s">
        <v>1</v>
      </c>
      <c r="AN194" s="2" t="s">
        <v>1</v>
      </c>
      <c r="AO194" s="135" t="s">
        <v>1</v>
      </c>
      <c r="AP194" s="2" t="s">
        <v>1</v>
      </c>
      <c r="AQ194" s="4">
        <v>4342.2387199999994</v>
      </c>
      <c r="AR194" s="4">
        <v>0</v>
      </c>
    </row>
    <row r="195" spans="1:44" x14ac:dyDescent="0.25">
      <c r="A195" s="2" t="s">
        <v>64</v>
      </c>
      <c r="B195" s="47">
        <v>44472</v>
      </c>
      <c r="C195" s="2" t="s">
        <v>6</v>
      </c>
      <c r="D195" s="2" t="s">
        <v>9</v>
      </c>
      <c r="E195" s="2" t="s">
        <v>177</v>
      </c>
      <c r="F195" s="2" t="s">
        <v>2399</v>
      </c>
      <c r="G195" s="2" t="s">
        <v>3</v>
      </c>
      <c r="H195" s="2" t="s">
        <v>2400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331.82384999999994</v>
      </c>
      <c r="R195" s="1">
        <v>0</v>
      </c>
      <c r="S195" s="1">
        <v>72.146249999999981</v>
      </c>
      <c r="T195" s="1">
        <v>0</v>
      </c>
      <c r="U195" s="2" t="s">
        <v>0</v>
      </c>
      <c r="V195" s="1">
        <v>0</v>
      </c>
      <c r="W195" s="1">
        <v>223.85999999999999</v>
      </c>
      <c r="X195" s="2" t="s">
        <v>8</v>
      </c>
      <c r="Y195" s="1">
        <v>35.817599999999999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35" t="s">
        <v>1</v>
      </c>
      <c r="AN195" s="2" t="s">
        <v>1</v>
      </c>
      <c r="AO195" s="135" t="s">
        <v>1</v>
      </c>
      <c r="AP195" s="2" t="s">
        <v>1</v>
      </c>
      <c r="AQ195" s="4">
        <v>331.82384999999999</v>
      </c>
      <c r="AR195" s="4">
        <v>0</v>
      </c>
    </row>
    <row r="196" spans="1:44" x14ac:dyDescent="0.25">
      <c r="A196" s="2" t="s">
        <v>63</v>
      </c>
      <c r="B196" s="47">
        <v>44472</v>
      </c>
      <c r="C196" s="2" t="s">
        <v>6</v>
      </c>
      <c r="D196" s="2" t="s">
        <v>9</v>
      </c>
      <c r="E196" s="2" t="s">
        <v>177</v>
      </c>
      <c r="F196" s="2" t="s">
        <v>2399</v>
      </c>
      <c r="G196" s="2" t="s">
        <v>12</v>
      </c>
      <c r="H196" s="2" t="s">
        <v>1</v>
      </c>
      <c r="I196" s="1" t="s">
        <v>2402</v>
      </c>
      <c r="J196" s="1" t="s">
        <v>1</v>
      </c>
      <c r="K196" s="1" t="s">
        <v>2403</v>
      </c>
      <c r="L196" s="1" t="s">
        <v>1672</v>
      </c>
      <c r="M196" s="1">
        <v>19.23</v>
      </c>
      <c r="N196" s="2" t="s">
        <v>11</v>
      </c>
      <c r="O196" s="2" t="s">
        <v>2404</v>
      </c>
      <c r="P196" s="2" t="s">
        <v>2405</v>
      </c>
      <c r="Q196" s="1">
        <v>-19.23</v>
      </c>
      <c r="R196" s="1">
        <v>0</v>
      </c>
      <c r="S196" s="1">
        <v>-19.23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35" t="s">
        <v>1</v>
      </c>
      <c r="AN196" s="2" t="s">
        <v>1</v>
      </c>
      <c r="AO196" s="135" t="s">
        <v>1</v>
      </c>
      <c r="AP196" s="2" t="s">
        <v>1</v>
      </c>
      <c r="AQ196" s="4">
        <v>-19.23</v>
      </c>
      <c r="AR196" s="4">
        <v>0</v>
      </c>
    </row>
    <row r="197" spans="1:44" x14ac:dyDescent="0.25">
      <c r="A197" s="2" t="s">
        <v>62</v>
      </c>
      <c r="B197" s="47">
        <v>44472</v>
      </c>
      <c r="C197" s="2" t="s">
        <v>6</v>
      </c>
      <c r="D197" s="2" t="s">
        <v>1591</v>
      </c>
      <c r="E197" s="2" t="s">
        <v>732</v>
      </c>
      <c r="F197" s="2" t="s">
        <v>1688</v>
      </c>
      <c r="G197" s="2" t="s">
        <v>3</v>
      </c>
      <c r="H197" s="2" t="s">
        <v>1689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1814.7834620000003</v>
      </c>
      <c r="R197" s="1">
        <v>0</v>
      </c>
      <c r="S197" s="1">
        <v>1420.5928999999996</v>
      </c>
      <c r="T197" s="1">
        <v>0</v>
      </c>
      <c r="U197" s="2" t="s">
        <v>0</v>
      </c>
      <c r="V197" s="1">
        <v>0</v>
      </c>
      <c r="W197" s="1">
        <v>339.81945000000002</v>
      </c>
      <c r="X197" s="2" t="s">
        <v>0</v>
      </c>
      <c r="Y197" s="1">
        <v>54.371111999999997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35" t="s">
        <v>1</v>
      </c>
      <c r="AN197" s="2" t="s">
        <v>1</v>
      </c>
      <c r="AO197" s="135" t="s">
        <v>1</v>
      </c>
      <c r="AP197" s="2" t="s">
        <v>1</v>
      </c>
      <c r="AQ197" s="4">
        <v>1814.7834619999996</v>
      </c>
      <c r="AR197" s="4">
        <v>0</v>
      </c>
    </row>
    <row r="198" spans="1:44" x14ac:dyDescent="0.25">
      <c r="A198" s="2" t="s">
        <v>61</v>
      </c>
      <c r="B198" s="47">
        <v>44472</v>
      </c>
      <c r="C198" s="2" t="s">
        <v>6</v>
      </c>
      <c r="D198" s="2" t="s">
        <v>5</v>
      </c>
      <c r="E198" s="2" t="s">
        <v>174</v>
      </c>
      <c r="F198" s="2" t="s">
        <v>1395</v>
      </c>
      <c r="G198" s="2" t="s">
        <v>3</v>
      </c>
      <c r="H198" s="2" t="s">
        <v>2415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2</v>
      </c>
      <c r="P198" s="2" t="s">
        <v>1</v>
      </c>
      <c r="Q198" s="1">
        <v>2501.4027999999998</v>
      </c>
      <c r="R198" s="1">
        <v>0</v>
      </c>
      <c r="S198" s="1">
        <v>2095.1571499999995</v>
      </c>
      <c r="T198" s="1">
        <v>0</v>
      </c>
      <c r="U198" s="2" t="s">
        <v>0</v>
      </c>
      <c r="V198" s="1">
        <v>0</v>
      </c>
      <c r="W198" s="1">
        <v>350.21184999999997</v>
      </c>
      <c r="X198" s="2" t="s">
        <v>0</v>
      </c>
      <c r="Y198" s="1">
        <v>56.033799999999992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35" t="s">
        <v>1</v>
      </c>
      <c r="AN198" s="2" t="s">
        <v>1</v>
      </c>
      <c r="AO198" s="135" t="s">
        <v>1</v>
      </c>
      <c r="AP198" s="2" t="s">
        <v>1</v>
      </c>
      <c r="AQ198" s="4">
        <v>2501.4027999999998</v>
      </c>
      <c r="AR198" s="4">
        <v>0</v>
      </c>
    </row>
    <row r="199" spans="1:44" x14ac:dyDescent="0.25">
      <c r="A199" s="2" t="s">
        <v>60</v>
      </c>
      <c r="B199" s="47">
        <v>44472</v>
      </c>
      <c r="C199" s="2" t="s">
        <v>6</v>
      </c>
      <c r="D199" s="2" t="s">
        <v>5</v>
      </c>
      <c r="E199" s="2" t="s">
        <v>174</v>
      </c>
      <c r="F199" s="2" t="s">
        <v>1395</v>
      </c>
      <c r="G199" s="2" t="s">
        <v>3</v>
      </c>
      <c r="H199" s="2" t="s">
        <v>2417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2418</v>
      </c>
      <c r="P199" s="2" t="s">
        <v>2419</v>
      </c>
      <c r="Q199" s="1">
        <v>65.481350000000006</v>
      </c>
      <c r="R199" s="1">
        <v>0</v>
      </c>
      <c r="S199" s="1">
        <v>60.922549999999994</v>
      </c>
      <c r="T199" s="1">
        <v>3.93</v>
      </c>
      <c r="U199" s="2" t="s">
        <v>8</v>
      </c>
      <c r="V199" s="1">
        <v>0.62880000000000003</v>
      </c>
      <c r="W199" s="1">
        <v>0</v>
      </c>
      <c r="X199" s="2" t="s">
        <v>0</v>
      </c>
      <c r="Y199" s="1">
        <v>0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35" t="s">
        <v>1</v>
      </c>
      <c r="AN199" s="2" t="s">
        <v>1</v>
      </c>
      <c r="AO199" s="135" t="s">
        <v>1</v>
      </c>
      <c r="AP199" s="2" t="s">
        <v>1</v>
      </c>
      <c r="AQ199" s="4">
        <v>65.481349999999992</v>
      </c>
      <c r="AR199" s="4">
        <v>0</v>
      </c>
    </row>
    <row r="200" spans="1:44" x14ac:dyDescent="0.25">
      <c r="A200" s="2" t="s">
        <v>59</v>
      </c>
      <c r="B200" s="47">
        <v>44472</v>
      </c>
      <c r="C200" s="2" t="s">
        <v>6</v>
      </c>
      <c r="D200" s="2" t="s">
        <v>5</v>
      </c>
      <c r="E200" s="2" t="s">
        <v>174</v>
      </c>
      <c r="F200" s="2" t="s">
        <v>1395</v>
      </c>
      <c r="G200" s="2" t="s">
        <v>3</v>
      </c>
      <c r="H200" s="2" t="s">
        <v>2425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645.83107000000018</v>
      </c>
      <c r="R200" s="1">
        <v>0</v>
      </c>
      <c r="S200" s="1">
        <v>578.8723500000001</v>
      </c>
      <c r="T200" s="1">
        <v>0</v>
      </c>
      <c r="U200" s="2" t="s">
        <v>0</v>
      </c>
      <c r="V200" s="1">
        <v>0</v>
      </c>
      <c r="W200" s="1">
        <v>57.722999999999999</v>
      </c>
      <c r="X200" s="2" t="s">
        <v>0</v>
      </c>
      <c r="Y200" s="1">
        <v>9.2357200000000006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35" t="s">
        <v>1</v>
      </c>
      <c r="AN200" s="2" t="s">
        <v>1</v>
      </c>
      <c r="AO200" s="135" t="s">
        <v>1</v>
      </c>
      <c r="AP200" s="2" t="s">
        <v>1</v>
      </c>
      <c r="AQ200" s="4">
        <v>645.83107000000007</v>
      </c>
      <c r="AR200" s="4">
        <v>0</v>
      </c>
    </row>
    <row r="201" spans="1:44" x14ac:dyDescent="0.25">
      <c r="A201" s="2" t="s">
        <v>58</v>
      </c>
      <c r="B201" s="47">
        <v>44472</v>
      </c>
      <c r="C201" s="2" t="s">
        <v>6</v>
      </c>
      <c r="D201" s="2" t="s">
        <v>929</v>
      </c>
      <c r="E201" s="2" t="s">
        <v>930</v>
      </c>
      <c r="F201" s="2" t="s">
        <v>2427</v>
      </c>
      <c r="G201" s="2" t="s">
        <v>3</v>
      </c>
      <c r="H201" s="2" t="s">
        <v>2428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15.1396</v>
      </c>
      <c r="R201" s="1">
        <v>0</v>
      </c>
      <c r="S201" s="1">
        <v>0.27999999999999936</v>
      </c>
      <c r="T201" s="1">
        <v>0</v>
      </c>
      <c r="U201" s="2" t="s">
        <v>0</v>
      </c>
      <c r="V201" s="1">
        <v>0</v>
      </c>
      <c r="W201" s="1">
        <v>12.81</v>
      </c>
      <c r="X201" s="2" t="s">
        <v>8</v>
      </c>
      <c r="Y201" s="1">
        <v>2.0495999999999999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35" t="s">
        <v>1</v>
      </c>
      <c r="AN201" s="2" t="s">
        <v>1</v>
      </c>
      <c r="AO201" s="135" t="s">
        <v>1</v>
      </c>
      <c r="AP201" s="2" t="s">
        <v>1</v>
      </c>
      <c r="AQ201" s="4">
        <v>15.1396</v>
      </c>
      <c r="AR201" s="4">
        <v>0</v>
      </c>
    </row>
    <row r="202" spans="1:44" x14ac:dyDescent="0.25">
      <c r="A202" s="2" t="s">
        <v>57</v>
      </c>
      <c r="B202" s="47">
        <v>44472</v>
      </c>
      <c r="C202" s="2" t="s">
        <v>6</v>
      </c>
      <c r="D202" s="2" t="s">
        <v>929</v>
      </c>
      <c r="E202" s="2" t="s">
        <v>930</v>
      </c>
      <c r="F202" s="2" t="s">
        <v>2427</v>
      </c>
      <c r="G202" s="2" t="s">
        <v>3</v>
      </c>
      <c r="H202" s="2" t="s">
        <v>2430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2431</v>
      </c>
      <c r="P202" s="2" t="s">
        <v>2432</v>
      </c>
      <c r="Q202" s="1">
        <v>9.2695000000000007</v>
      </c>
      <c r="R202" s="1">
        <v>0</v>
      </c>
      <c r="S202" s="1">
        <v>9.2695000000000007</v>
      </c>
      <c r="T202" s="1">
        <v>0</v>
      </c>
      <c r="U202" s="2" t="s">
        <v>0</v>
      </c>
      <c r="V202" s="1">
        <v>0</v>
      </c>
      <c r="W202" s="1">
        <v>0</v>
      </c>
      <c r="X202" s="2" t="s">
        <v>0</v>
      </c>
      <c r="Y202" s="1">
        <v>0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35" t="s">
        <v>1</v>
      </c>
      <c r="AN202" s="2" t="s">
        <v>1</v>
      </c>
      <c r="AO202" s="135" t="s">
        <v>1</v>
      </c>
      <c r="AP202" s="2" t="s">
        <v>1</v>
      </c>
      <c r="AQ202" s="4">
        <v>9.2695000000000007</v>
      </c>
      <c r="AR202" s="4">
        <v>0</v>
      </c>
    </row>
    <row r="203" spans="1:44" x14ac:dyDescent="0.25">
      <c r="A203" s="2" t="s">
        <v>56</v>
      </c>
      <c r="B203" s="47">
        <v>44472</v>
      </c>
      <c r="C203" s="2" t="s">
        <v>6</v>
      </c>
      <c r="D203" s="2" t="s">
        <v>929</v>
      </c>
      <c r="E203" s="2" t="s">
        <v>930</v>
      </c>
      <c r="F203" s="2" t="s">
        <v>2427</v>
      </c>
      <c r="G203" s="2" t="s">
        <v>3</v>
      </c>
      <c r="H203" s="2" t="s">
        <v>2435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983.62874999999974</v>
      </c>
      <c r="R203" s="1">
        <v>0</v>
      </c>
      <c r="S203" s="1">
        <v>726.04814999999985</v>
      </c>
      <c r="T203" s="1">
        <v>0</v>
      </c>
      <c r="U203" s="2" t="s">
        <v>0</v>
      </c>
      <c r="V203" s="1">
        <v>0</v>
      </c>
      <c r="W203" s="1">
        <v>222.05239999999998</v>
      </c>
      <c r="X203" s="2" t="s">
        <v>8</v>
      </c>
      <c r="Y203" s="1">
        <v>35.528199999999998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35" t="s">
        <v>1</v>
      </c>
      <c r="AN203" s="2" t="s">
        <v>1</v>
      </c>
      <c r="AO203" s="135" t="s">
        <v>1</v>
      </c>
      <c r="AP203" s="2" t="s">
        <v>1</v>
      </c>
      <c r="AQ203" s="4">
        <v>983.62874999999985</v>
      </c>
      <c r="AR203" s="4">
        <v>0</v>
      </c>
    </row>
    <row r="204" spans="1:44" x14ac:dyDescent="0.25">
      <c r="A204" s="2" t="s">
        <v>55</v>
      </c>
      <c r="B204" s="47">
        <v>44472</v>
      </c>
      <c r="C204" s="2" t="s">
        <v>6</v>
      </c>
      <c r="D204" s="2" t="s">
        <v>884</v>
      </c>
      <c r="E204" s="2" t="s">
        <v>850</v>
      </c>
      <c r="F204" s="2" t="s">
        <v>3182</v>
      </c>
      <c r="G204" s="2" t="s">
        <v>3</v>
      </c>
      <c r="H204" s="2" t="s">
        <v>1204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97</v>
      </c>
      <c r="P204" s="2" t="s">
        <v>1</v>
      </c>
      <c r="Q204" s="1">
        <v>0</v>
      </c>
      <c r="R204" s="1">
        <v>0</v>
      </c>
      <c r="S204" s="1">
        <v>0</v>
      </c>
      <c r="T204" s="1">
        <v>0</v>
      </c>
      <c r="U204" s="2" t="s">
        <v>0</v>
      </c>
      <c r="V204" s="1">
        <v>0</v>
      </c>
      <c r="W204" s="1">
        <v>0</v>
      </c>
      <c r="X204" s="2" t="s">
        <v>8</v>
      </c>
      <c r="Y204" s="1">
        <v>0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35"/>
      <c r="AN204" s="2"/>
      <c r="AO204" s="135">
        <v>0</v>
      </c>
      <c r="AP204" s="2">
        <v>0</v>
      </c>
      <c r="AQ204" s="4">
        <v>0</v>
      </c>
      <c r="AR204" s="4">
        <v>0</v>
      </c>
    </row>
    <row r="205" spans="1:44" x14ac:dyDescent="0.25">
      <c r="A205" s="2" t="s">
        <v>54</v>
      </c>
      <c r="B205" s="47">
        <v>44473</v>
      </c>
      <c r="C205" s="2" t="s">
        <v>1364</v>
      </c>
      <c r="D205" s="2" t="s">
        <v>48</v>
      </c>
      <c r="E205" s="2" t="s">
        <v>1365</v>
      </c>
      <c r="F205" s="2" t="s">
        <v>1666</v>
      </c>
      <c r="G205" s="2" t="s">
        <v>3</v>
      </c>
      <c r="H205" s="2" t="s">
        <v>1695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315.71625</v>
      </c>
      <c r="R205" s="1">
        <v>0</v>
      </c>
      <c r="S205" s="1">
        <v>214.49465000000004</v>
      </c>
      <c r="T205" s="1">
        <v>0</v>
      </c>
      <c r="U205" s="2" t="s">
        <v>0</v>
      </c>
      <c r="V205" s="1">
        <v>0</v>
      </c>
      <c r="W205" s="1">
        <v>87.259999999999991</v>
      </c>
      <c r="X205" s="2" t="s">
        <v>0</v>
      </c>
      <c r="Y205" s="1">
        <v>13.961600000000001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35" t="s">
        <v>1</v>
      </c>
      <c r="AN205" s="2" t="s">
        <v>1</v>
      </c>
      <c r="AO205" s="135" t="s">
        <v>1</v>
      </c>
      <c r="AP205" s="2" t="s">
        <v>1</v>
      </c>
      <c r="AQ205" s="4">
        <v>315.71625</v>
      </c>
      <c r="AR205" s="4">
        <v>0</v>
      </c>
    </row>
    <row r="206" spans="1:44" x14ac:dyDescent="0.25">
      <c r="A206" s="2" t="s">
        <v>53</v>
      </c>
      <c r="B206" s="47">
        <v>44473</v>
      </c>
      <c r="C206" s="2" t="s">
        <v>1364</v>
      </c>
      <c r="D206" s="2" t="s">
        <v>48</v>
      </c>
      <c r="E206" s="2" t="s">
        <v>1365</v>
      </c>
      <c r="F206" s="2" t="s">
        <v>1670</v>
      </c>
      <c r="G206" s="2" t="s">
        <v>3</v>
      </c>
      <c r="H206" s="2" t="s">
        <v>1700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1701</v>
      </c>
      <c r="P206" s="2" t="s">
        <v>1702</v>
      </c>
      <c r="Q206" s="1">
        <v>9.0078999999999994</v>
      </c>
      <c r="R206" s="1">
        <v>0</v>
      </c>
      <c r="S206" s="1">
        <v>9.0078999999999994</v>
      </c>
      <c r="T206" s="1">
        <v>0</v>
      </c>
      <c r="U206" s="2" t="s">
        <v>0</v>
      </c>
      <c r="V206" s="1">
        <v>0</v>
      </c>
      <c r="W206" s="1">
        <v>0</v>
      </c>
      <c r="X206" s="2" t="s">
        <v>0</v>
      </c>
      <c r="Y206" s="1">
        <v>0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35" t="s">
        <v>1</v>
      </c>
      <c r="AN206" s="2" t="s">
        <v>1</v>
      </c>
      <c r="AO206" s="135" t="s">
        <v>1</v>
      </c>
      <c r="AP206" s="2" t="s">
        <v>1</v>
      </c>
      <c r="AQ206" s="4">
        <v>9.0078999999999994</v>
      </c>
      <c r="AR206" s="4">
        <v>0</v>
      </c>
    </row>
    <row r="207" spans="1:44" x14ac:dyDescent="0.25">
      <c r="A207" s="2" t="s">
        <v>52</v>
      </c>
      <c r="B207" s="47">
        <v>44473</v>
      </c>
      <c r="C207" s="2" t="s">
        <v>1364</v>
      </c>
      <c r="D207" s="2" t="s">
        <v>48</v>
      </c>
      <c r="E207" s="2" t="s">
        <v>1365</v>
      </c>
      <c r="F207" s="2" t="s">
        <v>1666</v>
      </c>
      <c r="G207" s="2" t="s">
        <v>3</v>
      </c>
      <c r="H207" s="2" t="s">
        <v>1706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2184.7280380000002</v>
      </c>
      <c r="R207" s="1">
        <v>0</v>
      </c>
      <c r="S207" s="1">
        <v>1843.94695</v>
      </c>
      <c r="T207" s="1">
        <v>0</v>
      </c>
      <c r="U207" s="2" t="s">
        <v>0</v>
      </c>
      <c r="V207" s="1">
        <v>0</v>
      </c>
      <c r="W207" s="1">
        <v>293.77680000000009</v>
      </c>
      <c r="X207" s="2" t="s">
        <v>8</v>
      </c>
      <c r="Y207" s="1">
        <v>47.004288000000003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35" t="s">
        <v>1</v>
      </c>
      <c r="AN207" s="2" t="s">
        <v>1</v>
      </c>
      <c r="AO207" s="135" t="s">
        <v>1</v>
      </c>
      <c r="AP207" s="2" t="s">
        <v>1</v>
      </c>
      <c r="AQ207" s="4">
        <v>2184.7280380000002</v>
      </c>
      <c r="AR207" s="4">
        <v>0</v>
      </c>
    </row>
    <row r="208" spans="1:44" x14ac:dyDescent="0.25">
      <c r="A208" s="2" t="s">
        <v>51</v>
      </c>
      <c r="B208" s="47">
        <v>44473</v>
      </c>
      <c r="C208" s="2" t="s">
        <v>34</v>
      </c>
      <c r="D208" s="2" t="s">
        <v>48</v>
      </c>
      <c r="E208" s="2" t="s">
        <v>180</v>
      </c>
      <c r="F208" s="2" t="s">
        <v>1740</v>
      </c>
      <c r="G208" s="2" t="s">
        <v>3</v>
      </c>
      <c r="H208" s="2" t="s">
        <v>1741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1985.6151000000007</v>
      </c>
      <c r="R208" s="1">
        <v>0</v>
      </c>
      <c r="S208" s="1">
        <v>1835.3608000000002</v>
      </c>
      <c r="T208" s="1">
        <v>0</v>
      </c>
      <c r="U208" s="2" t="s">
        <v>0</v>
      </c>
      <c r="V208" s="1">
        <v>0</v>
      </c>
      <c r="W208" s="1">
        <v>129.52960000000002</v>
      </c>
      <c r="X208" s="2" t="s">
        <v>8</v>
      </c>
      <c r="Y208" s="1">
        <v>20.724699999999999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35" t="s">
        <v>1</v>
      </c>
      <c r="AN208" s="2" t="s">
        <v>1</v>
      </c>
      <c r="AO208" s="135" t="s">
        <v>1</v>
      </c>
      <c r="AP208" s="2" t="s">
        <v>1</v>
      </c>
      <c r="AQ208" s="4">
        <v>1985.6151000000002</v>
      </c>
      <c r="AR208" s="4">
        <v>0</v>
      </c>
    </row>
    <row r="209" spans="1:44" x14ac:dyDescent="0.25">
      <c r="A209" s="2" t="s">
        <v>50</v>
      </c>
      <c r="B209" s="47">
        <v>44473</v>
      </c>
      <c r="C209" s="2" t="s">
        <v>26</v>
      </c>
      <c r="D209" s="2" t="s">
        <v>48</v>
      </c>
      <c r="E209" s="2" t="s">
        <v>220</v>
      </c>
      <c r="F209" s="2" t="s">
        <v>1887</v>
      </c>
      <c r="G209" s="2" t="s">
        <v>3</v>
      </c>
      <c r="H209" s="2" t="s">
        <v>1888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1067.8610659999997</v>
      </c>
      <c r="R209" s="1">
        <v>0</v>
      </c>
      <c r="S209" s="1">
        <v>728.39829999999972</v>
      </c>
      <c r="T209" s="1">
        <v>0</v>
      </c>
      <c r="U209" s="2" t="s">
        <v>0</v>
      </c>
      <c r="V209" s="1">
        <v>0</v>
      </c>
      <c r="W209" s="1">
        <v>292.64035000000001</v>
      </c>
      <c r="X209" s="2" t="s">
        <v>8</v>
      </c>
      <c r="Y209" s="1">
        <v>46.822415999999997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35" t="s">
        <v>1</v>
      </c>
      <c r="AN209" s="2" t="s">
        <v>1</v>
      </c>
      <c r="AO209" s="135" t="s">
        <v>1</v>
      </c>
      <c r="AP209" s="2" t="s">
        <v>1</v>
      </c>
      <c r="AQ209" s="4">
        <v>1067.8610659999997</v>
      </c>
      <c r="AR209" s="4">
        <v>0</v>
      </c>
    </row>
    <row r="210" spans="1:44" x14ac:dyDescent="0.25">
      <c r="A210" s="2" t="s">
        <v>49</v>
      </c>
      <c r="B210" s="47">
        <v>44473</v>
      </c>
      <c r="C210" s="2" t="s">
        <v>6</v>
      </c>
      <c r="D210" s="2" t="s">
        <v>48</v>
      </c>
      <c r="E210" s="2" t="s">
        <v>229</v>
      </c>
      <c r="F210" s="2" t="s">
        <v>2488</v>
      </c>
      <c r="G210" s="2" t="s">
        <v>3</v>
      </c>
      <c r="H210" s="2" t="s">
        <v>2489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 t="s">
        <v>1</v>
      </c>
      <c r="Q210" s="1">
        <v>3846.2719500000007</v>
      </c>
      <c r="R210" s="1">
        <v>0</v>
      </c>
      <c r="S210" s="1">
        <v>2999.5187500000006</v>
      </c>
      <c r="T210" s="1">
        <v>0</v>
      </c>
      <c r="U210" s="2" t="s">
        <v>0</v>
      </c>
      <c r="V210" s="1">
        <v>0</v>
      </c>
      <c r="W210" s="1">
        <v>724.15</v>
      </c>
      <c r="X210" s="2" t="s">
        <v>0</v>
      </c>
      <c r="Y210" s="1">
        <v>115.864</v>
      </c>
      <c r="Z210" s="1">
        <v>0</v>
      </c>
      <c r="AA210" s="2" t="s">
        <v>0</v>
      </c>
      <c r="AB210" s="1">
        <v>0</v>
      </c>
      <c r="AC210" s="1">
        <v>6.24</v>
      </c>
      <c r="AD210" s="2" t="s">
        <v>269</v>
      </c>
      <c r="AE210" s="1">
        <v>0.49920000000000003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35" t="s">
        <v>1</v>
      </c>
      <c r="AN210" s="2" t="s">
        <v>1</v>
      </c>
      <c r="AO210" s="135" t="s">
        <v>1</v>
      </c>
      <c r="AP210" s="2" t="s">
        <v>1</v>
      </c>
      <c r="AQ210" s="4">
        <v>3846.2719500000007</v>
      </c>
      <c r="AR210" s="4">
        <v>0</v>
      </c>
    </row>
    <row r="211" spans="1:44" x14ac:dyDescent="0.25">
      <c r="A211" s="2" t="s">
        <v>47</v>
      </c>
      <c r="B211" s="47">
        <v>44473</v>
      </c>
      <c r="C211" s="2" t="s">
        <v>1364</v>
      </c>
      <c r="D211" s="2" t="s">
        <v>41</v>
      </c>
      <c r="E211" s="2" t="s">
        <v>1366</v>
      </c>
      <c r="F211" s="2" t="s">
        <v>1709</v>
      </c>
      <c r="G211" s="2" t="s">
        <v>3</v>
      </c>
      <c r="H211" s="2" t="s">
        <v>1710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1196.7981400000003</v>
      </c>
      <c r="R211" s="1">
        <v>0</v>
      </c>
      <c r="S211" s="1">
        <v>949.52210000000025</v>
      </c>
      <c r="T211" s="1">
        <v>0</v>
      </c>
      <c r="U211" s="2" t="s">
        <v>0</v>
      </c>
      <c r="V211" s="1">
        <v>0</v>
      </c>
      <c r="W211" s="1">
        <v>213.16899999999998</v>
      </c>
      <c r="X211" s="2" t="s">
        <v>0</v>
      </c>
      <c r="Y211" s="1">
        <v>34.107040000000005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35" t="s">
        <v>1</v>
      </c>
      <c r="AN211" s="2" t="s">
        <v>1</v>
      </c>
      <c r="AO211" s="135" t="s">
        <v>1</v>
      </c>
      <c r="AP211" s="2" t="s">
        <v>1</v>
      </c>
      <c r="AQ211" s="4">
        <v>1196.7981400000003</v>
      </c>
      <c r="AR211" s="4">
        <v>0</v>
      </c>
    </row>
    <row r="212" spans="1:44" x14ac:dyDescent="0.25">
      <c r="A212" s="2" t="s">
        <v>46</v>
      </c>
      <c r="B212" s="47">
        <v>44473</v>
      </c>
      <c r="C212" s="2" t="s">
        <v>34</v>
      </c>
      <c r="D212" s="2" t="s">
        <v>41</v>
      </c>
      <c r="E212" s="2" t="s">
        <v>216</v>
      </c>
      <c r="F212" s="2" t="s">
        <v>1756</v>
      </c>
      <c r="G212" s="2" t="s">
        <v>3</v>
      </c>
      <c r="H212" s="2" t="s">
        <v>1757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1955.7808999999993</v>
      </c>
      <c r="R212" s="1">
        <v>0</v>
      </c>
      <c r="S212" s="1">
        <v>1845.4795999999999</v>
      </c>
      <c r="T212" s="1">
        <v>0</v>
      </c>
      <c r="U212" s="2" t="s">
        <v>0</v>
      </c>
      <c r="V212" s="1">
        <v>0</v>
      </c>
      <c r="W212" s="1">
        <v>95.087299999999999</v>
      </c>
      <c r="X212" s="2" t="s">
        <v>0</v>
      </c>
      <c r="Y212" s="1">
        <v>15.213999999999997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35" t="s">
        <v>1</v>
      </c>
      <c r="AN212" s="2" t="s">
        <v>1</v>
      </c>
      <c r="AO212" s="135" t="s">
        <v>1</v>
      </c>
      <c r="AP212" s="2" t="s">
        <v>1</v>
      </c>
      <c r="AQ212" s="4">
        <v>1955.7808999999997</v>
      </c>
      <c r="AR212" s="4">
        <v>0</v>
      </c>
    </row>
    <row r="213" spans="1:44" x14ac:dyDescent="0.25">
      <c r="A213" s="2" t="s">
        <v>45</v>
      </c>
      <c r="B213" s="47">
        <v>44473</v>
      </c>
      <c r="C213" s="2" t="s">
        <v>26</v>
      </c>
      <c r="D213" s="2" t="s">
        <v>41</v>
      </c>
      <c r="E213" s="2" t="s">
        <v>211</v>
      </c>
      <c r="F213" s="2" t="s">
        <v>1525</v>
      </c>
      <c r="G213" s="2" t="s">
        <v>3</v>
      </c>
      <c r="H213" s="2" t="s">
        <v>1898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2</v>
      </c>
      <c r="P213" s="2" t="s">
        <v>1</v>
      </c>
      <c r="Q213" s="1">
        <v>1245.2615799999996</v>
      </c>
      <c r="R213" s="1">
        <v>0</v>
      </c>
      <c r="S213" s="1">
        <v>989.54624999999987</v>
      </c>
      <c r="T213" s="1">
        <v>0</v>
      </c>
      <c r="U213" s="2" t="s">
        <v>0</v>
      </c>
      <c r="V213" s="1">
        <v>0</v>
      </c>
      <c r="W213" s="1">
        <v>220.44425000000001</v>
      </c>
      <c r="X213" s="2" t="s">
        <v>8</v>
      </c>
      <c r="Y213" s="1">
        <v>35.271079999999998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35" t="s">
        <v>1</v>
      </c>
      <c r="AN213" s="2" t="s">
        <v>1</v>
      </c>
      <c r="AO213" s="135" t="s">
        <v>1</v>
      </c>
      <c r="AP213" s="2" t="s">
        <v>1</v>
      </c>
      <c r="AQ213" s="4">
        <v>1245.2615799999999</v>
      </c>
      <c r="AR213" s="4">
        <v>0</v>
      </c>
    </row>
    <row r="214" spans="1:44" x14ac:dyDescent="0.25">
      <c r="A214" s="2" t="s">
        <v>44</v>
      </c>
      <c r="B214" s="47">
        <v>44473</v>
      </c>
      <c r="C214" s="2" t="s">
        <v>26</v>
      </c>
      <c r="D214" s="2" t="s">
        <v>41</v>
      </c>
      <c r="E214" s="2" t="s">
        <v>211</v>
      </c>
      <c r="F214" s="2" t="s">
        <v>1904</v>
      </c>
      <c r="G214" s="2" t="s">
        <v>12</v>
      </c>
      <c r="H214" s="2" t="s">
        <v>1</v>
      </c>
      <c r="I214" s="1" t="s">
        <v>1256</v>
      </c>
      <c r="J214" s="1" t="s">
        <v>1</v>
      </c>
      <c r="K214" s="1" t="s">
        <v>1905</v>
      </c>
      <c r="L214" s="1" t="s">
        <v>1906</v>
      </c>
      <c r="M214" s="1">
        <v>52.23</v>
      </c>
      <c r="N214" s="2" t="s">
        <v>11</v>
      </c>
      <c r="O214" s="2" t="s">
        <v>1907</v>
      </c>
      <c r="P214" s="2" t="s">
        <v>1908</v>
      </c>
      <c r="Q214" s="1">
        <v>-11.9434</v>
      </c>
      <c r="R214" s="1">
        <v>0</v>
      </c>
      <c r="S214" s="1">
        <v>0</v>
      </c>
      <c r="T214" s="1">
        <v>0</v>
      </c>
      <c r="U214" s="2" t="s">
        <v>0</v>
      </c>
      <c r="V214" s="1">
        <v>0</v>
      </c>
      <c r="W214" s="1">
        <v>-10.295999999999999</v>
      </c>
      <c r="X214" s="2" t="s">
        <v>8</v>
      </c>
      <c r="Y214" s="1">
        <v>-1.6474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35" t="s">
        <v>1</v>
      </c>
      <c r="AN214" s="2" t="s">
        <v>1</v>
      </c>
      <c r="AO214" s="135" t="s">
        <v>1</v>
      </c>
      <c r="AP214" s="2" t="s">
        <v>1</v>
      </c>
      <c r="AQ214" s="4">
        <v>-11.943399999999999</v>
      </c>
      <c r="AR214" s="4">
        <v>0</v>
      </c>
    </row>
    <row r="215" spans="1:44" x14ac:dyDescent="0.25">
      <c r="A215" s="2" t="s">
        <v>43</v>
      </c>
      <c r="B215" s="47">
        <v>44473</v>
      </c>
      <c r="C215" s="2" t="s">
        <v>6</v>
      </c>
      <c r="D215" s="2" t="s">
        <v>41</v>
      </c>
      <c r="E215" s="2" t="s">
        <v>218</v>
      </c>
      <c r="F215" s="2" t="s">
        <v>1543</v>
      </c>
      <c r="G215" s="2" t="s">
        <v>3</v>
      </c>
      <c r="H215" s="2" t="s">
        <v>2491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1756.7604180000005</v>
      </c>
      <c r="R215" s="1">
        <v>0</v>
      </c>
      <c r="S215" s="1">
        <v>1346.4467500000003</v>
      </c>
      <c r="T215" s="1">
        <v>0</v>
      </c>
      <c r="U215" s="2" t="s">
        <v>0</v>
      </c>
      <c r="V215" s="1">
        <v>0</v>
      </c>
      <c r="W215" s="1">
        <v>353.71870000000007</v>
      </c>
      <c r="X215" s="2" t="s">
        <v>0</v>
      </c>
      <c r="Y215" s="1">
        <v>56.594968000000001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35" t="s">
        <v>1</v>
      </c>
      <c r="AN215" s="2" t="s">
        <v>1</v>
      </c>
      <c r="AO215" s="135" t="s">
        <v>1</v>
      </c>
      <c r="AP215" s="2" t="s">
        <v>1</v>
      </c>
      <c r="AQ215" s="4">
        <v>1756.7604180000005</v>
      </c>
      <c r="AR215" s="4">
        <v>0</v>
      </c>
    </row>
    <row r="216" spans="1:44" x14ac:dyDescent="0.25">
      <c r="A216" s="2" t="s">
        <v>42</v>
      </c>
      <c r="B216" s="47">
        <v>44473</v>
      </c>
      <c r="C216" s="2" t="s">
        <v>6</v>
      </c>
      <c r="D216" s="2" t="s">
        <v>41</v>
      </c>
      <c r="E216" s="2" t="s">
        <v>214</v>
      </c>
      <c r="F216" s="2" t="s">
        <v>1435</v>
      </c>
      <c r="G216" s="2" t="s">
        <v>3</v>
      </c>
      <c r="H216" s="2" t="s">
        <v>3142</v>
      </c>
      <c r="I216" s="1"/>
      <c r="J216" s="1"/>
      <c r="K216" s="1"/>
      <c r="L216" s="1"/>
      <c r="M216" s="1">
        <v>0</v>
      </c>
      <c r="N216" s="2"/>
      <c r="O216" s="2" t="s">
        <v>2</v>
      </c>
      <c r="P216" s="2"/>
      <c r="Q216" s="1">
        <v>865.02399999999989</v>
      </c>
      <c r="R216" s="1">
        <v>0</v>
      </c>
      <c r="S216" s="1">
        <v>831.79</v>
      </c>
      <c r="T216" s="1">
        <v>0</v>
      </c>
      <c r="U216" s="2" t="s">
        <v>0</v>
      </c>
      <c r="V216" s="1">
        <v>0</v>
      </c>
      <c r="W216" s="1">
        <v>28.65</v>
      </c>
      <c r="X216" s="2" t="s">
        <v>8</v>
      </c>
      <c r="Y216" s="1">
        <v>4.5839999999999996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35"/>
      <c r="AN216" s="2"/>
      <c r="AO216" s="135">
        <v>0</v>
      </c>
      <c r="AP216" s="2">
        <v>0</v>
      </c>
      <c r="AQ216" s="4">
        <v>865.02399999999989</v>
      </c>
      <c r="AR216" s="4">
        <v>0</v>
      </c>
    </row>
    <row r="217" spans="1:44" x14ac:dyDescent="0.25">
      <c r="A217" s="2" t="s">
        <v>40</v>
      </c>
      <c r="B217" s="47">
        <v>44473</v>
      </c>
      <c r="C217" s="2" t="s">
        <v>6</v>
      </c>
      <c r="D217" s="2" t="s">
        <v>41</v>
      </c>
      <c r="E217" s="2" t="s">
        <v>1110</v>
      </c>
      <c r="F217" s="2" t="s">
        <v>3165</v>
      </c>
      <c r="G217" s="2" t="s">
        <v>895</v>
      </c>
      <c r="H217" s="2" t="s">
        <v>3166</v>
      </c>
      <c r="I217" s="1"/>
      <c r="J217" s="1"/>
      <c r="K217" s="1"/>
      <c r="L217" s="1"/>
      <c r="M217" s="1">
        <v>0</v>
      </c>
      <c r="N217" s="2"/>
      <c r="O217" s="2" t="s">
        <v>97</v>
      </c>
      <c r="P217" s="2"/>
      <c r="Q217" s="1">
        <v>0</v>
      </c>
      <c r="R217" s="1">
        <v>0</v>
      </c>
      <c r="S217" s="1">
        <v>0</v>
      </c>
      <c r="T217" s="1">
        <v>0</v>
      </c>
      <c r="U217" s="2" t="s">
        <v>0</v>
      </c>
      <c r="V217" s="1">
        <v>0</v>
      </c>
      <c r="W217" s="1">
        <v>0</v>
      </c>
      <c r="X217" s="2" t="s">
        <v>0</v>
      </c>
      <c r="Y217" s="1">
        <v>0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35"/>
      <c r="AN217" s="2"/>
      <c r="AO217" s="135">
        <v>0</v>
      </c>
      <c r="AP217" s="2"/>
      <c r="AQ217" s="4">
        <v>0</v>
      </c>
      <c r="AR217" s="4">
        <v>0</v>
      </c>
    </row>
    <row r="218" spans="1:44" x14ac:dyDescent="0.25">
      <c r="A218" s="2" t="s">
        <v>39</v>
      </c>
      <c r="B218" s="47">
        <v>44473</v>
      </c>
      <c r="C218" s="2" t="s">
        <v>1364</v>
      </c>
      <c r="D218" s="2" t="s">
        <v>37</v>
      </c>
      <c r="E218" s="2" t="s">
        <v>1367</v>
      </c>
      <c r="F218" s="2" t="s">
        <v>1709</v>
      </c>
      <c r="G218" s="2" t="s">
        <v>3</v>
      </c>
      <c r="H218" s="2" t="s">
        <v>1714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1092.3201600000004</v>
      </c>
      <c r="R218" s="1">
        <v>0</v>
      </c>
      <c r="S218" s="1">
        <v>865.65210000000036</v>
      </c>
      <c r="T218" s="1">
        <v>0</v>
      </c>
      <c r="U218" s="2" t="s">
        <v>0</v>
      </c>
      <c r="V218" s="1">
        <v>0</v>
      </c>
      <c r="W218" s="1">
        <v>195.40350000000001</v>
      </c>
      <c r="X218" s="2" t="s">
        <v>0</v>
      </c>
      <c r="Y218" s="1">
        <v>31.264560000000003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35" t="s">
        <v>1</v>
      </c>
      <c r="AN218" s="2" t="s">
        <v>1</v>
      </c>
      <c r="AO218" s="135" t="s">
        <v>1</v>
      </c>
      <c r="AP218" s="2" t="s">
        <v>1</v>
      </c>
      <c r="AQ218" s="4">
        <v>1092.3201600000004</v>
      </c>
      <c r="AR218" s="4">
        <v>0</v>
      </c>
    </row>
    <row r="219" spans="1:44" x14ac:dyDescent="0.25">
      <c r="A219" s="2" t="s">
        <v>38</v>
      </c>
      <c r="B219" s="47">
        <v>44473</v>
      </c>
      <c r="C219" s="2" t="s">
        <v>1364</v>
      </c>
      <c r="D219" s="2" t="s">
        <v>37</v>
      </c>
      <c r="E219" s="2" t="s">
        <v>1367</v>
      </c>
      <c r="F219" s="2" t="s">
        <v>1717</v>
      </c>
      <c r="G219" s="2" t="s">
        <v>12</v>
      </c>
      <c r="H219" s="2" t="s">
        <v>1</v>
      </c>
      <c r="I219" s="1" t="s">
        <v>1718</v>
      </c>
      <c r="J219" s="1" t="s">
        <v>1</v>
      </c>
      <c r="K219" s="1" t="s">
        <v>1719</v>
      </c>
      <c r="L219" s="1" t="s">
        <v>1720</v>
      </c>
      <c r="M219" s="1">
        <v>19.2</v>
      </c>
      <c r="N219" s="2" t="s">
        <v>11</v>
      </c>
      <c r="O219" s="2" t="s">
        <v>1721</v>
      </c>
      <c r="P219" s="2" t="s">
        <v>1722</v>
      </c>
      <c r="Q219" s="1">
        <v>-19.20195</v>
      </c>
      <c r="R219" s="1">
        <v>0</v>
      </c>
      <c r="S219" s="1">
        <v>-19.20195</v>
      </c>
      <c r="T219" s="1">
        <v>0</v>
      </c>
      <c r="U219" s="2" t="s">
        <v>0</v>
      </c>
      <c r="V219" s="1">
        <v>0</v>
      </c>
      <c r="W219" s="1">
        <v>0</v>
      </c>
      <c r="X219" s="2" t="s">
        <v>0</v>
      </c>
      <c r="Y219" s="1">
        <v>0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35" t="s">
        <v>1</v>
      </c>
      <c r="AN219" s="2" t="s">
        <v>1</v>
      </c>
      <c r="AO219" s="135" t="s">
        <v>1</v>
      </c>
      <c r="AP219" s="2" t="s">
        <v>1</v>
      </c>
      <c r="AQ219" s="4">
        <v>-19.20195</v>
      </c>
      <c r="AR219" s="4">
        <v>0</v>
      </c>
    </row>
    <row r="220" spans="1:44" x14ac:dyDescent="0.25">
      <c r="A220" s="2" t="s">
        <v>36</v>
      </c>
      <c r="B220" s="47">
        <v>44473</v>
      </c>
      <c r="C220" s="2" t="s">
        <v>34</v>
      </c>
      <c r="D220" s="2" t="s">
        <v>37</v>
      </c>
      <c r="E220" s="2" t="s">
        <v>207</v>
      </c>
      <c r="F220" s="2" t="s">
        <v>1477</v>
      </c>
      <c r="G220" s="2" t="s">
        <v>3</v>
      </c>
      <c r="H220" s="2" t="s">
        <v>1764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2</v>
      </c>
      <c r="P220" s="2" t="s">
        <v>1</v>
      </c>
      <c r="Q220" s="1">
        <v>1601.7934499999997</v>
      </c>
      <c r="R220" s="1">
        <v>0</v>
      </c>
      <c r="S220" s="1">
        <v>1518.5361500000001</v>
      </c>
      <c r="T220" s="1">
        <v>0</v>
      </c>
      <c r="U220" s="2" t="s">
        <v>0</v>
      </c>
      <c r="V220" s="1">
        <v>0</v>
      </c>
      <c r="W220" s="1">
        <v>71.773499999999999</v>
      </c>
      <c r="X220" s="2" t="s">
        <v>0</v>
      </c>
      <c r="Y220" s="1">
        <v>11.4838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35" t="s">
        <v>1</v>
      </c>
      <c r="AN220" s="2" t="s">
        <v>1</v>
      </c>
      <c r="AO220" s="135" t="s">
        <v>1</v>
      </c>
      <c r="AP220" s="2" t="s">
        <v>1</v>
      </c>
      <c r="AQ220" s="4">
        <v>1601.7934500000001</v>
      </c>
      <c r="AR220" s="4">
        <v>0</v>
      </c>
    </row>
    <row r="221" spans="1:44" x14ac:dyDescent="0.25">
      <c r="A221" s="2" t="s">
        <v>35</v>
      </c>
      <c r="B221" s="47">
        <v>44473</v>
      </c>
      <c r="C221" s="2" t="s">
        <v>26</v>
      </c>
      <c r="D221" s="2" t="s">
        <v>37</v>
      </c>
      <c r="E221" s="2" t="s">
        <v>4</v>
      </c>
      <c r="F221" s="2" t="s">
        <v>1459</v>
      </c>
      <c r="G221" s="2" t="s">
        <v>3</v>
      </c>
      <c r="H221" s="2" t="s">
        <v>1914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1915</v>
      </c>
      <c r="P221" s="2" t="s">
        <v>1916</v>
      </c>
      <c r="Q221" s="1">
        <v>96.476900000000001</v>
      </c>
      <c r="R221" s="1">
        <v>0</v>
      </c>
      <c r="S221" s="1">
        <v>96.476900000000001</v>
      </c>
      <c r="T221" s="1">
        <v>0</v>
      </c>
      <c r="U221" s="2" t="s">
        <v>0</v>
      </c>
      <c r="V221" s="1">
        <v>0</v>
      </c>
      <c r="W221" s="1">
        <v>0</v>
      </c>
      <c r="X221" s="2" t="s">
        <v>0</v>
      </c>
      <c r="Y221" s="1">
        <v>0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35" t="s">
        <v>1</v>
      </c>
      <c r="AN221" s="2" t="s">
        <v>1</v>
      </c>
      <c r="AO221" s="135" t="s">
        <v>1</v>
      </c>
      <c r="AP221" s="2" t="s">
        <v>1</v>
      </c>
      <c r="AQ221" s="4">
        <v>96.476900000000001</v>
      </c>
      <c r="AR221" s="4">
        <v>0</v>
      </c>
    </row>
    <row r="222" spans="1:44" x14ac:dyDescent="0.25">
      <c r="A222" s="2" t="s">
        <v>33</v>
      </c>
      <c r="B222" s="47">
        <v>44473</v>
      </c>
      <c r="C222" s="2" t="s">
        <v>26</v>
      </c>
      <c r="D222" s="2" t="s">
        <v>37</v>
      </c>
      <c r="E222" s="2" t="s">
        <v>4</v>
      </c>
      <c r="F222" s="2" t="s">
        <v>1458</v>
      </c>
      <c r="G222" s="2" t="s">
        <v>3</v>
      </c>
      <c r="H222" s="2" t="s">
        <v>1925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3093.5593519999993</v>
      </c>
      <c r="R222" s="1">
        <v>0</v>
      </c>
      <c r="S222" s="1">
        <v>1999.6999999999998</v>
      </c>
      <c r="T222" s="1">
        <v>0</v>
      </c>
      <c r="U222" s="2" t="s">
        <v>0</v>
      </c>
      <c r="V222" s="1">
        <v>0</v>
      </c>
      <c r="W222" s="1">
        <v>942.98220000000003</v>
      </c>
      <c r="X222" s="2" t="s">
        <v>0</v>
      </c>
      <c r="Y222" s="1">
        <v>150.877152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35" t="s">
        <v>1</v>
      </c>
      <c r="AN222" s="2" t="s">
        <v>1</v>
      </c>
      <c r="AO222" s="135" t="s">
        <v>1</v>
      </c>
      <c r="AP222" s="2" t="s">
        <v>1</v>
      </c>
      <c r="AQ222" s="4">
        <v>3093.5593519999998</v>
      </c>
      <c r="AR222" s="4">
        <v>0</v>
      </c>
    </row>
    <row r="223" spans="1:44" x14ac:dyDescent="0.25">
      <c r="A223" s="2" t="s">
        <v>30</v>
      </c>
      <c r="B223" s="47">
        <v>44473</v>
      </c>
      <c r="C223" s="2" t="s">
        <v>6</v>
      </c>
      <c r="D223" s="2" t="s">
        <v>37</v>
      </c>
      <c r="E223" s="2" t="s">
        <v>209</v>
      </c>
      <c r="F223" s="2" t="s">
        <v>2374</v>
      </c>
      <c r="G223" s="2" t="s">
        <v>3</v>
      </c>
      <c r="H223" s="2" t="s">
        <v>2493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4542.6730879999996</v>
      </c>
      <c r="R223" s="1">
        <v>0</v>
      </c>
      <c r="S223" s="1">
        <v>3447.7777499999988</v>
      </c>
      <c r="T223" s="1">
        <v>0</v>
      </c>
      <c r="U223" s="2" t="s">
        <v>0</v>
      </c>
      <c r="V223" s="1">
        <v>0</v>
      </c>
      <c r="W223" s="1">
        <v>943.87515000000019</v>
      </c>
      <c r="X223" s="2" t="s">
        <v>0</v>
      </c>
      <c r="Y223" s="1">
        <v>151.02018799999996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35" t="s">
        <v>1</v>
      </c>
      <c r="AN223" s="2" t="s">
        <v>1</v>
      </c>
      <c r="AO223" s="135" t="s">
        <v>1</v>
      </c>
      <c r="AP223" s="2" t="s">
        <v>1</v>
      </c>
      <c r="AQ223" s="4">
        <v>4542.6730879999996</v>
      </c>
      <c r="AR223" s="4">
        <v>0</v>
      </c>
    </row>
    <row r="224" spans="1:44" x14ac:dyDescent="0.25">
      <c r="A224" s="2" t="s">
        <v>29</v>
      </c>
      <c r="B224" s="47">
        <v>44473</v>
      </c>
      <c r="C224" s="2" t="s">
        <v>34</v>
      </c>
      <c r="D224" s="2" t="s">
        <v>32</v>
      </c>
      <c r="E224" s="2" t="s">
        <v>201</v>
      </c>
      <c r="F224" s="2" t="s">
        <v>1770</v>
      </c>
      <c r="G224" s="2" t="s">
        <v>3</v>
      </c>
      <c r="H224" s="2" t="s">
        <v>1771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546.2299999999999</v>
      </c>
      <c r="R224" s="1">
        <v>0</v>
      </c>
      <c r="S224" s="1">
        <v>505.03</v>
      </c>
      <c r="T224" s="1">
        <v>0</v>
      </c>
      <c r="U224" s="2" t="s">
        <v>0</v>
      </c>
      <c r="V224" s="1">
        <v>0</v>
      </c>
      <c r="W224" s="1">
        <v>35.520000000000003</v>
      </c>
      <c r="X224" s="2" t="s">
        <v>0</v>
      </c>
      <c r="Y224" s="1">
        <v>5.68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35" t="s">
        <v>1</v>
      </c>
      <c r="AN224" s="2" t="s">
        <v>1</v>
      </c>
      <c r="AO224" s="135" t="s">
        <v>1</v>
      </c>
      <c r="AP224" s="2" t="s">
        <v>1</v>
      </c>
      <c r="AQ224" s="4">
        <v>546.2299999999999</v>
      </c>
      <c r="AR224" s="4">
        <v>0</v>
      </c>
    </row>
    <row r="225" spans="1:44" x14ac:dyDescent="0.25">
      <c r="A225" s="2" t="s">
        <v>28</v>
      </c>
      <c r="B225" s="47">
        <v>44473</v>
      </c>
      <c r="C225" s="2" t="s">
        <v>34</v>
      </c>
      <c r="D225" s="2" t="s">
        <v>32</v>
      </c>
      <c r="E225" s="2" t="s">
        <v>201</v>
      </c>
      <c r="F225" s="2" t="s">
        <v>1284</v>
      </c>
      <c r="G225" s="2" t="s">
        <v>12</v>
      </c>
      <c r="H225" s="2" t="s">
        <v>1</v>
      </c>
      <c r="I225" s="1" t="s">
        <v>1776</v>
      </c>
      <c r="J225" s="1" t="s">
        <v>1</v>
      </c>
      <c r="K225" s="1" t="s">
        <v>1777</v>
      </c>
      <c r="L225" s="1" t="s">
        <v>1720</v>
      </c>
      <c r="M225" s="1">
        <v>0.17</v>
      </c>
      <c r="N225" s="2" t="s">
        <v>11</v>
      </c>
      <c r="O225" s="2" t="s">
        <v>1232</v>
      </c>
      <c r="P225" s="2" t="s">
        <v>1490</v>
      </c>
      <c r="Q225" s="1">
        <v>-0.17</v>
      </c>
      <c r="R225" s="1">
        <v>0</v>
      </c>
      <c r="S225" s="1">
        <v>-0.17</v>
      </c>
      <c r="T225" s="1">
        <v>0</v>
      </c>
      <c r="U225" s="2" t="s">
        <v>0</v>
      </c>
      <c r="V225" s="1">
        <v>0</v>
      </c>
      <c r="W225" s="1">
        <v>0</v>
      </c>
      <c r="X225" s="2" t="s">
        <v>0</v>
      </c>
      <c r="Y225" s="1">
        <v>0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35" t="s">
        <v>1</v>
      </c>
      <c r="AN225" s="2" t="s">
        <v>1</v>
      </c>
      <c r="AO225" s="135" t="s">
        <v>1</v>
      </c>
      <c r="AP225" s="2" t="s">
        <v>1</v>
      </c>
      <c r="AQ225" s="4">
        <v>-0.17</v>
      </c>
      <c r="AR225" s="4">
        <v>0</v>
      </c>
    </row>
    <row r="226" spans="1:44" x14ac:dyDescent="0.25">
      <c r="A226" s="2" t="s">
        <v>27</v>
      </c>
      <c r="B226" s="47">
        <v>44473</v>
      </c>
      <c r="C226" s="2" t="s">
        <v>34</v>
      </c>
      <c r="D226" s="2" t="s">
        <v>32</v>
      </c>
      <c r="E226" s="2" t="s">
        <v>201</v>
      </c>
      <c r="F226" s="2" t="s">
        <v>1284</v>
      </c>
      <c r="G226" s="2" t="s">
        <v>12</v>
      </c>
      <c r="H226" s="2" t="s">
        <v>1</v>
      </c>
      <c r="I226" s="1" t="s">
        <v>1785</v>
      </c>
      <c r="J226" s="1" t="s">
        <v>1</v>
      </c>
      <c r="K226" s="1" t="s">
        <v>1786</v>
      </c>
      <c r="L226" s="1" t="s">
        <v>1720</v>
      </c>
      <c r="M226" s="1">
        <v>17.14</v>
      </c>
      <c r="N226" s="2" t="s">
        <v>11</v>
      </c>
      <c r="O226" s="2" t="s">
        <v>1232</v>
      </c>
      <c r="P226" s="2" t="s">
        <v>1490</v>
      </c>
      <c r="Q226" s="1">
        <v>-17.14</v>
      </c>
      <c r="R226" s="1">
        <v>0</v>
      </c>
      <c r="S226" s="1">
        <v>-17.14</v>
      </c>
      <c r="T226" s="1">
        <v>0</v>
      </c>
      <c r="U226" s="2" t="s">
        <v>0</v>
      </c>
      <c r="V226" s="1">
        <v>0</v>
      </c>
      <c r="W226" s="1">
        <v>0</v>
      </c>
      <c r="X226" s="2" t="s">
        <v>0</v>
      </c>
      <c r="Y226" s="1">
        <v>0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35" t="s">
        <v>1</v>
      </c>
      <c r="AN226" s="2" t="s">
        <v>1</v>
      </c>
      <c r="AO226" s="135" t="s">
        <v>1</v>
      </c>
      <c r="AP226" s="2" t="s">
        <v>1</v>
      </c>
      <c r="AQ226" s="4">
        <v>-17.14</v>
      </c>
      <c r="AR226" s="4">
        <v>0</v>
      </c>
    </row>
    <row r="227" spans="1:44" x14ac:dyDescent="0.25">
      <c r="A227" s="2" t="s">
        <v>24</v>
      </c>
      <c r="B227" s="47">
        <v>44473</v>
      </c>
      <c r="C227" s="2" t="s">
        <v>26</v>
      </c>
      <c r="D227" s="2" t="s">
        <v>32</v>
      </c>
      <c r="E227" s="2" t="s">
        <v>31</v>
      </c>
      <c r="F227" s="2" t="s">
        <v>1932</v>
      </c>
      <c r="G227" s="2" t="s">
        <v>3</v>
      </c>
      <c r="H227" s="2" t="s">
        <v>1933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v>1389.8908900000001</v>
      </c>
      <c r="R227" s="1">
        <v>0</v>
      </c>
      <c r="S227" s="1">
        <v>1038.4860000000003</v>
      </c>
      <c r="T227" s="1">
        <v>0</v>
      </c>
      <c r="U227" s="2" t="s">
        <v>0</v>
      </c>
      <c r="V227" s="1">
        <v>0</v>
      </c>
      <c r="W227" s="1">
        <v>302.93524999999994</v>
      </c>
      <c r="X227" s="2" t="s">
        <v>8</v>
      </c>
      <c r="Y227" s="1">
        <v>48.469639999999998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35" t="s">
        <v>1</v>
      </c>
      <c r="AN227" s="2" t="s">
        <v>1</v>
      </c>
      <c r="AO227" s="135" t="s">
        <v>1</v>
      </c>
      <c r="AP227" s="2" t="s">
        <v>1</v>
      </c>
      <c r="AQ227" s="4">
        <v>1389.8908900000004</v>
      </c>
      <c r="AR227" s="4">
        <v>0</v>
      </c>
    </row>
    <row r="228" spans="1:44" x14ac:dyDescent="0.25">
      <c r="A228" s="2" t="s">
        <v>22</v>
      </c>
      <c r="B228" s="47">
        <v>44473</v>
      </c>
      <c r="C228" s="2" t="s">
        <v>26</v>
      </c>
      <c r="D228" s="2" t="s">
        <v>32</v>
      </c>
      <c r="E228" s="2" t="s">
        <v>31</v>
      </c>
      <c r="F228" s="2" t="s">
        <v>1549</v>
      </c>
      <c r="G228" s="2" t="s">
        <v>3</v>
      </c>
      <c r="H228" s="2" t="s">
        <v>1939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885</v>
      </c>
      <c r="P228" s="2" t="s">
        <v>886</v>
      </c>
      <c r="Q228" s="1">
        <v>31.312000000000001</v>
      </c>
      <c r="R228" s="1">
        <v>0</v>
      </c>
      <c r="S228" s="1">
        <v>19.190000000000001</v>
      </c>
      <c r="T228" s="1">
        <v>10.45</v>
      </c>
      <c r="U228" s="2" t="s">
        <v>8</v>
      </c>
      <c r="V228" s="1">
        <v>1.6719999999999999</v>
      </c>
      <c r="W228" s="1">
        <v>0</v>
      </c>
      <c r="X228" s="2" t="s">
        <v>0</v>
      </c>
      <c r="Y228" s="1">
        <v>0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35" t="s">
        <v>1</v>
      </c>
      <c r="AN228" s="2" t="s">
        <v>1</v>
      </c>
      <c r="AO228" s="135" t="s">
        <v>1</v>
      </c>
      <c r="AP228" s="2" t="s">
        <v>1</v>
      </c>
      <c r="AQ228" s="4">
        <v>31.312000000000001</v>
      </c>
      <c r="AR228" s="4">
        <v>0</v>
      </c>
    </row>
    <row r="229" spans="1:44" x14ac:dyDescent="0.25">
      <c r="A229" s="2" t="s">
        <v>20</v>
      </c>
      <c r="B229" s="47">
        <v>44473</v>
      </c>
      <c r="C229" s="2" t="s">
        <v>26</v>
      </c>
      <c r="D229" s="2" t="s">
        <v>32</v>
      </c>
      <c r="E229" s="2" t="s">
        <v>31</v>
      </c>
      <c r="F229" s="2" t="s">
        <v>1932</v>
      </c>
      <c r="G229" s="2" t="s">
        <v>3</v>
      </c>
      <c r="H229" s="2" t="s">
        <v>1944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145.00235000000001</v>
      </c>
      <c r="R229" s="1">
        <v>0</v>
      </c>
      <c r="S229" s="1">
        <v>98.358749999999986</v>
      </c>
      <c r="T229" s="1">
        <v>0</v>
      </c>
      <c r="U229" s="2" t="s">
        <v>0</v>
      </c>
      <c r="V229" s="1">
        <v>0</v>
      </c>
      <c r="W229" s="1">
        <v>40.21</v>
      </c>
      <c r="X229" s="2" t="s">
        <v>0</v>
      </c>
      <c r="Y229" s="1">
        <v>6.4336000000000002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35" t="s">
        <v>1</v>
      </c>
      <c r="AN229" s="2" t="s">
        <v>1</v>
      </c>
      <c r="AO229" s="135" t="s">
        <v>1</v>
      </c>
      <c r="AP229" s="2" t="s">
        <v>1</v>
      </c>
      <c r="AQ229" s="4">
        <v>145.00235000000001</v>
      </c>
      <c r="AR229" s="4">
        <v>0</v>
      </c>
    </row>
    <row r="230" spans="1:44" x14ac:dyDescent="0.25">
      <c r="A230" s="2" t="s">
        <v>19</v>
      </c>
      <c r="B230" s="47">
        <v>44473</v>
      </c>
      <c r="C230" s="2" t="s">
        <v>26</v>
      </c>
      <c r="D230" s="2" t="s">
        <v>32</v>
      </c>
      <c r="E230" s="2" t="s">
        <v>31</v>
      </c>
      <c r="F230" s="2" t="s">
        <v>1549</v>
      </c>
      <c r="G230" s="2" t="s">
        <v>3</v>
      </c>
      <c r="H230" s="2" t="s">
        <v>1948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1295</v>
      </c>
      <c r="P230" s="2" t="s">
        <v>1296</v>
      </c>
      <c r="Q230" s="1">
        <v>47.662568</v>
      </c>
      <c r="R230" s="1">
        <v>0</v>
      </c>
      <c r="S230" s="1">
        <v>27.412099999999999</v>
      </c>
      <c r="T230" s="1">
        <v>17.4573</v>
      </c>
      <c r="U230" s="2" t="s">
        <v>8</v>
      </c>
      <c r="V230" s="1">
        <v>2.7931680000000001</v>
      </c>
      <c r="W230" s="1">
        <v>0</v>
      </c>
      <c r="X230" s="2" t="s">
        <v>0</v>
      </c>
      <c r="Y230" s="1">
        <v>0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35" t="s">
        <v>1</v>
      </c>
      <c r="AN230" s="2" t="s">
        <v>1</v>
      </c>
      <c r="AO230" s="135" t="s">
        <v>1</v>
      </c>
      <c r="AP230" s="2" t="s">
        <v>1</v>
      </c>
      <c r="AQ230" s="4">
        <v>47.662568</v>
      </c>
      <c r="AR230" s="4">
        <v>0</v>
      </c>
    </row>
    <row r="231" spans="1:44" x14ac:dyDescent="0.25">
      <c r="A231" s="2" t="s">
        <v>17</v>
      </c>
      <c r="B231" s="47">
        <v>44473</v>
      </c>
      <c r="C231" s="2" t="s">
        <v>26</v>
      </c>
      <c r="D231" s="2" t="s">
        <v>32</v>
      </c>
      <c r="E231" s="2" t="s">
        <v>31</v>
      </c>
      <c r="F231" s="2" t="s">
        <v>1932</v>
      </c>
      <c r="G231" s="2" t="s">
        <v>3</v>
      </c>
      <c r="H231" s="2" t="s">
        <v>1955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1073.5647059999999</v>
      </c>
      <c r="R231" s="1">
        <v>0</v>
      </c>
      <c r="S231" s="1">
        <v>746.33410000000003</v>
      </c>
      <c r="T231" s="1">
        <v>0</v>
      </c>
      <c r="U231" s="2" t="s">
        <v>0</v>
      </c>
      <c r="V231" s="1">
        <v>0</v>
      </c>
      <c r="W231" s="1">
        <v>282.09535000000005</v>
      </c>
      <c r="X231" s="2" t="s">
        <v>0</v>
      </c>
      <c r="Y231" s="1">
        <v>45.135256000000005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35" t="s">
        <v>1</v>
      </c>
      <c r="AN231" s="2" t="s">
        <v>1</v>
      </c>
      <c r="AO231" s="135" t="s">
        <v>1</v>
      </c>
      <c r="AP231" s="2" t="s">
        <v>1</v>
      </c>
      <c r="AQ231" s="4">
        <v>1073.5647060000001</v>
      </c>
      <c r="AR231" s="4">
        <v>0</v>
      </c>
    </row>
    <row r="232" spans="1:44" x14ac:dyDescent="0.25">
      <c r="A232" s="2" t="s">
        <v>15</v>
      </c>
      <c r="B232" s="47">
        <v>44473</v>
      </c>
      <c r="C232" s="2" t="s">
        <v>26</v>
      </c>
      <c r="D232" s="2" t="s">
        <v>32</v>
      </c>
      <c r="E232" s="2" t="s">
        <v>31</v>
      </c>
      <c r="F232" s="2" t="s">
        <v>1549</v>
      </c>
      <c r="G232" s="2" t="s">
        <v>12</v>
      </c>
      <c r="H232" s="2" t="s">
        <v>1</v>
      </c>
      <c r="I232" s="1" t="s">
        <v>1234</v>
      </c>
      <c r="J232" s="1" t="s">
        <v>1</v>
      </c>
      <c r="K232" s="1" t="s">
        <v>1961</v>
      </c>
      <c r="L232" s="1" t="s">
        <v>1962</v>
      </c>
      <c r="M232" s="1">
        <v>4.18</v>
      </c>
      <c r="N232" s="2" t="s">
        <v>11</v>
      </c>
      <c r="O232" s="2" t="s">
        <v>1963</v>
      </c>
      <c r="P232" s="2" t="s">
        <v>1964</v>
      </c>
      <c r="Q232" s="1">
        <v>-4.1820500000000003</v>
      </c>
      <c r="R232" s="1">
        <v>0</v>
      </c>
      <c r="S232" s="1">
        <v>0</v>
      </c>
      <c r="T232" s="1">
        <v>0</v>
      </c>
      <c r="U232" s="2" t="s">
        <v>0</v>
      </c>
      <c r="V232" s="1">
        <v>0</v>
      </c>
      <c r="W232" s="1">
        <v>-3.6052499999999998</v>
      </c>
      <c r="X232" s="2" t="s">
        <v>8</v>
      </c>
      <c r="Y232" s="1">
        <v>-0.57679999999999998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35" t="s">
        <v>1</v>
      </c>
      <c r="AN232" s="2" t="s">
        <v>1</v>
      </c>
      <c r="AO232" s="135" t="s">
        <v>1</v>
      </c>
      <c r="AP232" s="2" t="s">
        <v>1</v>
      </c>
      <c r="AQ232" s="4">
        <v>-4.1820500000000003</v>
      </c>
      <c r="AR232" s="4">
        <v>0</v>
      </c>
    </row>
    <row r="233" spans="1:44" x14ac:dyDescent="0.25">
      <c r="A233" s="2" t="s">
        <v>14</v>
      </c>
      <c r="B233" s="47">
        <v>44473</v>
      </c>
      <c r="C233" s="2" t="s">
        <v>6</v>
      </c>
      <c r="D233" s="2" t="s">
        <v>32</v>
      </c>
      <c r="E233" s="2" t="s">
        <v>203</v>
      </c>
      <c r="F233" s="2" t="s">
        <v>931</v>
      </c>
      <c r="G233" s="2" t="s">
        <v>3</v>
      </c>
      <c r="H233" s="2" t="s">
        <v>2497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2</v>
      </c>
      <c r="P233" s="2" t="s">
        <v>1</v>
      </c>
      <c r="Q233" s="1">
        <v>5381.0949000000001</v>
      </c>
      <c r="R233" s="1">
        <v>0</v>
      </c>
      <c r="S233" s="1">
        <v>4081.7305000000001</v>
      </c>
      <c r="T233" s="1">
        <v>0</v>
      </c>
      <c r="U233" s="2" t="s">
        <v>0</v>
      </c>
      <c r="V233" s="1">
        <v>0</v>
      </c>
      <c r="W233" s="1">
        <v>1117.8699999999999</v>
      </c>
      <c r="X233" s="2" t="s">
        <v>8</v>
      </c>
      <c r="Y233" s="1">
        <v>178.85919999999999</v>
      </c>
      <c r="Z233" s="1">
        <v>0</v>
      </c>
      <c r="AA233" s="2" t="s">
        <v>0</v>
      </c>
      <c r="AB233" s="1">
        <v>0</v>
      </c>
      <c r="AC233" s="1">
        <v>2.44</v>
      </c>
      <c r="AD233" s="2" t="s">
        <v>0</v>
      </c>
      <c r="AE233" s="1">
        <v>0.19520000000000001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35" t="s">
        <v>1</v>
      </c>
      <c r="AN233" s="2" t="s">
        <v>1</v>
      </c>
      <c r="AO233" s="135" t="s">
        <v>1</v>
      </c>
      <c r="AP233" s="2" t="s">
        <v>1</v>
      </c>
      <c r="AQ233" s="4">
        <v>5381.0949000000001</v>
      </c>
      <c r="AR233" s="4">
        <v>0</v>
      </c>
    </row>
    <row r="234" spans="1:44" x14ac:dyDescent="0.25">
      <c r="A234" s="2" t="s">
        <v>10</v>
      </c>
      <c r="B234" s="47">
        <v>44473</v>
      </c>
      <c r="C234" s="2" t="s">
        <v>26</v>
      </c>
      <c r="D234" s="2" t="s">
        <v>25</v>
      </c>
      <c r="E234" s="2" t="s">
        <v>250</v>
      </c>
      <c r="F234" s="2" t="s">
        <v>1447</v>
      </c>
      <c r="G234" s="2" t="s">
        <v>3</v>
      </c>
      <c r="H234" s="2" t="s">
        <v>1971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3735.3660659999996</v>
      </c>
      <c r="R234" s="1">
        <v>0</v>
      </c>
      <c r="S234" s="1">
        <v>2531.0655499999993</v>
      </c>
      <c r="T234" s="1">
        <v>0</v>
      </c>
      <c r="U234" s="2" t="s">
        <v>0</v>
      </c>
      <c r="V234" s="1">
        <v>0</v>
      </c>
      <c r="W234" s="1">
        <v>1038.1901</v>
      </c>
      <c r="X234" s="2" t="s">
        <v>0</v>
      </c>
      <c r="Y234" s="1">
        <v>166.11041599999996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35" t="s">
        <v>1</v>
      </c>
      <c r="AN234" s="2" t="s">
        <v>1</v>
      </c>
      <c r="AO234" s="135" t="s">
        <v>1</v>
      </c>
      <c r="AP234" s="2" t="s">
        <v>1</v>
      </c>
      <c r="AQ234" s="4">
        <v>3735.3660659999991</v>
      </c>
      <c r="AR234" s="4">
        <v>0</v>
      </c>
    </row>
    <row r="235" spans="1:44" x14ac:dyDescent="0.25">
      <c r="A235" s="2" t="s">
        <v>7</v>
      </c>
      <c r="B235" s="47">
        <v>44473</v>
      </c>
      <c r="C235" s="2" t="s">
        <v>6</v>
      </c>
      <c r="D235" s="2" t="s">
        <v>25</v>
      </c>
      <c r="E235" s="2" t="s">
        <v>197</v>
      </c>
      <c r="F235" s="2" t="s">
        <v>2499</v>
      </c>
      <c r="G235" s="2" t="s">
        <v>3</v>
      </c>
      <c r="H235" s="2" t="s">
        <v>2500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5494.2727640000003</v>
      </c>
      <c r="R235" s="1">
        <v>0</v>
      </c>
      <c r="S235" s="1">
        <v>4171.7270999999973</v>
      </c>
      <c r="T235" s="1">
        <v>0</v>
      </c>
      <c r="U235" s="2" t="s">
        <v>0</v>
      </c>
      <c r="V235" s="1">
        <v>0</v>
      </c>
      <c r="W235" s="1">
        <v>1140.1256000000003</v>
      </c>
      <c r="X235" s="2" t="s">
        <v>8</v>
      </c>
      <c r="Y235" s="1">
        <v>182.42006399999994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35" t="s">
        <v>1</v>
      </c>
      <c r="AN235" s="2" t="s">
        <v>1</v>
      </c>
      <c r="AO235" s="135" t="s">
        <v>1</v>
      </c>
      <c r="AP235" s="2" t="s">
        <v>1</v>
      </c>
      <c r="AQ235" s="4">
        <v>5494.2727639999976</v>
      </c>
      <c r="AR235" s="4">
        <v>0</v>
      </c>
    </row>
    <row r="236" spans="1:44" x14ac:dyDescent="0.25">
      <c r="A236" s="2" t="s">
        <v>357</v>
      </c>
      <c r="B236" s="47">
        <v>44473</v>
      </c>
      <c r="C236" s="2" t="s">
        <v>26</v>
      </c>
      <c r="D236" s="2" t="s">
        <v>23</v>
      </c>
      <c r="E236" s="2" t="s">
        <v>355</v>
      </c>
      <c r="F236" s="2" t="s">
        <v>1286</v>
      </c>
      <c r="G236" s="2" t="s">
        <v>3</v>
      </c>
      <c r="H236" s="2" t="s">
        <v>1983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1325.554474</v>
      </c>
      <c r="R236" s="1">
        <v>0</v>
      </c>
      <c r="S236" s="1">
        <v>922.06135000000017</v>
      </c>
      <c r="T236" s="1">
        <v>0</v>
      </c>
      <c r="U236" s="2" t="s">
        <v>0</v>
      </c>
      <c r="V236" s="1">
        <v>0</v>
      </c>
      <c r="W236" s="1">
        <v>347.83889999999997</v>
      </c>
      <c r="X236" s="2" t="s">
        <v>8</v>
      </c>
      <c r="Y236" s="1">
        <v>55.654223999999999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35" t="s">
        <v>1</v>
      </c>
      <c r="AN236" s="2" t="s">
        <v>1</v>
      </c>
      <c r="AO236" s="135" t="s">
        <v>1</v>
      </c>
      <c r="AP236" s="2" t="s">
        <v>1</v>
      </c>
      <c r="AQ236" s="4">
        <v>1325.554474</v>
      </c>
      <c r="AR236" s="4">
        <v>0</v>
      </c>
    </row>
    <row r="237" spans="1:44" x14ac:dyDescent="0.25">
      <c r="A237" s="2" t="s">
        <v>358</v>
      </c>
      <c r="B237" s="47">
        <v>44473</v>
      </c>
      <c r="C237" s="2" t="s">
        <v>26</v>
      </c>
      <c r="D237" s="2" t="s">
        <v>23</v>
      </c>
      <c r="E237" s="2" t="s">
        <v>355</v>
      </c>
      <c r="F237" s="2" t="s">
        <v>1301</v>
      </c>
      <c r="G237" s="2" t="s">
        <v>12</v>
      </c>
      <c r="H237" s="2" t="s">
        <v>1</v>
      </c>
      <c r="I237" s="1" t="s">
        <v>1989</v>
      </c>
      <c r="J237" s="1" t="s">
        <v>1</v>
      </c>
      <c r="K237" s="1" t="s">
        <v>1990</v>
      </c>
      <c r="L237" s="1" t="s">
        <v>1962</v>
      </c>
      <c r="M237" s="1">
        <v>17.190000000000001</v>
      </c>
      <c r="N237" s="2" t="s">
        <v>11</v>
      </c>
      <c r="O237" s="2" t="s">
        <v>1991</v>
      </c>
      <c r="P237" s="2" t="s">
        <v>1992</v>
      </c>
      <c r="Q237" s="1">
        <v>-11.7</v>
      </c>
      <c r="R237" s="1">
        <v>0</v>
      </c>
      <c r="S237" s="1">
        <v>-11.7</v>
      </c>
      <c r="T237" s="1">
        <v>0</v>
      </c>
      <c r="U237" s="2" t="s">
        <v>0</v>
      </c>
      <c r="V237" s="1">
        <v>0</v>
      </c>
      <c r="W237" s="1">
        <v>0</v>
      </c>
      <c r="X237" s="2" t="s">
        <v>0</v>
      </c>
      <c r="Y237" s="1">
        <v>0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35" t="s">
        <v>1</v>
      </c>
      <c r="AN237" s="2" t="s">
        <v>1</v>
      </c>
      <c r="AO237" s="135" t="s">
        <v>1</v>
      </c>
      <c r="AP237" s="2" t="s">
        <v>1</v>
      </c>
      <c r="AQ237" s="4">
        <v>-11.7</v>
      </c>
      <c r="AR237" s="4">
        <v>0</v>
      </c>
    </row>
    <row r="238" spans="1:44" x14ac:dyDescent="0.25">
      <c r="A238" s="2" t="s">
        <v>359</v>
      </c>
      <c r="B238" s="47">
        <v>44473</v>
      </c>
      <c r="C238" s="2" t="s">
        <v>6</v>
      </c>
      <c r="D238" s="2" t="s">
        <v>21</v>
      </c>
      <c r="E238" s="2" t="s">
        <v>191</v>
      </c>
      <c r="F238" s="2" t="s">
        <v>1652</v>
      </c>
      <c r="G238" s="2" t="s">
        <v>3</v>
      </c>
      <c r="H238" s="2" t="s">
        <v>2502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6466.2354540000006</v>
      </c>
      <c r="R238" s="1">
        <v>0</v>
      </c>
      <c r="S238" s="1">
        <v>5061.9570500000036</v>
      </c>
      <c r="T238" s="1">
        <v>0</v>
      </c>
      <c r="U238" s="2" t="s">
        <v>0</v>
      </c>
      <c r="V238" s="1">
        <v>0</v>
      </c>
      <c r="W238" s="1">
        <v>1210.5847999999996</v>
      </c>
      <c r="X238" s="2" t="s">
        <v>8</v>
      </c>
      <c r="Y238" s="1">
        <v>193.69360399999997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35" t="s">
        <v>1</v>
      </c>
      <c r="AN238" s="2" t="s">
        <v>1</v>
      </c>
      <c r="AO238" s="135" t="s">
        <v>1</v>
      </c>
      <c r="AP238" s="2" t="s">
        <v>1</v>
      </c>
      <c r="AQ238" s="4">
        <v>6466.2354540000033</v>
      </c>
      <c r="AR238" s="4">
        <v>0</v>
      </c>
    </row>
    <row r="239" spans="1:44" x14ac:dyDescent="0.25">
      <c r="A239" s="2" t="s">
        <v>360</v>
      </c>
      <c r="B239" s="47">
        <v>44473</v>
      </c>
      <c r="C239" s="2" t="s">
        <v>26</v>
      </c>
      <c r="D239" s="2" t="s">
        <v>892</v>
      </c>
      <c r="E239" s="2" t="s">
        <v>894</v>
      </c>
      <c r="F239" s="2" t="s">
        <v>1996</v>
      </c>
      <c r="G239" s="2" t="s">
        <v>3</v>
      </c>
      <c r="H239" s="2" t="s">
        <v>1997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27.433999999999997</v>
      </c>
      <c r="R239" s="1">
        <v>0</v>
      </c>
      <c r="S239" s="1">
        <v>0</v>
      </c>
      <c r="T239" s="1">
        <v>0</v>
      </c>
      <c r="U239" s="2" t="s">
        <v>0</v>
      </c>
      <c r="V239" s="1">
        <v>0</v>
      </c>
      <c r="W239" s="1">
        <v>23.65</v>
      </c>
      <c r="X239" s="2" t="s">
        <v>8</v>
      </c>
      <c r="Y239" s="1">
        <v>3.7839999999999998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35" t="s">
        <v>1</v>
      </c>
      <c r="AN239" s="2" t="s">
        <v>1</v>
      </c>
      <c r="AO239" s="135" t="s">
        <v>1</v>
      </c>
      <c r="AP239" s="2" t="s">
        <v>1</v>
      </c>
      <c r="AQ239" s="4">
        <v>27.433999999999997</v>
      </c>
      <c r="AR239" s="4">
        <v>0</v>
      </c>
    </row>
    <row r="240" spans="1:44" x14ac:dyDescent="0.25">
      <c r="A240" s="2" t="s">
        <v>361</v>
      </c>
      <c r="B240" s="47">
        <v>44473</v>
      </c>
      <c r="C240" s="2" t="s">
        <v>6</v>
      </c>
      <c r="D240" s="2" t="s">
        <v>892</v>
      </c>
      <c r="E240" s="2" t="s">
        <v>893</v>
      </c>
      <c r="F240" s="2" t="s">
        <v>2504</v>
      </c>
      <c r="G240" s="2" t="s">
        <v>3</v>
      </c>
      <c r="H240" s="2" t="s">
        <v>2505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5802.5077360000014</v>
      </c>
      <c r="R240" s="1">
        <v>0</v>
      </c>
      <c r="S240" s="1">
        <v>4736.6118000000006</v>
      </c>
      <c r="T240" s="1">
        <v>0</v>
      </c>
      <c r="U240" s="2" t="s">
        <v>0</v>
      </c>
      <c r="V240" s="1">
        <v>0</v>
      </c>
      <c r="W240" s="1">
        <v>918.8757999999998</v>
      </c>
      <c r="X240" s="2" t="s">
        <v>8</v>
      </c>
      <c r="Y240" s="1">
        <v>147.02013600000001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35" t="s">
        <v>1</v>
      </c>
      <c r="AN240" s="2" t="s">
        <v>1</v>
      </c>
      <c r="AO240" s="135" t="s">
        <v>1</v>
      </c>
      <c r="AP240" s="2" t="s">
        <v>1</v>
      </c>
      <c r="AQ240" s="4">
        <v>5802.5077360000005</v>
      </c>
      <c r="AR240" s="4">
        <v>0</v>
      </c>
    </row>
    <row r="241" spans="1:44" x14ac:dyDescent="0.25">
      <c r="A241" s="2" t="s">
        <v>362</v>
      </c>
      <c r="B241" s="47">
        <v>44473</v>
      </c>
      <c r="C241" s="2" t="s">
        <v>6</v>
      </c>
      <c r="D241" s="2" t="s">
        <v>892</v>
      </c>
      <c r="E241" s="2" t="s">
        <v>893</v>
      </c>
      <c r="F241" s="2" t="s">
        <v>2504</v>
      </c>
      <c r="G241" s="2" t="s">
        <v>12</v>
      </c>
      <c r="H241" s="2" t="s">
        <v>1</v>
      </c>
      <c r="I241" s="1" t="s">
        <v>2507</v>
      </c>
      <c r="J241" s="1" t="s">
        <v>1</v>
      </c>
      <c r="K241" s="1" t="s">
        <v>2508</v>
      </c>
      <c r="L241" s="1" t="s">
        <v>1720</v>
      </c>
      <c r="M241" s="1">
        <v>47.81</v>
      </c>
      <c r="N241" s="2" t="s">
        <v>11</v>
      </c>
      <c r="O241" s="2" t="s">
        <v>2509</v>
      </c>
      <c r="P241" s="2" t="s">
        <v>2510</v>
      </c>
      <c r="Q241" s="1">
        <v>-47.812849999999997</v>
      </c>
      <c r="R241" s="1">
        <v>0</v>
      </c>
      <c r="S241" s="1">
        <v>-42.917650000000002</v>
      </c>
      <c r="T241" s="1">
        <v>0</v>
      </c>
      <c r="U241" s="2" t="s">
        <v>0</v>
      </c>
      <c r="V241" s="1">
        <v>0</v>
      </c>
      <c r="W241" s="1">
        <v>-4.22</v>
      </c>
      <c r="X241" s="2" t="s">
        <v>8</v>
      </c>
      <c r="Y241" s="1">
        <v>-0.67520000000000002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35" t="s">
        <v>1</v>
      </c>
      <c r="AN241" s="2" t="s">
        <v>1</v>
      </c>
      <c r="AO241" s="135" t="s">
        <v>1</v>
      </c>
      <c r="AP241" s="2" t="s">
        <v>1</v>
      </c>
      <c r="AQ241" s="4">
        <v>-47.812849999999997</v>
      </c>
      <c r="AR241" s="4">
        <v>0</v>
      </c>
    </row>
    <row r="242" spans="1:44" x14ac:dyDescent="0.25">
      <c r="A242" s="2" t="s">
        <v>363</v>
      </c>
      <c r="B242" s="47">
        <v>44473</v>
      </c>
      <c r="C242" s="2" t="s">
        <v>6</v>
      </c>
      <c r="D242" s="2" t="s">
        <v>892</v>
      </c>
      <c r="E242" s="2" t="s">
        <v>893</v>
      </c>
      <c r="F242" s="2" t="s">
        <v>2504</v>
      </c>
      <c r="G242" s="2" t="s">
        <v>12</v>
      </c>
      <c r="H242" s="2" t="s">
        <v>1</v>
      </c>
      <c r="I242" s="1" t="s">
        <v>2512</v>
      </c>
      <c r="J242" s="1" t="s">
        <v>1</v>
      </c>
      <c r="K242" s="1" t="s">
        <v>2513</v>
      </c>
      <c r="L242" s="1" t="s">
        <v>1720</v>
      </c>
      <c r="M242" s="1">
        <v>127.2</v>
      </c>
      <c r="N242" s="2" t="s">
        <v>11</v>
      </c>
      <c r="O242" s="2" t="s">
        <v>2514</v>
      </c>
      <c r="P242" s="2" t="s">
        <v>2515</v>
      </c>
      <c r="Q242" s="1">
        <v>-5.5404</v>
      </c>
      <c r="R242" s="1">
        <v>0</v>
      </c>
      <c r="S242" s="1">
        <v>-5.5404</v>
      </c>
      <c r="T242" s="1">
        <v>0</v>
      </c>
      <c r="U242" s="2" t="s">
        <v>0</v>
      </c>
      <c r="V242" s="1">
        <v>0</v>
      </c>
      <c r="W242" s="1">
        <v>0</v>
      </c>
      <c r="X242" s="2" t="s">
        <v>0</v>
      </c>
      <c r="Y242" s="1">
        <v>0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35" t="s">
        <v>1</v>
      </c>
      <c r="AN242" s="2" t="s">
        <v>1</v>
      </c>
      <c r="AO242" s="135" t="s">
        <v>1</v>
      </c>
      <c r="AP242" s="2" t="s">
        <v>1</v>
      </c>
      <c r="AQ242" s="4">
        <v>-5.5404</v>
      </c>
      <c r="AR242" s="4">
        <v>0</v>
      </c>
    </row>
    <row r="243" spans="1:44" x14ac:dyDescent="0.25">
      <c r="A243" s="2" t="s">
        <v>364</v>
      </c>
      <c r="B243" s="47">
        <v>44473</v>
      </c>
      <c r="C243" s="2" t="s">
        <v>6</v>
      </c>
      <c r="D243" s="2" t="s">
        <v>16</v>
      </c>
      <c r="E243" s="2" t="s">
        <v>182</v>
      </c>
      <c r="F243" s="2" t="s">
        <v>2517</v>
      </c>
      <c r="G243" s="2" t="s">
        <v>3</v>
      </c>
      <c r="H243" s="2" t="s">
        <v>2518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1">
        <v>1185.6257480000002</v>
      </c>
      <c r="R243" s="1">
        <v>0</v>
      </c>
      <c r="S243" s="1">
        <v>864.30829999999992</v>
      </c>
      <c r="T243" s="1">
        <v>0</v>
      </c>
      <c r="U243" s="2" t="s">
        <v>0</v>
      </c>
      <c r="V243" s="1">
        <v>0</v>
      </c>
      <c r="W243" s="1">
        <v>276.99780000000004</v>
      </c>
      <c r="X243" s="2" t="s">
        <v>8</v>
      </c>
      <c r="Y243" s="1">
        <v>44.319647999999994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35" t="s">
        <v>1</v>
      </c>
      <c r="AN243" s="2" t="s">
        <v>1</v>
      </c>
      <c r="AO243" s="135" t="s">
        <v>1</v>
      </c>
      <c r="AP243" s="2" t="s">
        <v>1</v>
      </c>
      <c r="AQ243" s="4">
        <v>1185.6257479999999</v>
      </c>
      <c r="AR243" s="4">
        <v>0</v>
      </c>
    </row>
    <row r="244" spans="1:44" x14ac:dyDescent="0.25">
      <c r="A244" s="2" t="s">
        <v>365</v>
      </c>
      <c r="B244" s="47">
        <v>44473</v>
      </c>
      <c r="C244" s="2" t="s">
        <v>6</v>
      </c>
      <c r="D244" s="2" t="s">
        <v>9</v>
      </c>
      <c r="E244" s="2" t="s">
        <v>177</v>
      </c>
      <c r="F244" s="2" t="s">
        <v>2520</v>
      </c>
      <c r="G244" s="2" t="s">
        <v>3</v>
      </c>
      <c r="H244" s="2" t="s">
        <v>2521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550.97800000000007</v>
      </c>
      <c r="R244" s="1">
        <v>0</v>
      </c>
      <c r="S244" s="1">
        <v>302.39</v>
      </c>
      <c r="T244" s="1">
        <v>0</v>
      </c>
      <c r="U244" s="2" t="s">
        <v>0</v>
      </c>
      <c r="V244" s="1">
        <v>0</v>
      </c>
      <c r="W244" s="1">
        <v>214.3</v>
      </c>
      <c r="X244" s="2" t="s">
        <v>0</v>
      </c>
      <c r="Y244" s="1">
        <v>34.288000000000004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35" t="s">
        <v>1</v>
      </c>
      <c r="AN244" s="2" t="s">
        <v>1</v>
      </c>
      <c r="AO244" s="135" t="s">
        <v>1</v>
      </c>
      <c r="AP244" s="2" t="s">
        <v>1</v>
      </c>
      <c r="AQ244" s="4">
        <v>550.97800000000007</v>
      </c>
      <c r="AR244" s="4">
        <v>0</v>
      </c>
    </row>
    <row r="245" spans="1:44" x14ac:dyDescent="0.25">
      <c r="A245" s="2" t="s">
        <v>366</v>
      </c>
      <c r="B245" s="47">
        <v>44473</v>
      </c>
      <c r="C245" s="2" t="s">
        <v>6</v>
      </c>
      <c r="D245" s="2" t="s">
        <v>1591</v>
      </c>
      <c r="E245" s="2" t="s">
        <v>732</v>
      </c>
      <c r="F245" s="2" t="s">
        <v>1725</v>
      </c>
      <c r="G245" s="2" t="s">
        <v>3</v>
      </c>
      <c r="H245" s="2" t="s">
        <v>1726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3113.6143899999979</v>
      </c>
      <c r="R245" s="1">
        <v>0</v>
      </c>
      <c r="S245" s="1">
        <v>2420.7692999999986</v>
      </c>
      <c r="T245" s="1">
        <v>0</v>
      </c>
      <c r="U245" s="2" t="s">
        <v>0</v>
      </c>
      <c r="V245" s="1">
        <v>0</v>
      </c>
      <c r="W245" s="1">
        <v>597.2802499999998</v>
      </c>
      <c r="X245" s="2" t="s">
        <v>0</v>
      </c>
      <c r="Y245" s="1">
        <v>95.564840000000018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35" t="s">
        <v>1</v>
      </c>
      <c r="AN245" s="2" t="s">
        <v>1</v>
      </c>
      <c r="AO245" s="135" t="s">
        <v>1</v>
      </c>
      <c r="AP245" s="2" t="s">
        <v>1</v>
      </c>
      <c r="AQ245" s="4">
        <v>3113.6143899999984</v>
      </c>
      <c r="AR245" s="4">
        <v>0</v>
      </c>
    </row>
    <row r="246" spans="1:44" x14ac:dyDescent="0.25">
      <c r="A246" s="2" t="s">
        <v>367</v>
      </c>
      <c r="B246" s="47">
        <v>44473</v>
      </c>
      <c r="C246" s="2" t="s">
        <v>6</v>
      </c>
      <c r="D246" s="2" t="s">
        <v>5</v>
      </c>
      <c r="E246" s="2" t="s">
        <v>174</v>
      </c>
      <c r="F246" s="2" t="s">
        <v>2532</v>
      </c>
      <c r="G246" s="2" t="s">
        <v>3</v>
      </c>
      <c r="H246" s="2" t="s">
        <v>2533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277.19855000000001</v>
      </c>
      <c r="R246" s="1">
        <v>0</v>
      </c>
      <c r="S246" s="1">
        <v>220.03094999999996</v>
      </c>
      <c r="T246" s="1">
        <v>0</v>
      </c>
      <c r="U246" s="2" t="s">
        <v>0</v>
      </c>
      <c r="V246" s="1">
        <v>0</v>
      </c>
      <c r="W246" s="1">
        <v>49.282399999999996</v>
      </c>
      <c r="X246" s="2" t="s">
        <v>8</v>
      </c>
      <c r="Y246" s="1">
        <v>7.8851999999999993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35" t="s">
        <v>1</v>
      </c>
      <c r="AN246" s="2" t="s">
        <v>1</v>
      </c>
      <c r="AO246" s="135" t="s">
        <v>1</v>
      </c>
      <c r="AP246" s="2" t="s">
        <v>1</v>
      </c>
      <c r="AQ246" s="4">
        <v>277.19854999999995</v>
      </c>
      <c r="AR246" s="4">
        <v>0</v>
      </c>
    </row>
    <row r="247" spans="1:44" x14ac:dyDescent="0.25">
      <c r="A247" s="2" t="s">
        <v>368</v>
      </c>
      <c r="B247" s="47">
        <v>44473</v>
      </c>
      <c r="C247" s="2" t="s">
        <v>6</v>
      </c>
      <c r="D247" s="2" t="s">
        <v>5</v>
      </c>
      <c r="E247" s="2" t="s">
        <v>174</v>
      </c>
      <c r="F247" s="2" t="s">
        <v>2532</v>
      </c>
      <c r="G247" s="2" t="s">
        <v>12</v>
      </c>
      <c r="H247" s="2" t="s">
        <v>1</v>
      </c>
      <c r="I247" s="1" t="s">
        <v>2297</v>
      </c>
      <c r="J247" s="1" t="s">
        <v>1</v>
      </c>
      <c r="K247" s="1" t="s">
        <v>2536</v>
      </c>
      <c r="L247" s="1" t="s">
        <v>1371</v>
      </c>
      <c r="M247" s="1">
        <v>16.29</v>
      </c>
      <c r="N247" s="2" t="s">
        <v>11</v>
      </c>
      <c r="O247" s="2" t="s">
        <v>2537</v>
      </c>
      <c r="P247" s="2" t="s">
        <v>2538</v>
      </c>
      <c r="Q247" s="1">
        <v>-16.288</v>
      </c>
      <c r="R247" s="1">
        <v>0</v>
      </c>
      <c r="S247" s="1">
        <v>-16.288</v>
      </c>
      <c r="T247" s="1">
        <v>0</v>
      </c>
      <c r="U247" s="2" t="s">
        <v>0</v>
      </c>
      <c r="V247" s="1">
        <v>0</v>
      </c>
      <c r="W247" s="1">
        <v>0</v>
      </c>
      <c r="X247" s="2" t="s">
        <v>0</v>
      </c>
      <c r="Y247" s="1">
        <v>0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35" t="s">
        <v>1</v>
      </c>
      <c r="AN247" s="2" t="s">
        <v>1</v>
      </c>
      <c r="AO247" s="135" t="s">
        <v>1</v>
      </c>
      <c r="AP247" s="2" t="s">
        <v>1</v>
      </c>
      <c r="AQ247" s="4">
        <v>-16.288</v>
      </c>
      <c r="AR247" s="4">
        <v>0</v>
      </c>
    </row>
    <row r="248" spans="1:44" x14ac:dyDescent="0.25">
      <c r="A248" s="2" t="s">
        <v>369</v>
      </c>
      <c r="B248" s="47">
        <v>44473</v>
      </c>
      <c r="C248" s="2" t="s">
        <v>6</v>
      </c>
      <c r="D248" s="2" t="s">
        <v>929</v>
      </c>
      <c r="E248" s="2" t="s">
        <v>930</v>
      </c>
      <c r="F248" s="2" t="s">
        <v>2541</v>
      </c>
      <c r="G248" s="2" t="s">
        <v>3</v>
      </c>
      <c r="H248" s="2" t="s">
        <v>2542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2543</v>
      </c>
      <c r="P248" s="2" t="s">
        <v>2544</v>
      </c>
      <c r="Q248" s="1">
        <v>5.0578000000000003</v>
      </c>
      <c r="R248" s="1">
        <v>0</v>
      </c>
      <c r="S248" s="1">
        <v>5.0578000000000003</v>
      </c>
      <c r="T248" s="1">
        <v>0</v>
      </c>
      <c r="U248" s="2" t="s">
        <v>0</v>
      </c>
      <c r="V248" s="1">
        <v>0</v>
      </c>
      <c r="W248" s="1">
        <v>0</v>
      </c>
      <c r="X248" s="2" t="s">
        <v>0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35" t="s">
        <v>1</v>
      </c>
      <c r="AN248" s="2" t="s">
        <v>1</v>
      </c>
      <c r="AO248" s="135" t="s">
        <v>1</v>
      </c>
      <c r="AP248" s="2" t="s">
        <v>1</v>
      </c>
      <c r="AQ248" s="4">
        <v>5.0578000000000003</v>
      </c>
      <c r="AR248" s="4">
        <v>0</v>
      </c>
    </row>
    <row r="249" spans="1:44" x14ac:dyDescent="0.25">
      <c r="A249" s="2" t="s">
        <v>370</v>
      </c>
      <c r="B249" s="47">
        <v>44473</v>
      </c>
      <c r="C249" s="2" t="s">
        <v>6</v>
      </c>
      <c r="D249" s="2" t="s">
        <v>929</v>
      </c>
      <c r="E249" s="2" t="s">
        <v>930</v>
      </c>
      <c r="F249" s="2" t="s">
        <v>2541</v>
      </c>
      <c r="G249" s="2" t="s">
        <v>3</v>
      </c>
      <c r="H249" s="2" t="s">
        <v>2546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870.78680000000008</v>
      </c>
      <c r="R249" s="1">
        <v>0</v>
      </c>
      <c r="S249" s="1">
        <v>655.0911000000001</v>
      </c>
      <c r="T249" s="1">
        <v>0</v>
      </c>
      <c r="U249" s="2" t="s">
        <v>0</v>
      </c>
      <c r="V249" s="1">
        <v>0</v>
      </c>
      <c r="W249" s="1">
        <v>185.94439999999997</v>
      </c>
      <c r="X249" s="2" t="s">
        <v>8</v>
      </c>
      <c r="Y249" s="1">
        <v>29.751300000000004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35" t="s">
        <v>1</v>
      </c>
      <c r="AN249" s="2" t="s">
        <v>1</v>
      </c>
      <c r="AO249" s="135" t="s">
        <v>1</v>
      </c>
      <c r="AP249" s="2" t="s">
        <v>1</v>
      </c>
      <c r="AQ249" s="4">
        <v>870.78680000000008</v>
      </c>
      <c r="AR249" s="4">
        <v>0</v>
      </c>
    </row>
    <row r="250" spans="1:44" x14ac:dyDescent="0.25">
      <c r="A250" s="2" t="s">
        <v>371</v>
      </c>
      <c r="B250" s="47">
        <v>44473</v>
      </c>
      <c r="C250" s="2" t="s">
        <v>6</v>
      </c>
      <c r="D250" s="2" t="s">
        <v>884</v>
      </c>
      <c r="E250" s="2" t="s">
        <v>850</v>
      </c>
      <c r="F250" s="2" t="s">
        <v>3183</v>
      </c>
      <c r="G250" s="2" t="s">
        <v>3</v>
      </c>
      <c r="H250" s="2" t="s">
        <v>1204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97</v>
      </c>
      <c r="P250" s="2" t="s">
        <v>1</v>
      </c>
      <c r="Q250" s="1">
        <v>0</v>
      </c>
      <c r="R250" s="1">
        <v>0</v>
      </c>
      <c r="S250" s="1">
        <v>0</v>
      </c>
      <c r="T250" s="1">
        <v>0</v>
      </c>
      <c r="U250" s="2" t="s">
        <v>0</v>
      </c>
      <c r="V250" s="1">
        <v>0</v>
      </c>
      <c r="W250" s="1">
        <v>0</v>
      </c>
      <c r="X250" s="2" t="s">
        <v>8</v>
      </c>
      <c r="Y250" s="1">
        <v>0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35"/>
      <c r="AN250" s="2"/>
      <c r="AO250" s="135">
        <v>0</v>
      </c>
      <c r="AP250" s="2">
        <v>0</v>
      </c>
      <c r="AQ250" s="4">
        <v>0</v>
      </c>
      <c r="AR250" s="4">
        <v>0</v>
      </c>
    </row>
    <row r="251" spans="1:44" x14ac:dyDescent="0.25">
      <c r="A251" s="2" t="s">
        <v>372</v>
      </c>
      <c r="B251" s="47">
        <v>44474</v>
      </c>
      <c r="C251" s="2" t="s">
        <v>1364</v>
      </c>
      <c r="D251" s="2" t="s">
        <v>48</v>
      </c>
      <c r="E251" s="2" t="s">
        <v>1365</v>
      </c>
      <c r="F251" s="2" t="s">
        <v>1709</v>
      </c>
      <c r="G251" s="2" t="s">
        <v>3</v>
      </c>
      <c r="H251" s="2" t="s">
        <v>1729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1377.118508</v>
      </c>
      <c r="R251" s="1">
        <v>0</v>
      </c>
      <c r="S251" s="1">
        <v>1167.5369000000001</v>
      </c>
      <c r="T251" s="1">
        <v>0</v>
      </c>
      <c r="U251" s="2" t="s">
        <v>0</v>
      </c>
      <c r="V251" s="1">
        <v>0</v>
      </c>
      <c r="W251" s="1">
        <v>180.6738</v>
      </c>
      <c r="X251" s="2" t="s">
        <v>0</v>
      </c>
      <c r="Y251" s="1">
        <v>28.907808000000003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35" t="s">
        <v>1</v>
      </c>
      <c r="AN251" s="2" t="s">
        <v>1</v>
      </c>
      <c r="AO251" s="135" t="s">
        <v>1</v>
      </c>
      <c r="AP251" s="2" t="s">
        <v>1</v>
      </c>
      <c r="AQ251" s="4">
        <v>1377.118508</v>
      </c>
      <c r="AR251" s="4">
        <v>0</v>
      </c>
    </row>
    <row r="252" spans="1:44" x14ac:dyDescent="0.25">
      <c r="A252" s="2" t="s">
        <v>373</v>
      </c>
      <c r="B252" s="47">
        <v>44474</v>
      </c>
      <c r="C252" s="2" t="s">
        <v>1364</v>
      </c>
      <c r="D252" s="2" t="s">
        <v>48</v>
      </c>
      <c r="E252" s="2" t="s">
        <v>1365</v>
      </c>
      <c r="F252" s="2" t="s">
        <v>1717</v>
      </c>
      <c r="G252" s="2" t="s">
        <v>3</v>
      </c>
      <c r="H252" s="2" t="s">
        <v>1732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1733</v>
      </c>
      <c r="P252" s="2" t="s">
        <v>1734</v>
      </c>
      <c r="Q252" s="1">
        <v>29.95</v>
      </c>
      <c r="R252" s="1">
        <v>0</v>
      </c>
      <c r="S252" s="1">
        <v>29.95</v>
      </c>
      <c r="T252" s="1">
        <v>0</v>
      </c>
      <c r="U252" s="2" t="s">
        <v>0</v>
      </c>
      <c r="V252" s="1">
        <v>0</v>
      </c>
      <c r="W252" s="1">
        <v>0</v>
      </c>
      <c r="X252" s="2" t="s">
        <v>0</v>
      </c>
      <c r="Y252" s="1">
        <v>0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35" t="s">
        <v>1</v>
      </c>
      <c r="AN252" s="2" t="s">
        <v>1</v>
      </c>
      <c r="AO252" s="135" t="s">
        <v>1</v>
      </c>
      <c r="AP252" s="2" t="s">
        <v>1</v>
      </c>
      <c r="AQ252" s="4">
        <v>29.95</v>
      </c>
      <c r="AR252" s="4">
        <v>0</v>
      </c>
    </row>
    <row r="253" spans="1:44" x14ac:dyDescent="0.25">
      <c r="A253" s="2" t="s">
        <v>374</v>
      </c>
      <c r="B253" s="47">
        <v>44474</v>
      </c>
      <c r="C253" s="2" t="s">
        <v>1364</v>
      </c>
      <c r="D253" s="2" t="s">
        <v>48</v>
      </c>
      <c r="E253" s="2" t="s">
        <v>1365</v>
      </c>
      <c r="F253" s="2" t="s">
        <v>1709</v>
      </c>
      <c r="G253" s="2" t="s">
        <v>3</v>
      </c>
      <c r="H253" s="2" t="s">
        <v>1737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87.225099999999998</v>
      </c>
      <c r="R253" s="1">
        <v>0</v>
      </c>
      <c r="S253" s="1">
        <v>69.848299999999995</v>
      </c>
      <c r="T253" s="1">
        <v>0</v>
      </c>
      <c r="U253" s="2" t="s">
        <v>0</v>
      </c>
      <c r="V253" s="1">
        <v>0</v>
      </c>
      <c r="W253" s="1">
        <v>14.98</v>
      </c>
      <c r="X253" s="2" t="s">
        <v>8</v>
      </c>
      <c r="Y253" s="1">
        <v>2.3967999999999998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35" t="s">
        <v>1</v>
      </c>
      <c r="AN253" s="2" t="s">
        <v>1</v>
      </c>
      <c r="AO253" s="135" t="s">
        <v>1</v>
      </c>
      <c r="AP253" s="2" t="s">
        <v>1</v>
      </c>
      <c r="AQ253" s="4">
        <v>87.225099999999998</v>
      </c>
      <c r="AR253" s="4">
        <v>0</v>
      </c>
    </row>
    <row r="254" spans="1:44" x14ac:dyDescent="0.25">
      <c r="A254" s="2" t="s">
        <v>375</v>
      </c>
      <c r="B254" s="47">
        <v>44474</v>
      </c>
      <c r="C254" s="2" t="s">
        <v>34</v>
      </c>
      <c r="D254" s="2" t="s">
        <v>48</v>
      </c>
      <c r="E254" s="2" t="s">
        <v>180</v>
      </c>
      <c r="F254" s="2" t="s">
        <v>1793</v>
      </c>
      <c r="G254" s="2" t="s">
        <v>3</v>
      </c>
      <c r="H254" s="2" t="s">
        <v>1794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2012.251749999999</v>
      </c>
      <c r="R254" s="1">
        <v>0</v>
      </c>
      <c r="S254" s="1">
        <v>1884.3353499999987</v>
      </c>
      <c r="T254" s="1">
        <v>0</v>
      </c>
      <c r="U254" s="2" t="s">
        <v>0</v>
      </c>
      <c r="V254" s="1">
        <v>0</v>
      </c>
      <c r="W254" s="1">
        <v>110.27279999999999</v>
      </c>
      <c r="X254" s="2" t="s">
        <v>0</v>
      </c>
      <c r="Y254" s="1">
        <v>17.643600000000003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35" t="s">
        <v>1</v>
      </c>
      <c r="AN254" s="2" t="s">
        <v>1</v>
      </c>
      <c r="AO254" s="135" t="s">
        <v>1</v>
      </c>
      <c r="AP254" s="2" t="s">
        <v>1</v>
      </c>
      <c r="AQ254" s="4">
        <v>2012.2517499999988</v>
      </c>
      <c r="AR254" s="4">
        <v>0</v>
      </c>
    </row>
    <row r="255" spans="1:44" x14ac:dyDescent="0.25">
      <c r="A255" s="2" t="s">
        <v>376</v>
      </c>
      <c r="B255" s="47">
        <v>44474</v>
      </c>
      <c r="C255" s="2" t="s">
        <v>34</v>
      </c>
      <c r="D255" s="2" t="s">
        <v>48</v>
      </c>
      <c r="E255" s="2" t="s">
        <v>180</v>
      </c>
      <c r="F255" s="2" t="s">
        <v>1802</v>
      </c>
      <c r="G255" s="2" t="s">
        <v>3</v>
      </c>
      <c r="H255" s="2" t="s">
        <v>1803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1804</v>
      </c>
      <c r="P255" s="2" t="s">
        <v>1805</v>
      </c>
      <c r="Q255" s="1">
        <v>5.8529999999999998</v>
      </c>
      <c r="R255" s="1">
        <v>0</v>
      </c>
      <c r="S255" s="1">
        <v>5.8529999999999998</v>
      </c>
      <c r="T255" s="1">
        <v>0</v>
      </c>
      <c r="U255" s="2" t="s">
        <v>0</v>
      </c>
      <c r="V255" s="1">
        <v>0</v>
      </c>
      <c r="W255" s="1">
        <v>0</v>
      </c>
      <c r="X255" s="2" t="s">
        <v>0</v>
      </c>
      <c r="Y255" s="1">
        <v>0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35" t="s">
        <v>1</v>
      </c>
      <c r="AN255" s="2" t="s">
        <v>1</v>
      </c>
      <c r="AO255" s="135" t="s">
        <v>1</v>
      </c>
      <c r="AP255" s="2" t="s">
        <v>1</v>
      </c>
      <c r="AQ255" s="4">
        <v>5.8529999999999998</v>
      </c>
      <c r="AR255" s="4">
        <v>0</v>
      </c>
    </row>
    <row r="256" spans="1:44" x14ac:dyDescent="0.25">
      <c r="A256" s="2" t="s">
        <v>377</v>
      </c>
      <c r="B256" s="47">
        <v>44474</v>
      </c>
      <c r="C256" s="2" t="s">
        <v>34</v>
      </c>
      <c r="D256" s="2" t="s">
        <v>48</v>
      </c>
      <c r="E256" s="2" t="s">
        <v>180</v>
      </c>
      <c r="F256" s="2" t="s">
        <v>1793</v>
      </c>
      <c r="G256" s="2" t="s">
        <v>3</v>
      </c>
      <c r="H256" s="2" t="s">
        <v>1813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539.07155</v>
      </c>
      <c r="R256" s="1">
        <v>0</v>
      </c>
      <c r="S256" s="1">
        <v>492.56714999999997</v>
      </c>
      <c r="T256" s="1">
        <v>0</v>
      </c>
      <c r="U256" s="2" t="s">
        <v>0</v>
      </c>
      <c r="V256" s="1">
        <v>0</v>
      </c>
      <c r="W256" s="1">
        <v>40.090000000000003</v>
      </c>
      <c r="X256" s="2" t="s">
        <v>0</v>
      </c>
      <c r="Y256" s="1">
        <v>6.4144000000000005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35" t="s">
        <v>1</v>
      </c>
      <c r="AN256" s="2" t="s">
        <v>1</v>
      </c>
      <c r="AO256" s="135" t="s">
        <v>1</v>
      </c>
      <c r="AP256" s="2" t="s">
        <v>1</v>
      </c>
      <c r="AQ256" s="4">
        <v>539.07155</v>
      </c>
      <c r="AR256" s="4">
        <v>0</v>
      </c>
    </row>
    <row r="257" spans="1:44" x14ac:dyDescent="0.25">
      <c r="A257" s="2" t="s">
        <v>378</v>
      </c>
      <c r="B257" s="47">
        <v>44474</v>
      </c>
      <c r="C257" s="2" t="s">
        <v>26</v>
      </c>
      <c r="D257" s="2" t="s">
        <v>48</v>
      </c>
      <c r="E257" s="2" t="s">
        <v>220</v>
      </c>
      <c r="F257" s="2" t="s">
        <v>2003</v>
      </c>
      <c r="G257" s="2" t="s">
        <v>3</v>
      </c>
      <c r="H257" s="2" t="s">
        <v>2004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921.16325800000016</v>
      </c>
      <c r="R257" s="1">
        <v>0</v>
      </c>
      <c r="S257" s="1">
        <v>715.87365000000011</v>
      </c>
      <c r="T257" s="1">
        <v>0</v>
      </c>
      <c r="U257" s="2" t="s">
        <v>0</v>
      </c>
      <c r="V257" s="1">
        <v>0</v>
      </c>
      <c r="W257" s="1">
        <v>176.97379999999998</v>
      </c>
      <c r="X257" s="2" t="s">
        <v>0</v>
      </c>
      <c r="Y257" s="1">
        <v>28.315808000000001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35" t="s">
        <v>1</v>
      </c>
      <c r="AN257" s="2" t="s">
        <v>1</v>
      </c>
      <c r="AO257" s="135" t="s">
        <v>1</v>
      </c>
      <c r="AP257" s="2" t="s">
        <v>1</v>
      </c>
      <c r="AQ257" s="4">
        <v>921.16325800000004</v>
      </c>
      <c r="AR257" s="4">
        <v>0</v>
      </c>
    </row>
    <row r="258" spans="1:44" x14ac:dyDescent="0.25">
      <c r="A258" s="2" t="s">
        <v>379</v>
      </c>
      <c r="B258" s="47">
        <v>44474</v>
      </c>
      <c r="C258" s="2" t="s">
        <v>26</v>
      </c>
      <c r="D258" s="2" t="s">
        <v>48</v>
      </c>
      <c r="E258" s="2" t="s">
        <v>220</v>
      </c>
      <c r="F258" s="2" t="s">
        <v>2012</v>
      </c>
      <c r="G258" s="2" t="s">
        <v>3</v>
      </c>
      <c r="H258" s="2" t="s">
        <v>2013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1113</v>
      </c>
      <c r="P258" s="2" t="s">
        <v>1114</v>
      </c>
      <c r="Q258" s="1">
        <v>34.149721999999997</v>
      </c>
      <c r="R258" s="1">
        <v>0</v>
      </c>
      <c r="S258" s="1">
        <v>9.36</v>
      </c>
      <c r="T258" s="1">
        <v>21.370450000000002</v>
      </c>
      <c r="U258" s="2" t="s">
        <v>8</v>
      </c>
      <c r="V258" s="1">
        <v>3.4192719999999999</v>
      </c>
      <c r="W258" s="1">
        <v>0</v>
      </c>
      <c r="X258" s="2" t="s">
        <v>0</v>
      </c>
      <c r="Y258" s="1">
        <v>0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35" t="s">
        <v>1</v>
      </c>
      <c r="AN258" s="2" t="s">
        <v>1</v>
      </c>
      <c r="AO258" s="135" t="s">
        <v>1</v>
      </c>
      <c r="AP258" s="2" t="s">
        <v>1</v>
      </c>
      <c r="AQ258" s="4">
        <v>34.149722000000004</v>
      </c>
      <c r="AR258" s="4">
        <v>0</v>
      </c>
    </row>
    <row r="259" spans="1:44" x14ac:dyDescent="0.25">
      <c r="A259" s="2" t="s">
        <v>380</v>
      </c>
      <c r="B259" s="47">
        <v>44474</v>
      </c>
      <c r="C259" s="2" t="s">
        <v>26</v>
      </c>
      <c r="D259" s="2" t="s">
        <v>48</v>
      </c>
      <c r="E259" s="2" t="s">
        <v>220</v>
      </c>
      <c r="F259" s="2" t="s">
        <v>2012</v>
      </c>
      <c r="G259" s="2" t="s">
        <v>3</v>
      </c>
      <c r="H259" s="2" t="s">
        <v>2016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2017</v>
      </c>
      <c r="P259" s="2" t="s">
        <v>2018</v>
      </c>
      <c r="Q259" s="1">
        <v>3.7235999999999998</v>
      </c>
      <c r="R259" s="1">
        <v>0</v>
      </c>
      <c r="S259" s="1">
        <v>0</v>
      </c>
      <c r="T259" s="1">
        <v>0</v>
      </c>
      <c r="U259" s="2" t="s">
        <v>0</v>
      </c>
      <c r="V259" s="1">
        <v>0</v>
      </c>
      <c r="W259" s="1">
        <v>3.21</v>
      </c>
      <c r="X259" s="2" t="s">
        <v>8</v>
      </c>
      <c r="Y259" s="1">
        <v>0.51359999999999995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35" t="s">
        <v>1</v>
      </c>
      <c r="AN259" s="2" t="s">
        <v>1</v>
      </c>
      <c r="AO259" s="135" t="s">
        <v>1</v>
      </c>
      <c r="AP259" s="2" t="s">
        <v>1</v>
      </c>
      <c r="AQ259" s="4">
        <v>3.7235999999999998</v>
      </c>
      <c r="AR259" s="4">
        <v>0</v>
      </c>
    </row>
    <row r="260" spans="1:44" x14ac:dyDescent="0.25">
      <c r="A260" s="2" t="s">
        <v>381</v>
      </c>
      <c r="B260" s="47">
        <v>44474</v>
      </c>
      <c r="C260" s="2" t="s">
        <v>26</v>
      </c>
      <c r="D260" s="2" t="s">
        <v>48</v>
      </c>
      <c r="E260" s="2" t="s">
        <v>220</v>
      </c>
      <c r="F260" s="2" t="s">
        <v>2012</v>
      </c>
      <c r="G260" s="2" t="s">
        <v>3</v>
      </c>
      <c r="H260" s="2" t="s">
        <v>2025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1240</v>
      </c>
      <c r="P260" s="2" t="s">
        <v>1241</v>
      </c>
      <c r="Q260" s="1">
        <v>47.449199999999998</v>
      </c>
      <c r="R260" s="1">
        <v>0</v>
      </c>
      <c r="S260" s="1">
        <v>34.840000000000003</v>
      </c>
      <c r="T260" s="1">
        <v>10.87</v>
      </c>
      <c r="U260" s="2" t="s">
        <v>8</v>
      </c>
      <c r="V260" s="1">
        <v>1.7392000000000001</v>
      </c>
      <c r="W260" s="1">
        <v>0</v>
      </c>
      <c r="X260" s="2" t="s">
        <v>0</v>
      </c>
      <c r="Y260" s="1">
        <v>0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35" t="s">
        <v>1</v>
      </c>
      <c r="AN260" s="2" t="s">
        <v>1</v>
      </c>
      <c r="AO260" s="135" t="s">
        <v>1</v>
      </c>
      <c r="AP260" s="2" t="s">
        <v>1</v>
      </c>
      <c r="AQ260" s="4">
        <v>47.449199999999998</v>
      </c>
      <c r="AR260" s="4">
        <v>0</v>
      </c>
    </row>
    <row r="261" spans="1:44" x14ac:dyDescent="0.25">
      <c r="A261" s="2" t="s">
        <v>382</v>
      </c>
      <c r="B261" s="47">
        <v>44474</v>
      </c>
      <c r="C261" s="2" t="s">
        <v>26</v>
      </c>
      <c r="D261" s="2" t="s">
        <v>48</v>
      </c>
      <c r="E261" s="2" t="s">
        <v>220</v>
      </c>
      <c r="F261" s="2" t="s">
        <v>2003</v>
      </c>
      <c r="G261" s="2" t="s">
        <v>3</v>
      </c>
      <c r="H261" s="2" t="s">
        <v>2030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1139.1633400000001</v>
      </c>
      <c r="R261" s="1">
        <v>0</v>
      </c>
      <c r="S261" s="1">
        <v>866.49489999999992</v>
      </c>
      <c r="T261" s="1">
        <v>0</v>
      </c>
      <c r="U261" s="2" t="s">
        <v>0</v>
      </c>
      <c r="V261" s="1">
        <v>0</v>
      </c>
      <c r="W261" s="1">
        <v>235.05900000000003</v>
      </c>
      <c r="X261" s="2" t="s">
        <v>8</v>
      </c>
      <c r="Y261" s="1">
        <v>37.609439999999999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35" t="s">
        <v>1</v>
      </c>
      <c r="AN261" s="2" t="s">
        <v>1</v>
      </c>
      <c r="AO261" s="135" t="s">
        <v>1</v>
      </c>
      <c r="AP261" s="2" t="s">
        <v>1</v>
      </c>
      <c r="AQ261" s="4">
        <v>1139.1633399999998</v>
      </c>
      <c r="AR261" s="4">
        <v>0</v>
      </c>
    </row>
    <row r="262" spans="1:44" x14ac:dyDescent="0.25">
      <c r="A262" s="2" t="s">
        <v>383</v>
      </c>
      <c r="B262" s="47">
        <v>44474</v>
      </c>
      <c r="C262" s="2" t="s">
        <v>26</v>
      </c>
      <c r="D262" s="2" t="s">
        <v>48</v>
      </c>
      <c r="E262" s="2" t="s">
        <v>220</v>
      </c>
      <c r="F262" s="2" t="s">
        <v>2012</v>
      </c>
      <c r="G262" s="2" t="s">
        <v>3</v>
      </c>
      <c r="H262" s="2" t="s">
        <v>2036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1257</v>
      </c>
      <c r="P262" s="2" t="s">
        <v>1258</v>
      </c>
      <c r="Q262" s="1">
        <v>11.654</v>
      </c>
      <c r="R262" s="1">
        <v>0</v>
      </c>
      <c r="S262" s="1">
        <v>0.16999999999999993</v>
      </c>
      <c r="T262" s="1">
        <v>9.9</v>
      </c>
      <c r="U262" s="2" t="s">
        <v>8</v>
      </c>
      <c r="V262" s="1">
        <v>1.5840000000000001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35" t="s">
        <v>1</v>
      </c>
      <c r="AN262" s="2" t="s">
        <v>1</v>
      </c>
      <c r="AO262" s="135" t="s">
        <v>1</v>
      </c>
      <c r="AP262" s="2" t="s">
        <v>1</v>
      </c>
      <c r="AQ262" s="4">
        <v>11.654</v>
      </c>
      <c r="AR262" s="4">
        <v>0</v>
      </c>
    </row>
    <row r="263" spans="1:44" x14ac:dyDescent="0.25">
      <c r="A263" s="2" t="s">
        <v>398</v>
      </c>
      <c r="B263" s="47">
        <v>44474</v>
      </c>
      <c r="C263" s="2" t="s">
        <v>26</v>
      </c>
      <c r="D263" s="2" t="s">
        <v>48</v>
      </c>
      <c r="E263" s="2" t="s">
        <v>220</v>
      </c>
      <c r="F263" s="2" t="s">
        <v>2003</v>
      </c>
      <c r="G263" s="2" t="s">
        <v>3</v>
      </c>
      <c r="H263" s="2" t="s">
        <v>2040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903.3768819999998</v>
      </c>
      <c r="R263" s="1">
        <v>0</v>
      </c>
      <c r="S263" s="1">
        <v>655.84280000000001</v>
      </c>
      <c r="T263" s="1">
        <v>0</v>
      </c>
      <c r="U263" s="2" t="s">
        <v>0</v>
      </c>
      <c r="V263" s="1">
        <v>0</v>
      </c>
      <c r="W263" s="1">
        <v>213.39144999999996</v>
      </c>
      <c r="X263" s="2" t="s">
        <v>0</v>
      </c>
      <c r="Y263" s="1">
        <v>34.142632000000006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35" t="s">
        <v>1</v>
      </c>
      <c r="AN263" s="2" t="s">
        <v>1</v>
      </c>
      <c r="AO263" s="135" t="s">
        <v>1</v>
      </c>
      <c r="AP263" s="2" t="s">
        <v>1</v>
      </c>
      <c r="AQ263" s="4">
        <v>903.37688200000002</v>
      </c>
      <c r="AR263" s="4">
        <v>0</v>
      </c>
    </row>
    <row r="264" spans="1:44" x14ac:dyDescent="0.25">
      <c r="A264" s="2" t="s">
        <v>399</v>
      </c>
      <c r="B264" s="47">
        <v>44474</v>
      </c>
      <c r="C264" s="2" t="s">
        <v>6</v>
      </c>
      <c r="D264" s="2" t="s">
        <v>48</v>
      </c>
      <c r="E264" s="2" t="s">
        <v>229</v>
      </c>
      <c r="F264" s="2" t="s">
        <v>2589</v>
      </c>
      <c r="G264" s="2" t="s">
        <v>3</v>
      </c>
      <c r="H264" s="2" t="s">
        <v>2590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6377.54</v>
      </c>
      <c r="R264" s="1">
        <v>0</v>
      </c>
      <c r="S264" s="1">
        <v>5046.92</v>
      </c>
      <c r="T264" s="1">
        <v>0</v>
      </c>
      <c r="U264" s="2" t="s">
        <v>0</v>
      </c>
      <c r="V264" s="1">
        <v>0</v>
      </c>
      <c r="W264" s="1">
        <v>1147.0899999999999</v>
      </c>
      <c r="X264" s="2" t="s">
        <v>8</v>
      </c>
      <c r="Y264" s="1">
        <v>183.53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35" t="s">
        <v>1</v>
      </c>
      <c r="AN264" s="2" t="s">
        <v>1</v>
      </c>
      <c r="AO264" s="135" t="s">
        <v>1</v>
      </c>
      <c r="AP264" s="2" t="s">
        <v>1</v>
      </c>
      <c r="AQ264" s="4">
        <v>6377.54</v>
      </c>
      <c r="AR264" s="4">
        <v>0</v>
      </c>
    </row>
    <row r="265" spans="1:44" x14ac:dyDescent="0.25">
      <c r="A265" s="2" t="s">
        <v>400</v>
      </c>
      <c r="B265" s="47">
        <v>44474</v>
      </c>
      <c r="C265" s="2" t="s">
        <v>1364</v>
      </c>
      <c r="D265" s="2" t="s">
        <v>41</v>
      </c>
      <c r="E265" s="2" t="s">
        <v>1366</v>
      </c>
      <c r="F265" s="2" t="s">
        <v>1747</v>
      </c>
      <c r="G265" s="2" t="s">
        <v>3</v>
      </c>
      <c r="H265" s="2" t="s">
        <v>1748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2952.2262400000013</v>
      </c>
      <c r="R265" s="1">
        <v>0</v>
      </c>
      <c r="S265" s="1">
        <v>2220.802450000002</v>
      </c>
      <c r="T265" s="1">
        <v>0</v>
      </c>
      <c r="U265" s="2" t="s">
        <v>0</v>
      </c>
      <c r="V265" s="1">
        <v>0</v>
      </c>
      <c r="W265" s="1">
        <v>630.53775000000007</v>
      </c>
      <c r="X265" s="2" t="s">
        <v>0</v>
      </c>
      <c r="Y265" s="1">
        <v>100.88604000000001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35" t="s">
        <v>1</v>
      </c>
      <c r="AN265" s="2" t="s">
        <v>1</v>
      </c>
      <c r="AO265" s="135" t="s">
        <v>1</v>
      </c>
      <c r="AP265" s="2" t="s">
        <v>1</v>
      </c>
      <c r="AQ265" s="4">
        <v>2952.2262400000018</v>
      </c>
      <c r="AR265" s="4">
        <v>0</v>
      </c>
    </row>
    <row r="266" spans="1:44" x14ac:dyDescent="0.25">
      <c r="A266" s="2" t="s">
        <v>401</v>
      </c>
      <c r="B266" s="47">
        <v>44474</v>
      </c>
      <c r="C266" s="2" t="s">
        <v>34</v>
      </c>
      <c r="D266" s="2" t="s">
        <v>41</v>
      </c>
      <c r="E266" s="2" t="s">
        <v>216</v>
      </c>
      <c r="F266" s="2" t="s">
        <v>1821</v>
      </c>
      <c r="G266" s="2" t="s">
        <v>3</v>
      </c>
      <c r="H266" s="2" t="s">
        <v>1822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1510.0317499999994</v>
      </c>
      <c r="R266" s="1">
        <v>0</v>
      </c>
      <c r="S266" s="1">
        <v>1415.4295499999996</v>
      </c>
      <c r="T266" s="1">
        <v>0</v>
      </c>
      <c r="U266" s="2" t="s">
        <v>0</v>
      </c>
      <c r="V266" s="1">
        <v>0</v>
      </c>
      <c r="W266" s="1">
        <v>81.553599999999989</v>
      </c>
      <c r="X266" s="2" t="s">
        <v>0</v>
      </c>
      <c r="Y266" s="1">
        <v>13.048599999999999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35" t="s">
        <v>1</v>
      </c>
      <c r="AN266" s="2" t="s">
        <v>1</v>
      </c>
      <c r="AO266" s="135" t="s">
        <v>1</v>
      </c>
      <c r="AP266" s="2" t="s">
        <v>1</v>
      </c>
      <c r="AQ266" s="4">
        <v>1510.0317499999996</v>
      </c>
      <c r="AR266" s="4">
        <v>0</v>
      </c>
    </row>
    <row r="267" spans="1:44" x14ac:dyDescent="0.25">
      <c r="A267" s="2" t="s">
        <v>402</v>
      </c>
      <c r="B267" s="47">
        <v>44474</v>
      </c>
      <c r="C267" s="2" t="s">
        <v>26</v>
      </c>
      <c r="D267" s="2" t="s">
        <v>41</v>
      </c>
      <c r="E267" s="2" t="s">
        <v>211</v>
      </c>
      <c r="F267" s="2" t="s">
        <v>1534</v>
      </c>
      <c r="G267" s="2" t="s">
        <v>3</v>
      </c>
      <c r="H267" s="2" t="s">
        <v>2042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592.13022999999998</v>
      </c>
      <c r="R267" s="1">
        <v>0</v>
      </c>
      <c r="S267" s="1">
        <v>306.86825000000005</v>
      </c>
      <c r="T267" s="1">
        <v>0</v>
      </c>
      <c r="U267" s="2" t="s">
        <v>0</v>
      </c>
      <c r="V267" s="1">
        <v>0</v>
      </c>
      <c r="W267" s="1">
        <v>245.91550000000001</v>
      </c>
      <c r="X267" s="2" t="s">
        <v>8</v>
      </c>
      <c r="Y267" s="1">
        <v>39.346480000000007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35" t="s">
        <v>1</v>
      </c>
      <c r="AN267" s="2" t="s">
        <v>1</v>
      </c>
      <c r="AO267" s="135" t="s">
        <v>1</v>
      </c>
      <c r="AP267" s="2" t="s">
        <v>1</v>
      </c>
      <c r="AQ267" s="4">
        <v>592.1302300000001</v>
      </c>
      <c r="AR267" s="4">
        <v>0</v>
      </c>
    </row>
    <row r="268" spans="1:44" x14ac:dyDescent="0.25">
      <c r="A268" s="2" t="s">
        <v>403</v>
      </c>
      <c r="B268" s="47">
        <v>44474</v>
      </c>
      <c r="C268" s="2" t="s">
        <v>26</v>
      </c>
      <c r="D268" s="2" t="s">
        <v>41</v>
      </c>
      <c r="E268" s="2" t="s">
        <v>211</v>
      </c>
      <c r="F268" s="2" t="s">
        <v>1531</v>
      </c>
      <c r="G268" s="2" t="s">
        <v>3</v>
      </c>
      <c r="H268" s="2" t="s">
        <v>2047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1422</v>
      </c>
      <c r="P268" s="2" t="s">
        <v>1423</v>
      </c>
      <c r="Q268" s="1">
        <v>83.564599999999999</v>
      </c>
      <c r="R268" s="1">
        <v>0</v>
      </c>
      <c r="S268" s="1">
        <v>36.050999999999995</v>
      </c>
      <c r="T268" s="1">
        <v>40.96</v>
      </c>
      <c r="U268" s="2" t="s">
        <v>8</v>
      </c>
      <c r="V268" s="1">
        <v>6.5536000000000003</v>
      </c>
      <c r="W268" s="1">
        <v>0</v>
      </c>
      <c r="X268" s="2" t="s">
        <v>0</v>
      </c>
      <c r="Y268" s="1">
        <v>0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35" t="s">
        <v>1</v>
      </c>
      <c r="AN268" s="2" t="s">
        <v>1</v>
      </c>
      <c r="AO268" s="135" t="s">
        <v>1</v>
      </c>
      <c r="AP268" s="2" t="s">
        <v>1</v>
      </c>
      <c r="AQ268" s="4">
        <v>83.564599999999999</v>
      </c>
      <c r="AR268" s="4">
        <v>0</v>
      </c>
    </row>
    <row r="269" spans="1:44" x14ac:dyDescent="0.25">
      <c r="A269" s="2" t="s">
        <v>404</v>
      </c>
      <c r="B269" s="47">
        <v>44474</v>
      </c>
      <c r="C269" s="2" t="s">
        <v>26</v>
      </c>
      <c r="D269" s="2" t="s">
        <v>41</v>
      </c>
      <c r="E269" s="2" t="s">
        <v>211</v>
      </c>
      <c r="F269" s="2" t="s">
        <v>1534</v>
      </c>
      <c r="G269" s="2" t="s">
        <v>3</v>
      </c>
      <c r="H269" s="2" t="s">
        <v>2052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605.29163000000005</v>
      </c>
      <c r="R269" s="1">
        <v>0</v>
      </c>
      <c r="S269" s="1">
        <v>430.21224999999981</v>
      </c>
      <c r="T269" s="1">
        <v>0</v>
      </c>
      <c r="U269" s="2" t="s">
        <v>0</v>
      </c>
      <c r="V269" s="1">
        <v>0</v>
      </c>
      <c r="W269" s="1">
        <v>150.93050000000002</v>
      </c>
      <c r="X269" s="2" t="s">
        <v>0</v>
      </c>
      <c r="Y269" s="1">
        <v>24.148880000000005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35" t="s">
        <v>1</v>
      </c>
      <c r="AN269" s="2" t="s">
        <v>1</v>
      </c>
      <c r="AO269" s="135" t="s">
        <v>1</v>
      </c>
      <c r="AP269" s="2" t="s">
        <v>1</v>
      </c>
      <c r="AQ269" s="4">
        <v>605.29162999999983</v>
      </c>
      <c r="AR269" s="4">
        <v>0</v>
      </c>
    </row>
    <row r="270" spans="1:44" x14ac:dyDescent="0.25">
      <c r="A270" s="2" t="s">
        <v>405</v>
      </c>
      <c r="B270" s="47">
        <v>44474</v>
      </c>
      <c r="C270" s="2" t="s">
        <v>26</v>
      </c>
      <c r="D270" s="2" t="s">
        <v>41</v>
      </c>
      <c r="E270" s="2" t="s">
        <v>211</v>
      </c>
      <c r="F270" s="2" t="s">
        <v>1531</v>
      </c>
      <c r="G270" s="2" t="s">
        <v>3</v>
      </c>
      <c r="H270" s="2" t="s">
        <v>2057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1393</v>
      </c>
      <c r="P270" s="2" t="s">
        <v>1394</v>
      </c>
      <c r="Q270" s="1">
        <v>4.7560000000000002</v>
      </c>
      <c r="R270" s="1">
        <v>0</v>
      </c>
      <c r="S270" s="1">
        <v>0</v>
      </c>
      <c r="T270" s="1">
        <v>4.0999999999999996</v>
      </c>
      <c r="U270" s="2" t="s">
        <v>8</v>
      </c>
      <c r="V270" s="1">
        <v>0.65600000000000003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35" t="s">
        <v>1</v>
      </c>
      <c r="AN270" s="2" t="s">
        <v>1</v>
      </c>
      <c r="AO270" s="135" t="s">
        <v>1</v>
      </c>
      <c r="AP270" s="2" t="s">
        <v>1</v>
      </c>
      <c r="AQ270" s="4">
        <v>4.7559999999999993</v>
      </c>
      <c r="AR270" s="4">
        <v>0</v>
      </c>
    </row>
    <row r="271" spans="1:44" x14ac:dyDescent="0.25">
      <c r="A271" s="2" t="s">
        <v>411</v>
      </c>
      <c r="B271" s="47">
        <v>44474</v>
      </c>
      <c r="C271" s="2" t="s">
        <v>26</v>
      </c>
      <c r="D271" s="2" t="s">
        <v>41</v>
      </c>
      <c r="E271" s="2" t="s">
        <v>211</v>
      </c>
      <c r="F271" s="2" t="s">
        <v>1534</v>
      </c>
      <c r="G271" s="2" t="s">
        <v>3</v>
      </c>
      <c r="H271" s="2" t="s">
        <v>2061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1310.5054339999999</v>
      </c>
      <c r="R271" s="1">
        <v>0</v>
      </c>
      <c r="S271" s="1">
        <v>1097.4622500000003</v>
      </c>
      <c r="T271" s="1">
        <v>0</v>
      </c>
      <c r="U271" s="2" t="s">
        <v>0</v>
      </c>
      <c r="V271" s="1">
        <v>0</v>
      </c>
      <c r="W271" s="1">
        <v>183.65789999999998</v>
      </c>
      <c r="X271" s="2" t="s">
        <v>0</v>
      </c>
      <c r="Y271" s="1">
        <v>29.385283999999999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35" t="s">
        <v>1</v>
      </c>
      <c r="AN271" s="2" t="s">
        <v>1</v>
      </c>
      <c r="AO271" s="135" t="s">
        <v>1</v>
      </c>
      <c r="AP271" s="2" t="s">
        <v>1</v>
      </c>
      <c r="AQ271" s="4">
        <v>1310.5054340000002</v>
      </c>
      <c r="AR271" s="4">
        <v>0</v>
      </c>
    </row>
    <row r="272" spans="1:44" x14ac:dyDescent="0.25">
      <c r="A272" s="2" t="s">
        <v>412</v>
      </c>
      <c r="B272" s="47">
        <v>44474</v>
      </c>
      <c r="C272" s="2" t="s">
        <v>26</v>
      </c>
      <c r="D272" s="2" t="s">
        <v>41</v>
      </c>
      <c r="E272" s="2" t="s">
        <v>211</v>
      </c>
      <c r="F272" s="2" t="s">
        <v>1531</v>
      </c>
      <c r="G272" s="2" t="s">
        <v>3</v>
      </c>
      <c r="H272" s="2" t="s">
        <v>2065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1342</v>
      </c>
      <c r="P272" s="2" t="s">
        <v>898</v>
      </c>
      <c r="Q272" s="1">
        <v>175.95195000000001</v>
      </c>
      <c r="R272" s="1">
        <v>0</v>
      </c>
      <c r="S272" s="1">
        <v>98.603149999999999</v>
      </c>
      <c r="T272" s="1">
        <v>66.680000000000007</v>
      </c>
      <c r="U272" s="2" t="s">
        <v>8</v>
      </c>
      <c r="V272" s="1">
        <v>10.668799999999999</v>
      </c>
      <c r="W272" s="1">
        <v>0</v>
      </c>
      <c r="X272" s="2" t="s">
        <v>0</v>
      </c>
      <c r="Y272" s="1">
        <v>0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35" t="s">
        <v>1</v>
      </c>
      <c r="AN272" s="2" t="s">
        <v>1</v>
      </c>
      <c r="AO272" s="135" t="s">
        <v>1</v>
      </c>
      <c r="AP272" s="2" t="s">
        <v>1</v>
      </c>
      <c r="AQ272" s="4">
        <v>175.95195000000001</v>
      </c>
      <c r="AR272" s="4">
        <v>0</v>
      </c>
    </row>
    <row r="273" spans="1:44" x14ac:dyDescent="0.25">
      <c r="A273" s="2" t="s">
        <v>413</v>
      </c>
      <c r="B273" s="47">
        <v>44474</v>
      </c>
      <c r="C273" s="2" t="s">
        <v>26</v>
      </c>
      <c r="D273" s="2" t="s">
        <v>41</v>
      </c>
      <c r="E273" s="2" t="s">
        <v>211</v>
      </c>
      <c r="F273" s="2" t="s">
        <v>1534</v>
      </c>
      <c r="G273" s="2" t="s">
        <v>3</v>
      </c>
      <c r="H273" s="2" t="s">
        <v>2070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1798.607874</v>
      </c>
      <c r="R273" s="1">
        <v>0</v>
      </c>
      <c r="S273" s="1">
        <v>1342.3349000000005</v>
      </c>
      <c r="T273" s="1">
        <v>0</v>
      </c>
      <c r="U273" s="2" t="s">
        <v>0</v>
      </c>
      <c r="V273" s="1">
        <v>0</v>
      </c>
      <c r="W273" s="1">
        <v>393.33875000000006</v>
      </c>
      <c r="X273" s="2" t="s">
        <v>8</v>
      </c>
      <c r="Y273" s="1">
        <v>62.934223999999986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35" t="s">
        <v>1</v>
      </c>
      <c r="AN273" s="2" t="s">
        <v>1</v>
      </c>
      <c r="AO273" s="135" t="s">
        <v>1</v>
      </c>
      <c r="AP273" s="2" t="s">
        <v>1</v>
      </c>
      <c r="AQ273" s="4">
        <v>1798.6078740000007</v>
      </c>
      <c r="AR273" s="4">
        <v>0</v>
      </c>
    </row>
    <row r="274" spans="1:44" x14ac:dyDescent="0.25">
      <c r="A274" s="2" t="s">
        <v>414</v>
      </c>
      <c r="B274" s="47">
        <v>44474</v>
      </c>
      <c r="C274" s="2" t="s">
        <v>6</v>
      </c>
      <c r="D274" s="2" t="s">
        <v>41</v>
      </c>
      <c r="E274" s="2" t="s">
        <v>218</v>
      </c>
      <c r="F274" s="2" t="s">
        <v>1550</v>
      </c>
      <c r="G274" s="2" t="s">
        <v>3</v>
      </c>
      <c r="H274" s="2" t="s">
        <v>2592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1129.232782</v>
      </c>
      <c r="R274" s="1">
        <v>0</v>
      </c>
      <c r="S274" s="1">
        <v>932.30805000000009</v>
      </c>
      <c r="T274" s="1">
        <v>0</v>
      </c>
      <c r="U274" s="2" t="s">
        <v>0</v>
      </c>
      <c r="V274" s="1">
        <v>0</v>
      </c>
      <c r="W274" s="1">
        <v>169.76270000000002</v>
      </c>
      <c r="X274" s="2" t="s">
        <v>8</v>
      </c>
      <c r="Y274" s="1">
        <v>27.162032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35" t="s">
        <v>1</v>
      </c>
      <c r="AN274" s="2" t="s">
        <v>1</v>
      </c>
      <c r="AO274" s="135" t="s">
        <v>1</v>
      </c>
      <c r="AP274" s="2" t="s">
        <v>1</v>
      </c>
      <c r="AQ274" s="4">
        <v>1129.232782</v>
      </c>
      <c r="AR274" s="4">
        <v>0</v>
      </c>
    </row>
    <row r="275" spans="1:44" x14ac:dyDescent="0.25">
      <c r="A275" s="2" t="s">
        <v>415</v>
      </c>
      <c r="B275" s="47">
        <v>44474</v>
      </c>
      <c r="C275" s="2" t="s">
        <v>6</v>
      </c>
      <c r="D275" s="2" t="s">
        <v>41</v>
      </c>
      <c r="E275" s="2" t="s">
        <v>218</v>
      </c>
      <c r="F275" s="2" t="s">
        <v>1550</v>
      </c>
      <c r="G275" s="2" t="s">
        <v>3</v>
      </c>
      <c r="H275" s="2" t="s">
        <v>2594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2595</v>
      </c>
      <c r="P275" s="2" t="s">
        <v>2596</v>
      </c>
      <c r="Q275" s="1">
        <v>41.923850000000002</v>
      </c>
      <c r="R275" s="1">
        <v>0</v>
      </c>
      <c r="S275" s="1">
        <v>41.923850000000002</v>
      </c>
      <c r="T275" s="1">
        <v>0</v>
      </c>
      <c r="U275" s="2" t="s">
        <v>0</v>
      </c>
      <c r="V275" s="1">
        <v>0</v>
      </c>
      <c r="W275" s="1">
        <v>0</v>
      </c>
      <c r="X275" s="2" t="s">
        <v>0</v>
      </c>
      <c r="Y275" s="1">
        <v>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35" t="s">
        <v>1</v>
      </c>
      <c r="AN275" s="2" t="s">
        <v>1</v>
      </c>
      <c r="AO275" s="135" t="s">
        <v>1</v>
      </c>
      <c r="AP275" s="2" t="s">
        <v>1</v>
      </c>
      <c r="AQ275" s="4">
        <v>41.923850000000002</v>
      </c>
      <c r="AR275" s="4">
        <v>0</v>
      </c>
    </row>
    <row r="276" spans="1:44" x14ac:dyDescent="0.25">
      <c r="A276" s="2" t="s">
        <v>416</v>
      </c>
      <c r="B276" s="47">
        <v>44474</v>
      </c>
      <c r="C276" s="2" t="s">
        <v>6</v>
      </c>
      <c r="D276" s="2" t="s">
        <v>41</v>
      </c>
      <c r="E276" s="2" t="s">
        <v>218</v>
      </c>
      <c r="F276" s="2" t="s">
        <v>1550</v>
      </c>
      <c r="G276" s="2" t="s">
        <v>3</v>
      </c>
      <c r="H276" s="2" t="s">
        <v>2598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1478.5459980000003</v>
      </c>
      <c r="R276" s="1">
        <v>0</v>
      </c>
      <c r="S276" s="1">
        <v>1194.4167000000002</v>
      </c>
      <c r="T276" s="1">
        <v>0</v>
      </c>
      <c r="U276" s="2" t="s">
        <v>0</v>
      </c>
      <c r="V276" s="1">
        <v>0</v>
      </c>
      <c r="W276" s="1">
        <v>244.93904999999995</v>
      </c>
      <c r="X276" s="2" t="s">
        <v>0</v>
      </c>
      <c r="Y276" s="1">
        <v>39.19024799999999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35" t="s">
        <v>1</v>
      </c>
      <c r="AN276" s="2" t="s">
        <v>1</v>
      </c>
      <c r="AO276" s="135" t="s">
        <v>1</v>
      </c>
      <c r="AP276" s="2" t="s">
        <v>1</v>
      </c>
      <c r="AQ276" s="4">
        <v>1478.5459980000001</v>
      </c>
      <c r="AR276" s="4">
        <v>0</v>
      </c>
    </row>
    <row r="277" spans="1:44" x14ac:dyDescent="0.25">
      <c r="A277" s="2" t="s">
        <v>417</v>
      </c>
      <c r="B277" s="47">
        <v>44474</v>
      </c>
      <c r="C277" s="2" t="s">
        <v>6</v>
      </c>
      <c r="D277" s="2" t="s">
        <v>41</v>
      </c>
      <c r="E277" s="2" t="s">
        <v>218</v>
      </c>
      <c r="F277" s="2" t="s">
        <v>1550</v>
      </c>
      <c r="G277" s="2" t="s">
        <v>12</v>
      </c>
      <c r="H277" s="2" t="s">
        <v>1</v>
      </c>
      <c r="I277" s="1" t="s">
        <v>1718</v>
      </c>
      <c r="J277" s="1" t="s">
        <v>1</v>
      </c>
      <c r="K277" s="1" t="s">
        <v>2602</v>
      </c>
      <c r="L277" s="1" t="s">
        <v>1720</v>
      </c>
      <c r="M277" s="1">
        <v>160.16999999999999</v>
      </c>
      <c r="N277" s="2" t="s">
        <v>11</v>
      </c>
      <c r="O277" s="2" t="s">
        <v>2603</v>
      </c>
      <c r="P277" s="2" t="s">
        <v>2604</v>
      </c>
      <c r="Q277" s="1">
        <v>-9.58</v>
      </c>
      <c r="R277" s="1">
        <v>0</v>
      </c>
      <c r="S277" s="1">
        <v>-9.58</v>
      </c>
      <c r="T277" s="1">
        <v>0</v>
      </c>
      <c r="U277" s="2" t="s">
        <v>0</v>
      </c>
      <c r="V277" s="1">
        <v>0</v>
      </c>
      <c r="W277" s="1">
        <v>0</v>
      </c>
      <c r="X277" s="2" t="s">
        <v>0</v>
      </c>
      <c r="Y277" s="1">
        <v>0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35" t="s">
        <v>1</v>
      </c>
      <c r="AN277" s="2" t="s">
        <v>1</v>
      </c>
      <c r="AO277" s="135" t="s">
        <v>1</v>
      </c>
      <c r="AP277" s="2" t="s">
        <v>1</v>
      </c>
      <c r="AQ277" s="4">
        <v>-9.58</v>
      </c>
      <c r="AR277" s="4">
        <v>0</v>
      </c>
    </row>
    <row r="278" spans="1:44" x14ac:dyDescent="0.25">
      <c r="A278" s="2" t="s">
        <v>418</v>
      </c>
      <c r="B278" s="47">
        <v>44474</v>
      </c>
      <c r="C278" s="2" t="s">
        <v>6</v>
      </c>
      <c r="D278" s="2" t="s">
        <v>41</v>
      </c>
      <c r="E278" s="2" t="s">
        <v>214</v>
      </c>
      <c r="F278" s="2" t="s">
        <v>1445</v>
      </c>
      <c r="G278" s="2" t="s">
        <v>3</v>
      </c>
      <c r="H278" s="2" t="s">
        <v>3143</v>
      </c>
      <c r="I278" s="1"/>
      <c r="J278" s="1"/>
      <c r="K278" s="1"/>
      <c r="L278" s="1"/>
      <c r="M278" s="1">
        <v>0</v>
      </c>
      <c r="N278" s="2"/>
      <c r="O278" s="2" t="s">
        <v>2</v>
      </c>
      <c r="P278" s="2"/>
      <c r="Q278" s="1">
        <v>1825.0879999999997</v>
      </c>
      <c r="R278" s="1">
        <v>0</v>
      </c>
      <c r="S278" s="1">
        <v>1758.62</v>
      </c>
      <c r="T278" s="1">
        <v>0</v>
      </c>
      <c r="U278" s="2" t="s">
        <v>0</v>
      </c>
      <c r="V278" s="1">
        <v>0</v>
      </c>
      <c r="W278" s="1">
        <v>57.3</v>
      </c>
      <c r="X278" s="2" t="s">
        <v>8</v>
      </c>
      <c r="Y278" s="1">
        <v>9.1679999999999993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35"/>
      <c r="AN278" s="2"/>
      <c r="AO278" s="135">
        <v>0</v>
      </c>
      <c r="AP278" s="2">
        <v>0</v>
      </c>
      <c r="AQ278" s="4">
        <v>1825.0879999999997</v>
      </c>
      <c r="AR278" s="4">
        <v>0</v>
      </c>
    </row>
    <row r="279" spans="1:44" x14ac:dyDescent="0.25">
      <c r="A279" s="2" t="s">
        <v>419</v>
      </c>
      <c r="B279" s="47">
        <v>44474</v>
      </c>
      <c r="C279" s="2" t="s">
        <v>6</v>
      </c>
      <c r="D279" s="2" t="s">
        <v>41</v>
      </c>
      <c r="E279" s="2" t="s">
        <v>214</v>
      </c>
      <c r="F279" s="2" t="s">
        <v>1445</v>
      </c>
      <c r="G279" s="2" t="s">
        <v>12</v>
      </c>
      <c r="H279" s="2"/>
      <c r="I279" s="1" t="s">
        <v>3144</v>
      </c>
      <c r="J279" s="1"/>
      <c r="K279" s="1"/>
      <c r="L279" s="1"/>
      <c r="M279" s="1">
        <v>0</v>
      </c>
      <c r="N279" s="2"/>
      <c r="O279" s="2" t="s">
        <v>2</v>
      </c>
      <c r="P279" s="2"/>
      <c r="Q279" s="1">
        <v>-12.54</v>
      </c>
      <c r="R279" s="1">
        <v>0</v>
      </c>
      <c r="S279" s="1">
        <v>-12.54</v>
      </c>
      <c r="T279" s="1">
        <v>0</v>
      </c>
      <c r="U279" s="2" t="s">
        <v>0</v>
      </c>
      <c r="V279" s="1">
        <v>0</v>
      </c>
      <c r="W279" s="1">
        <v>0</v>
      </c>
      <c r="X279" s="2" t="s">
        <v>8</v>
      </c>
      <c r="Y279" s="1">
        <v>0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35"/>
      <c r="AN279" s="2"/>
      <c r="AO279" s="135">
        <v>0</v>
      </c>
      <c r="AP279" s="2">
        <v>0</v>
      </c>
      <c r="AQ279" s="4">
        <v>-12.54</v>
      </c>
      <c r="AR279" s="4">
        <v>0</v>
      </c>
    </row>
    <row r="280" spans="1:44" x14ac:dyDescent="0.25">
      <c r="A280" s="2" t="s">
        <v>420</v>
      </c>
      <c r="B280" s="47">
        <v>44474</v>
      </c>
      <c r="C280" s="2" t="s">
        <v>6</v>
      </c>
      <c r="D280" s="2" t="s">
        <v>41</v>
      </c>
      <c r="E280" s="2" t="s">
        <v>1110</v>
      </c>
      <c r="F280" s="2" t="s">
        <v>3167</v>
      </c>
      <c r="G280" s="2" t="s">
        <v>895</v>
      </c>
      <c r="H280" s="2" t="s">
        <v>3166</v>
      </c>
      <c r="I280" s="1"/>
      <c r="J280" s="1"/>
      <c r="K280" s="1"/>
      <c r="L280" s="1"/>
      <c r="M280" s="1">
        <v>0</v>
      </c>
      <c r="N280" s="2"/>
      <c r="O280" s="2" t="s">
        <v>97</v>
      </c>
      <c r="P280" s="2"/>
      <c r="Q280" s="1">
        <v>0</v>
      </c>
      <c r="R280" s="1">
        <v>0</v>
      </c>
      <c r="S280" s="1">
        <v>0</v>
      </c>
      <c r="T280" s="1">
        <v>0</v>
      </c>
      <c r="U280" s="2" t="s">
        <v>0</v>
      </c>
      <c r="V280" s="1">
        <v>0</v>
      </c>
      <c r="W280" s="1">
        <v>0</v>
      </c>
      <c r="X280" s="2" t="s">
        <v>0</v>
      </c>
      <c r="Y280" s="1">
        <v>0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35"/>
      <c r="AN280" s="2"/>
      <c r="AO280" s="135">
        <v>0</v>
      </c>
      <c r="AP280" s="2"/>
      <c r="AQ280" s="4">
        <v>0</v>
      </c>
      <c r="AR280" s="4">
        <v>0</v>
      </c>
    </row>
    <row r="281" spans="1:44" x14ac:dyDescent="0.25">
      <c r="A281" s="2" t="s">
        <v>421</v>
      </c>
      <c r="B281" s="47">
        <v>44474</v>
      </c>
      <c r="C281" s="2" t="s">
        <v>1364</v>
      </c>
      <c r="D281" s="2" t="s">
        <v>37</v>
      </c>
      <c r="E281" s="2" t="s">
        <v>1367</v>
      </c>
      <c r="F281" s="2" t="s">
        <v>1747</v>
      </c>
      <c r="G281" s="2" t="s">
        <v>3</v>
      </c>
      <c r="H281" s="2" t="s">
        <v>1760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2600.1962459999995</v>
      </c>
      <c r="R281" s="1">
        <v>0</v>
      </c>
      <c r="S281" s="1">
        <v>1986.5700499999984</v>
      </c>
      <c r="T281" s="1">
        <v>0</v>
      </c>
      <c r="U281" s="2" t="s">
        <v>0</v>
      </c>
      <c r="V281" s="1">
        <v>0</v>
      </c>
      <c r="W281" s="1">
        <v>528.98810000000014</v>
      </c>
      <c r="X281" s="2" t="s">
        <v>0</v>
      </c>
      <c r="Y281" s="1">
        <v>84.638096000000004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35" t="s">
        <v>1</v>
      </c>
      <c r="AN281" s="2" t="s">
        <v>1</v>
      </c>
      <c r="AO281" s="135" t="s">
        <v>1</v>
      </c>
      <c r="AP281" s="2" t="s">
        <v>1</v>
      </c>
      <c r="AQ281" s="4">
        <v>2600.1962459999986</v>
      </c>
      <c r="AR281" s="4">
        <v>0</v>
      </c>
    </row>
    <row r="282" spans="1:44" x14ac:dyDescent="0.25">
      <c r="A282" s="2" t="s">
        <v>422</v>
      </c>
      <c r="B282" s="47">
        <v>44474</v>
      </c>
      <c r="C282" s="2" t="s">
        <v>34</v>
      </c>
      <c r="D282" s="2" t="s">
        <v>37</v>
      </c>
      <c r="E282" s="2" t="s">
        <v>207</v>
      </c>
      <c r="F282" s="2" t="s">
        <v>1485</v>
      </c>
      <c r="G282" s="2" t="s">
        <v>3</v>
      </c>
      <c r="H282" s="2" t="s">
        <v>1825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1376.5611499999998</v>
      </c>
      <c r="R282" s="1">
        <v>0</v>
      </c>
      <c r="S282" s="1">
        <v>1302.4803499999998</v>
      </c>
      <c r="T282" s="1">
        <v>0</v>
      </c>
      <c r="U282" s="2" t="s">
        <v>0</v>
      </c>
      <c r="V282" s="1">
        <v>0</v>
      </c>
      <c r="W282" s="1">
        <v>63.8628</v>
      </c>
      <c r="X282" s="2" t="s">
        <v>0</v>
      </c>
      <c r="Y282" s="1">
        <v>10.218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35" t="s">
        <v>1</v>
      </c>
      <c r="AN282" s="2" t="s">
        <v>1</v>
      </c>
      <c r="AO282" s="135" t="s">
        <v>1</v>
      </c>
      <c r="AP282" s="2" t="s">
        <v>1</v>
      </c>
      <c r="AQ282" s="4">
        <v>1376.56115</v>
      </c>
      <c r="AR282" s="4">
        <v>0</v>
      </c>
    </row>
    <row r="283" spans="1:44" x14ac:dyDescent="0.25">
      <c r="A283" s="2" t="s">
        <v>423</v>
      </c>
      <c r="B283" s="47">
        <v>44474</v>
      </c>
      <c r="C283" s="2" t="s">
        <v>34</v>
      </c>
      <c r="D283" s="2" t="s">
        <v>37</v>
      </c>
      <c r="E283" s="2" t="s">
        <v>207</v>
      </c>
      <c r="F283" s="2" t="s">
        <v>1830</v>
      </c>
      <c r="G283" s="2" t="s">
        <v>3</v>
      </c>
      <c r="H283" s="2" t="s">
        <v>1831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1471</v>
      </c>
      <c r="P283" s="2" t="s">
        <v>1472</v>
      </c>
      <c r="Q283" s="1">
        <v>31.08</v>
      </c>
      <c r="R283" s="1">
        <v>0</v>
      </c>
      <c r="S283" s="1">
        <v>31.08</v>
      </c>
      <c r="T283" s="1">
        <v>0</v>
      </c>
      <c r="U283" s="2" t="s">
        <v>0</v>
      </c>
      <c r="V283" s="1">
        <v>0</v>
      </c>
      <c r="W283" s="1">
        <v>0</v>
      </c>
      <c r="X283" s="2" t="s">
        <v>0</v>
      </c>
      <c r="Y283" s="1">
        <v>0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35" t="s">
        <v>1</v>
      </c>
      <c r="AN283" s="2" t="s">
        <v>1</v>
      </c>
      <c r="AO283" s="135" t="s">
        <v>1</v>
      </c>
      <c r="AP283" s="2" t="s">
        <v>1</v>
      </c>
      <c r="AQ283" s="4">
        <v>31.08</v>
      </c>
      <c r="AR283" s="4">
        <v>0</v>
      </c>
    </row>
    <row r="284" spans="1:44" x14ac:dyDescent="0.25">
      <c r="A284" s="2" t="s">
        <v>424</v>
      </c>
      <c r="B284" s="47">
        <v>44474</v>
      </c>
      <c r="C284" s="2" t="s">
        <v>34</v>
      </c>
      <c r="D284" s="2" t="s">
        <v>37</v>
      </c>
      <c r="E284" s="2" t="s">
        <v>207</v>
      </c>
      <c r="F284" s="2" t="s">
        <v>1485</v>
      </c>
      <c r="G284" s="2" t="s">
        <v>3</v>
      </c>
      <c r="H284" s="2" t="s">
        <v>1835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11.189499999999999</v>
      </c>
      <c r="R284" s="1">
        <v>0</v>
      </c>
      <c r="S284" s="1">
        <v>11.189499999999999</v>
      </c>
      <c r="T284" s="1">
        <v>0</v>
      </c>
      <c r="U284" s="2" t="s">
        <v>0</v>
      </c>
      <c r="V284" s="1">
        <v>0</v>
      </c>
      <c r="W284" s="1">
        <v>0</v>
      </c>
      <c r="X284" s="2" t="s">
        <v>0</v>
      </c>
      <c r="Y284" s="1">
        <v>0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35" t="s">
        <v>1</v>
      </c>
      <c r="AN284" s="2" t="s">
        <v>1</v>
      </c>
      <c r="AO284" s="135" t="s">
        <v>1</v>
      </c>
      <c r="AP284" s="2" t="s">
        <v>1</v>
      </c>
      <c r="AQ284" s="4">
        <v>11.189499999999999</v>
      </c>
      <c r="AR284" s="4">
        <v>0</v>
      </c>
    </row>
    <row r="285" spans="1:44" x14ac:dyDescent="0.25">
      <c r="A285" s="2" t="s">
        <v>425</v>
      </c>
      <c r="B285" s="47">
        <v>44474</v>
      </c>
      <c r="C285" s="2" t="s">
        <v>34</v>
      </c>
      <c r="D285" s="2" t="s">
        <v>37</v>
      </c>
      <c r="E285" s="2" t="s">
        <v>207</v>
      </c>
      <c r="F285" s="2" t="s">
        <v>1830</v>
      </c>
      <c r="G285" s="2" t="s">
        <v>3</v>
      </c>
      <c r="H285" s="2" t="s">
        <v>1843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1218</v>
      </c>
      <c r="P285" s="2" t="s">
        <v>1219</v>
      </c>
      <c r="Q285" s="1">
        <v>31.08</v>
      </c>
      <c r="R285" s="1">
        <v>0</v>
      </c>
      <c r="S285" s="1">
        <v>31.08</v>
      </c>
      <c r="T285" s="1">
        <v>0</v>
      </c>
      <c r="U285" s="2" t="s">
        <v>0</v>
      </c>
      <c r="V285" s="1">
        <v>0</v>
      </c>
      <c r="W285" s="1">
        <v>0</v>
      </c>
      <c r="X285" s="2" t="s">
        <v>0</v>
      </c>
      <c r="Y285" s="1">
        <v>0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35" t="s">
        <v>1</v>
      </c>
      <c r="AN285" s="2" t="s">
        <v>1</v>
      </c>
      <c r="AO285" s="135" t="s">
        <v>1</v>
      </c>
      <c r="AP285" s="2" t="s">
        <v>1</v>
      </c>
      <c r="AQ285" s="4">
        <v>31.08</v>
      </c>
      <c r="AR285" s="4">
        <v>0</v>
      </c>
    </row>
    <row r="286" spans="1:44" x14ac:dyDescent="0.25">
      <c r="A286" s="2" t="s">
        <v>426</v>
      </c>
      <c r="B286" s="47">
        <v>44474</v>
      </c>
      <c r="C286" s="2" t="s">
        <v>34</v>
      </c>
      <c r="D286" s="2" t="s">
        <v>37</v>
      </c>
      <c r="E286" s="2" t="s">
        <v>207</v>
      </c>
      <c r="F286" s="2" t="s">
        <v>1485</v>
      </c>
      <c r="G286" s="2" t="s">
        <v>3</v>
      </c>
      <c r="H286" s="2" t="s">
        <v>1847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127.51535000000001</v>
      </c>
      <c r="R286" s="1">
        <v>0</v>
      </c>
      <c r="S286" s="1">
        <v>122.22575000000001</v>
      </c>
      <c r="T286" s="1">
        <v>0</v>
      </c>
      <c r="U286" s="2" t="s">
        <v>0</v>
      </c>
      <c r="V286" s="1">
        <v>0</v>
      </c>
      <c r="W286" s="1">
        <v>4.5599999999999996</v>
      </c>
      <c r="X286" s="2" t="s">
        <v>0</v>
      </c>
      <c r="Y286" s="1">
        <v>0.72960000000000003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35" t="s">
        <v>1</v>
      </c>
      <c r="AN286" s="2" t="s">
        <v>1</v>
      </c>
      <c r="AO286" s="135" t="s">
        <v>1</v>
      </c>
      <c r="AP286" s="2" t="s">
        <v>1</v>
      </c>
      <c r="AQ286" s="4">
        <v>127.51535000000001</v>
      </c>
      <c r="AR286" s="4">
        <v>0</v>
      </c>
    </row>
    <row r="287" spans="1:44" x14ac:dyDescent="0.25">
      <c r="A287" s="2" t="s">
        <v>427</v>
      </c>
      <c r="B287" s="47">
        <v>44474</v>
      </c>
      <c r="C287" s="2" t="s">
        <v>34</v>
      </c>
      <c r="D287" s="2" t="s">
        <v>37</v>
      </c>
      <c r="E287" s="2" t="s">
        <v>207</v>
      </c>
      <c r="F287" s="2" t="s">
        <v>1830</v>
      </c>
      <c r="G287" s="2" t="s">
        <v>3</v>
      </c>
      <c r="H287" s="2" t="s">
        <v>1860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1396</v>
      </c>
      <c r="P287" s="2" t="s">
        <v>1470</v>
      </c>
      <c r="Q287" s="1">
        <v>11.087400000000001</v>
      </c>
      <c r="R287" s="1">
        <v>0</v>
      </c>
      <c r="S287" s="1">
        <v>11.087400000000001</v>
      </c>
      <c r="T287" s="1">
        <v>0</v>
      </c>
      <c r="U287" s="2" t="s">
        <v>0</v>
      </c>
      <c r="V287" s="1">
        <v>0</v>
      </c>
      <c r="W287" s="1">
        <v>0</v>
      </c>
      <c r="X287" s="2" t="s">
        <v>0</v>
      </c>
      <c r="Y287" s="1">
        <v>0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35" t="s">
        <v>1</v>
      </c>
      <c r="AN287" s="2" t="s">
        <v>1</v>
      </c>
      <c r="AO287" s="135" t="s">
        <v>1</v>
      </c>
      <c r="AP287" s="2" t="s">
        <v>1</v>
      </c>
      <c r="AQ287" s="4">
        <v>11.087400000000001</v>
      </c>
      <c r="AR287" s="4">
        <v>0</v>
      </c>
    </row>
    <row r="288" spans="1:44" x14ac:dyDescent="0.25">
      <c r="A288" s="2" t="s">
        <v>428</v>
      </c>
      <c r="B288" s="47">
        <v>44474</v>
      </c>
      <c r="C288" s="2" t="s">
        <v>34</v>
      </c>
      <c r="D288" s="2" t="s">
        <v>37</v>
      </c>
      <c r="E288" s="2" t="s">
        <v>207</v>
      </c>
      <c r="F288" s="2" t="s">
        <v>1485</v>
      </c>
      <c r="G288" s="2" t="s">
        <v>3</v>
      </c>
      <c r="H288" s="2" t="s">
        <v>1867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1111.8513499999995</v>
      </c>
      <c r="R288" s="1">
        <v>0</v>
      </c>
      <c r="S288" s="1">
        <v>1010.6645499999993</v>
      </c>
      <c r="T288" s="1">
        <v>0</v>
      </c>
      <c r="U288" s="2" t="s">
        <v>0</v>
      </c>
      <c r="V288" s="1">
        <v>0</v>
      </c>
      <c r="W288" s="1">
        <v>87.23</v>
      </c>
      <c r="X288" s="2" t="s">
        <v>0</v>
      </c>
      <c r="Y288" s="1">
        <v>13.956800000000001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35" t="s">
        <v>1</v>
      </c>
      <c r="AN288" s="2" t="s">
        <v>1</v>
      </c>
      <c r="AO288" s="135" t="s">
        <v>1</v>
      </c>
      <c r="AP288" s="2" t="s">
        <v>1</v>
      </c>
      <c r="AQ288" s="4">
        <v>1111.8513499999992</v>
      </c>
      <c r="AR288" s="4">
        <v>0</v>
      </c>
    </row>
    <row r="289" spans="1:44" x14ac:dyDescent="0.25">
      <c r="A289" s="2" t="s">
        <v>429</v>
      </c>
      <c r="B289" s="47">
        <v>44474</v>
      </c>
      <c r="C289" s="2" t="s">
        <v>26</v>
      </c>
      <c r="D289" s="2" t="s">
        <v>37</v>
      </c>
      <c r="E289" s="2" t="s">
        <v>4</v>
      </c>
      <c r="F289" s="2" t="s">
        <v>1468</v>
      </c>
      <c r="G289" s="2" t="s">
        <v>3</v>
      </c>
      <c r="H289" s="2" t="s">
        <v>2077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1151.666794</v>
      </c>
      <c r="R289" s="1">
        <v>0</v>
      </c>
      <c r="S289" s="1">
        <v>824.67044999999985</v>
      </c>
      <c r="T289" s="1">
        <v>0</v>
      </c>
      <c r="U289" s="2" t="s">
        <v>0</v>
      </c>
      <c r="V289" s="1">
        <v>0</v>
      </c>
      <c r="W289" s="1">
        <v>281.89339999999999</v>
      </c>
      <c r="X289" s="2" t="s">
        <v>8</v>
      </c>
      <c r="Y289" s="1">
        <v>45.102944000000001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35" t="s">
        <v>1</v>
      </c>
      <c r="AN289" s="2" t="s">
        <v>1</v>
      </c>
      <c r="AO289" s="135" t="s">
        <v>1</v>
      </c>
      <c r="AP289" s="2" t="s">
        <v>1</v>
      </c>
      <c r="AQ289" s="4">
        <v>1151.6667939999998</v>
      </c>
      <c r="AR289" s="4">
        <v>0</v>
      </c>
    </row>
    <row r="290" spans="1:44" x14ac:dyDescent="0.25">
      <c r="A290" s="2" t="s">
        <v>430</v>
      </c>
      <c r="B290" s="47">
        <v>44474</v>
      </c>
      <c r="C290" s="2" t="s">
        <v>26</v>
      </c>
      <c r="D290" s="2" t="s">
        <v>37</v>
      </c>
      <c r="E290" s="2" t="s">
        <v>4</v>
      </c>
      <c r="F290" s="2" t="s">
        <v>1521</v>
      </c>
      <c r="G290" s="2" t="s">
        <v>12</v>
      </c>
      <c r="H290" s="2" t="s">
        <v>1</v>
      </c>
      <c r="I290" s="1" t="s">
        <v>1345</v>
      </c>
      <c r="J290" s="1" t="s">
        <v>1</v>
      </c>
      <c r="K290" s="1" t="s">
        <v>2081</v>
      </c>
      <c r="L290" s="1" t="s">
        <v>2082</v>
      </c>
      <c r="M290" s="1">
        <v>25.22</v>
      </c>
      <c r="N290" s="2" t="s">
        <v>11</v>
      </c>
      <c r="O290" s="2" t="s">
        <v>2083</v>
      </c>
      <c r="P290" s="2" t="s">
        <v>2084</v>
      </c>
      <c r="Q290" s="1">
        <v>-16.2864</v>
      </c>
      <c r="R290" s="1">
        <v>0</v>
      </c>
      <c r="S290" s="1">
        <v>0</v>
      </c>
      <c r="T290" s="1">
        <v>0</v>
      </c>
      <c r="U290" s="2" t="s">
        <v>0</v>
      </c>
      <c r="V290" s="1">
        <v>0</v>
      </c>
      <c r="W290" s="1">
        <v>-14.04</v>
      </c>
      <c r="X290" s="2" t="s">
        <v>8</v>
      </c>
      <c r="Y290" s="1">
        <v>-2.2464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35" t="s">
        <v>1</v>
      </c>
      <c r="AN290" s="2" t="s">
        <v>1</v>
      </c>
      <c r="AO290" s="135" t="s">
        <v>1</v>
      </c>
      <c r="AP290" s="2" t="s">
        <v>1</v>
      </c>
      <c r="AQ290" s="4">
        <v>-16.2864</v>
      </c>
      <c r="AR290" s="4">
        <v>0</v>
      </c>
    </row>
    <row r="291" spans="1:44" x14ac:dyDescent="0.25">
      <c r="A291" s="2" t="s">
        <v>431</v>
      </c>
      <c r="B291" s="47">
        <v>44474</v>
      </c>
      <c r="C291" s="2" t="s">
        <v>6</v>
      </c>
      <c r="D291" s="2" t="s">
        <v>37</v>
      </c>
      <c r="E291" s="2" t="s">
        <v>209</v>
      </c>
      <c r="F291" s="2" t="s">
        <v>2499</v>
      </c>
      <c r="G291" s="2" t="s">
        <v>3</v>
      </c>
      <c r="H291" s="2" t="s">
        <v>2608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5286.5380640000003</v>
      </c>
      <c r="R291" s="1">
        <v>0</v>
      </c>
      <c r="S291" s="1">
        <v>4185.8940499999981</v>
      </c>
      <c r="T291" s="1">
        <v>0</v>
      </c>
      <c r="U291" s="2" t="s">
        <v>0</v>
      </c>
      <c r="V291" s="1">
        <v>0</v>
      </c>
      <c r="W291" s="1">
        <v>948.83114999999987</v>
      </c>
      <c r="X291" s="2" t="s">
        <v>8</v>
      </c>
      <c r="Y291" s="1">
        <v>151.81286399999999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35" t="s">
        <v>1</v>
      </c>
      <c r="AN291" s="2" t="s">
        <v>1</v>
      </c>
      <c r="AO291" s="135" t="s">
        <v>1</v>
      </c>
      <c r="AP291" s="2" t="s">
        <v>1</v>
      </c>
      <c r="AQ291" s="4">
        <v>5286.5380639999985</v>
      </c>
      <c r="AR291" s="4">
        <v>0</v>
      </c>
    </row>
    <row r="292" spans="1:44" x14ac:dyDescent="0.25">
      <c r="A292" s="2" t="s">
        <v>432</v>
      </c>
      <c r="B292" s="47">
        <v>44474</v>
      </c>
      <c r="C292" s="2" t="s">
        <v>34</v>
      </c>
      <c r="D292" s="2" t="s">
        <v>32</v>
      </c>
      <c r="E292" s="2" t="s">
        <v>201</v>
      </c>
      <c r="F292" s="2" t="s">
        <v>1879</v>
      </c>
      <c r="G292" s="2" t="s">
        <v>3</v>
      </c>
      <c r="H292" s="2" t="s">
        <v>1880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1472.5445</v>
      </c>
      <c r="R292" s="1">
        <v>0</v>
      </c>
      <c r="S292" s="1">
        <v>1360.0129000000002</v>
      </c>
      <c r="T292" s="1">
        <v>0</v>
      </c>
      <c r="U292" s="2" t="s">
        <v>0</v>
      </c>
      <c r="V292" s="1">
        <v>0</v>
      </c>
      <c r="W292" s="1">
        <v>97.01</v>
      </c>
      <c r="X292" s="2" t="s">
        <v>0</v>
      </c>
      <c r="Y292" s="1">
        <v>15.521600000000001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35" t="s">
        <v>1</v>
      </c>
      <c r="AN292" s="2" t="s">
        <v>1</v>
      </c>
      <c r="AO292" s="135" t="s">
        <v>1</v>
      </c>
      <c r="AP292" s="2" t="s">
        <v>1</v>
      </c>
      <c r="AQ292" s="4">
        <v>1472.5445000000002</v>
      </c>
      <c r="AR292" s="4">
        <v>0</v>
      </c>
    </row>
    <row r="293" spans="1:44" x14ac:dyDescent="0.25">
      <c r="A293" s="2" t="s">
        <v>433</v>
      </c>
      <c r="B293" s="47">
        <v>44474</v>
      </c>
      <c r="C293" s="2" t="s">
        <v>26</v>
      </c>
      <c r="D293" s="2" t="s">
        <v>32</v>
      </c>
      <c r="E293" s="2" t="s">
        <v>31</v>
      </c>
      <c r="F293" s="2" t="s">
        <v>1561</v>
      </c>
      <c r="G293" s="2" t="s">
        <v>3</v>
      </c>
      <c r="H293" s="2" t="s">
        <v>2090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1117.2224440000002</v>
      </c>
      <c r="R293" s="1">
        <v>0</v>
      </c>
      <c r="S293" s="1">
        <v>731.10090000000037</v>
      </c>
      <c r="T293" s="1">
        <v>0</v>
      </c>
      <c r="U293" s="2" t="s">
        <v>0</v>
      </c>
      <c r="V293" s="1">
        <v>0</v>
      </c>
      <c r="W293" s="1">
        <v>332.86339999999996</v>
      </c>
      <c r="X293" s="2" t="s">
        <v>8</v>
      </c>
      <c r="Y293" s="1">
        <v>53.258143999999994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35" t="s">
        <v>1</v>
      </c>
      <c r="AN293" s="2" t="s">
        <v>1</v>
      </c>
      <c r="AO293" s="135" t="s">
        <v>1</v>
      </c>
      <c r="AP293" s="2" t="s">
        <v>1</v>
      </c>
      <c r="AQ293" s="4">
        <v>1117.2224440000002</v>
      </c>
      <c r="AR293" s="4">
        <v>0</v>
      </c>
    </row>
    <row r="294" spans="1:44" x14ac:dyDescent="0.25">
      <c r="A294" s="2" t="s">
        <v>434</v>
      </c>
      <c r="B294" s="47">
        <v>44474</v>
      </c>
      <c r="C294" s="2" t="s">
        <v>26</v>
      </c>
      <c r="D294" s="2" t="s">
        <v>32</v>
      </c>
      <c r="E294" s="2" t="s">
        <v>31</v>
      </c>
      <c r="F294" s="2" t="s">
        <v>1569</v>
      </c>
      <c r="G294" s="2" t="s">
        <v>12</v>
      </c>
      <c r="H294" s="2" t="s">
        <v>1</v>
      </c>
      <c r="I294" s="1" t="s">
        <v>1267</v>
      </c>
      <c r="J294" s="1" t="s">
        <v>1</v>
      </c>
      <c r="K294" s="1" t="s">
        <v>2093</v>
      </c>
      <c r="L294" s="1" t="s">
        <v>2082</v>
      </c>
      <c r="M294" s="1">
        <v>24.19</v>
      </c>
      <c r="N294" s="2" t="s">
        <v>11</v>
      </c>
      <c r="O294" s="2" t="s">
        <v>2094</v>
      </c>
      <c r="P294" s="2" t="s">
        <v>2095</v>
      </c>
      <c r="Q294" s="1">
        <v>-24.188600000000001</v>
      </c>
      <c r="R294" s="1">
        <v>0</v>
      </c>
      <c r="S294" s="1">
        <v>-15.089799999999999</v>
      </c>
      <c r="T294" s="1">
        <v>0</v>
      </c>
      <c r="U294" s="2" t="s">
        <v>0</v>
      </c>
      <c r="V294" s="1">
        <v>0</v>
      </c>
      <c r="W294" s="1">
        <v>-7.8437999999999999</v>
      </c>
      <c r="X294" s="2" t="s">
        <v>8</v>
      </c>
      <c r="Y294" s="1">
        <v>-1.2549999999999999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35" t="s">
        <v>1</v>
      </c>
      <c r="AN294" s="2" t="s">
        <v>1</v>
      </c>
      <c r="AO294" s="135" t="s">
        <v>1</v>
      </c>
      <c r="AP294" s="2" t="s">
        <v>1</v>
      </c>
      <c r="AQ294" s="4">
        <v>-24.188599999999997</v>
      </c>
      <c r="AR294" s="4">
        <v>0</v>
      </c>
    </row>
    <row r="295" spans="1:44" x14ac:dyDescent="0.25">
      <c r="A295" s="2" t="s">
        <v>435</v>
      </c>
      <c r="B295" s="47">
        <v>44474</v>
      </c>
      <c r="C295" s="2" t="s">
        <v>6</v>
      </c>
      <c r="D295" s="2" t="s">
        <v>32</v>
      </c>
      <c r="E295" s="2" t="s">
        <v>203</v>
      </c>
      <c r="F295" s="2" t="s">
        <v>1464</v>
      </c>
      <c r="G295" s="2" t="s">
        <v>3</v>
      </c>
      <c r="H295" s="2" t="s">
        <v>2610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594.68605000000002</v>
      </c>
      <c r="R295" s="1">
        <v>0</v>
      </c>
      <c r="S295" s="1">
        <v>584.30404999999996</v>
      </c>
      <c r="T295" s="1">
        <v>0</v>
      </c>
      <c r="U295" s="2" t="s">
        <v>0</v>
      </c>
      <c r="V295" s="1">
        <v>0</v>
      </c>
      <c r="W295" s="1">
        <v>8.9499999999999993</v>
      </c>
      <c r="X295" s="2" t="s">
        <v>0</v>
      </c>
      <c r="Y295" s="1">
        <v>1.4319999999999999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35" t="s">
        <v>1</v>
      </c>
      <c r="AN295" s="2" t="s">
        <v>1</v>
      </c>
      <c r="AO295" s="135" t="s">
        <v>1</v>
      </c>
      <c r="AP295" s="2" t="s">
        <v>1</v>
      </c>
      <c r="AQ295" s="4">
        <v>594.68605000000002</v>
      </c>
      <c r="AR295" s="4">
        <v>0</v>
      </c>
    </row>
    <row r="296" spans="1:44" x14ac:dyDescent="0.25">
      <c r="A296" s="2" t="s">
        <v>436</v>
      </c>
      <c r="B296" s="47">
        <v>44474</v>
      </c>
      <c r="C296" s="2" t="s">
        <v>6</v>
      </c>
      <c r="D296" s="2" t="s">
        <v>32</v>
      </c>
      <c r="E296" s="2" t="s">
        <v>203</v>
      </c>
      <c r="F296" s="2" t="s">
        <v>1464</v>
      </c>
      <c r="G296" s="2" t="s">
        <v>3</v>
      </c>
      <c r="H296" s="2" t="s">
        <v>2612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356</v>
      </c>
      <c r="P296" s="2" t="s">
        <v>1250</v>
      </c>
      <c r="Q296" s="1">
        <v>33.48245</v>
      </c>
      <c r="R296" s="1">
        <v>0</v>
      </c>
      <c r="S296" s="1">
        <v>33.48245</v>
      </c>
      <c r="T296" s="1">
        <v>0</v>
      </c>
      <c r="U296" s="2" t="s">
        <v>0</v>
      </c>
      <c r="V296" s="1">
        <v>0</v>
      </c>
      <c r="W296" s="1">
        <v>0</v>
      </c>
      <c r="X296" s="2" t="s">
        <v>0</v>
      </c>
      <c r="Y296" s="1">
        <v>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35" t="s">
        <v>1</v>
      </c>
      <c r="AN296" s="2" t="s">
        <v>1</v>
      </c>
      <c r="AO296" s="135" t="s">
        <v>1</v>
      </c>
      <c r="AP296" s="2" t="s">
        <v>1</v>
      </c>
      <c r="AQ296" s="4">
        <v>33.48245</v>
      </c>
      <c r="AR296" s="4">
        <v>0</v>
      </c>
    </row>
    <row r="297" spans="1:44" x14ac:dyDescent="0.25">
      <c r="A297" s="2" t="s">
        <v>437</v>
      </c>
      <c r="B297" s="47">
        <v>44474</v>
      </c>
      <c r="C297" s="2" t="s">
        <v>6</v>
      </c>
      <c r="D297" s="2" t="s">
        <v>32</v>
      </c>
      <c r="E297" s="2" t="s">
        <v>203</v>
      </c>
      <c r="F297" s="2" t="s">
        <v>1464</v>
      </c>
      <c r="G297" s="2" t="s">
        <v>3</v>
      </c>
      <c r="H297" s="2" t="s">
        <v>2615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5867.5075500000012</v>
      </c>
      <c r="R297" s="1">
        <v>0</v>
      </c>
      <c r="S297" s="1">
        <v>4425.5782499999987</v>
      </c>
      <c r="T297" s="1">
        <v>0</v>
      </c>
      <c r="U297" s="2" t="s">
        <v>0</v>
      </c>
      <c r="V297" s="1">
        <v>0</v>
      </c>
      <c r="W297" s="1">
        <v>1243.0423999999998</v>
      </c>
      <c r="X297" s="2" t="s">
        <v>0</v>
      </c>
      <c r="Y297" s="1">
        <v>198.88689999999991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35" t="s">
        <v>1</v>
      </c>
      <c r="AN297" s="2" t="s">
        <v>1</v>
      </c>
      <c r="AO297" s="135" t="s">
        <v>1</v>
      </c>
      <c r="AP297" s="2" t="s">
        <v>1</v>
      </c>
      <c r="AQ297" s="4">
        <v>5867.5075499999984</v>
      </c>
      <c r="AR297" s="4">
        <v>0</v>
      </c>
    </row>
    <row r="298" spans="1:44" x14ac:dyDescent="0.25">
      <c r="A298" s="2" t="s">
        <v>438</v>
      </c>
      <c r="B298" s="47">
        <v>44474</v>
      </c>
      <c r="C298" s="2" t="s">
        <v>26</v>
      </c>
      <c r="D298" s="2" t="s">
        <v>25</v>
      </c>
      <c r="E298" s="2" t="s">
        <v>250</v>
      </c>
      <c r="F298" s="2" t="s">
        <v>1458</v>
      </c>
      <c r="G298" s="2" t="s">
        <v>3</v>
      </c>
      <c r="H298" s="2" t="s">
        <v>2099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1942.5954139999994</v>
      </c>
      <c r="R298" s="1">
        <v>0</v>
      </c>
      <c r="S298" s="1">
        <v>1473.3770000000004</v>
      </c>
      <c r="T298" s="1">
        <v>0</v>
      </c>
      <c r="U298" s="2" t="s">
        <v>0</v>
      </c>
      <c r="V298" s="1">
        <v>0</v>
      </c>
      <c r="W298" s="1">
        <v>404.49864999999988</v>
      </c>
      <c r="X298" s="2" t="s">
        <v>0</v>
      </c>
      <c r="Y298" s="1">
        <v>64.719763999999998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35" t="s">
        <v>1</v>
      </c>
      <c r="AN298" s="2" t="s">
        <v>1</v>
      </c>
      <c r="AO298" s="135" t="s">
        <v>1</v>
      </c>
      <c r="AP298" s="2" t="s">
        <v>1</v>
      </c>
      <c r="AQ298" s="4">
        <v>1942.5954140000003</v>
      </c>
      <c r="AR298" s="4">
        <v>0</v>
      </c>
    </row>
    <row r="299" spans="1:44" x14ac:dyDescent="0.25">
      <c r="A299" s="2" t="s">
        <v>439</v>
      </c>
      <c r="B299" s="47">
        <v>44474</v>
      </c>
      <c r="C299" s="2" t="s">
        <v>6</v>
      </c>
      <c r="D299" s="2" t="s">
        <v>25</v>
      </c>
      <c r="E299" s="2" t="s">
        <v>197</v>
      </c>
      <c r="F299" s="2" t="s">
        <v>2618</v>
      </c>
      <c r="G299" s="2" t="s">
        <v>3</v>
      </c>
      <c r="H299" s="2" t="s">
        <v>2619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6722.9018500000002</v>
      </c>
      <c r="R299" s="1">
        <v>0</v>
      </c>
      <c r="S299" s="1">
        <v>5365.8918500000009</v>
      </c>
      <c r="T299" s="1">
        <v>0</v>
      </c>
      <c r="U299" s="2" t="s">
        <v>0</v>
      </c>
      <c r="V299" s="1">
        <v>0</v>
      </c>
      <c r="W299" s="1">
        <v>1167.52</v>
      </c>
      <c r="X299" s="2" t="s">
        <v>8</v>
      </c>
      <c r="Y299" s="1">
        <v>186.8</v>
      </c>
      <c r="Z299" s="1">
        <v>0</v>
      </c>
      <c r="AA299" s="2" t="s">
        <v>0</v>
      </c>
      <c r="AB299" s="1">
        <v>0</v>
      </c>
      <c r="AC299" s="1">
        <v>2.4900000000000002</v>
      </c>
      <c r="AD299" s="2" t="s">
        <v>0</v>
      </c>
      <c r="AE299" s="1">
        <v>0.2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35" t="s">
        <v>1</v>
      </c>
      <c r="AN299" s="2" t="s">
        <v>1</v>
      </c>
      <c r="AO299" s="135" t="s">
        <v>1</v>
      </c>
      <c r="AP299" s="2" t="s">
        <v>1</v>
      </c>
      <c r="AQ299" s="4">
        <v>6722.9018500000002</v>
      </c>
      <c r="AR299" s="4">
        <v>0</v>
      </c>
    </row>
    <row r="300" spans="1:44" x14ac:dyDescent="0.25">
      <c r="A300" s="2" t="s">
        <v>440</v>
      </c>
      <c r="B300" s="47">
        <v>44474</v>
      </c>
      <c r="C300" s="2" t="s">
        <v>26</v>
      </c>
      <c r="D300" s="2" t="s">
        <v>23</v>
      </c>
      <c r="E300" s="2" t="s">
        <v>355</v>
      </c>
      <c r="F300" s="2" t="s">
        <v>1289</v>
      </c>
      <c r="G300" s="2" t="s">
        <v>3</v>
      </c>
      <c r="H300" s="2" t="s">
        <v>2102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2592.5861840000007</v>
      </c>
      <c r="R300" s="1">
        <v>0</v>
      </c>
      <c r="S300" s="1">
        <v>1751.1475500000006</v>
      </c>
      <c r="T300" s="1">
        <v>0</v>
      </c>
      <c r="U300" s="2" t="s">
        <v>0</v>
      </c>
      <c r="V300" s="1">
        <v>0</v>
      </c>
      <c r="W300" s="1">
        <v>725.37814999999989</v>
      </c>
      <c r="X300" s="2" t="s">
        <v>8</v>
      </c>
      <c r="Y300" s="1">
        <v>116.060484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35" t="s">
        <v>1</v>
      </c>
      <c r="AN300" s="2" t="s">
        <v>1</v>
      </c>
      <c r="AO300" s="135" t="s">
        <v>1</v>
      </c>
      <c r="AP300" s="2" t="s">
        <v>1</v>
      </c>
      <c r="AQ300" s="4">
        <v>2592.5861840000007</v>
      </c>
      <c r="AR300" s="4">
        <v>0</v>
      </c>
    </row>
    <row r="301" spans="1:44" x14ac:dyDescent="0.25">
      <c r="A301" s="2" t="s">
        <v>441</v>
      </c>
      <c r="B301" s="47">
        <v>44474</v>
      </c>
      <c r="C301" s="2" t="s">
        <v>26</v>
      </c>
      <c r="D301" s="2" t="s">
        <v>23</v>
      </c>
      <c r="E301" s="2" t="s">
        <v>355</v>
      </c>
      <c r="F301" s="2" t="s">
        <v>1312</v>
      </c>
      <c r="G301" s="2" t="s">
        <v>12</v>
      </c>
      <c r="H301" s="2" t="s">
        <v>1</v>
      </c>
      <c r="I301" s="1" t="s">
        <v>2107</v>
      </c>
      <c r="J301" s="1" t="s">
        <v>1</v>
      </c>
      <c r="K301" s="1" t="s">
        <v>2108</v>
      </c>
      <c r="L301" s="1" t="s">
        <v>2082</v>
      </c>
      <c r="M301" s="1">
        <v>18.28</v>
      </c>
      <c r="N301" s="2" t="s">
        <v>11</v>
      </c>
      <c r="O301" s="2" t="s">
        <v>2109</v>
      </c>
      <c r="P301" s="2" t="s">
        <v>2110</v>
      </c>
      <c r="Q301" s="1">
        <v>-18.28</v>
      </c>
      <c r="R301" s="1">
        <v>0</v>
      </c>
      <c r="S301" s="1">
        <v>-18.28</v>
      </c>
      <c r="T301" s="1">
        <v>0</v>
      </c>
      <c r="U301" s="2" t="s">
        <v>0</v>
      </c>
      <c r="V301" s="1">
        <v>0</v>
      </c>
      <c r="W301" s="1">
        <v>0</v>
      </c>
      <c r="X301" s="2" t="s">
        <v>0</v>
      </c>
      <c r="Y301" s="1">
        <v>0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35" t="s">
        <v>1</v>
      </c>
      <c r="AN301" s="2" t="s">
        <v>1</v>
      </c>
      <c r="AO301" s="135" t="s">
        <v>1</v>
      </c>
      <c r="AP301" s="2" t="s">
        <v>1</v>
      </c>
      <c r="AQ301" s="4">
        <v>-18.28</v>
      </c>
      <c r="AR301" s="4">
        <v>0</v>
      </c>
    </row>
    <row r="302" spans="1:44" x14ac:dyDescent="0.25">
      <c r="A302" s="2" t="s">
        <v>442</v>
      </c>
      <c r="B302" s="47">
        <v>44474</v>
      </c>
      <c r="C302" s="2" t="s">
        <v>6</v>
      </c>
      <c r="D302" s="2" t="s">
        <v>21</v>
      </c>
      <c r="E302" s="2" t="s">
        <v>191</v>
      </c>
      <c r="F302" s="2" t="s">
        <v>1670</v>
      </c>
      <c r="G302" s="2" t="s">
        <v>3</v>
      </c>
      <c r="H302" s="2" t="s">
        <v>2622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2183.2126379999995</v>
      </c>
      <c r="R302" s="1">
        <v>0</v>
      </c>
      <c r="S302" s="1">
        <v>1619.7804499999997</v>
      </c>
      <c r="T302" s="1">
        <v>0</v>
      </c>
      <c r="U302" s="2" t="s">
        <v>0</v>
      </c>
      <c r="V302" s="1">
        <v>0</v>
      </c>
      <c r="W302" s="1">
        <v>485.7174</v>
      </c>
      <c r="X302" s="2" t="s">
        <v>0</v>
      </c>
      <c r="Y302" s="1">
        <v>77.714787999999999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35" t="s">
        <v>1</v>
      </c>
      <c r="AN302" s="2" t="s">
        <v>1</v>
      </c>
      <c r="AO302" s="135" t="s">
        <v>1</v>
      </c>
      <c r="AP302" s="2" t="s">
        <v>1</v>
      </c>
      <c r="AQ302" s="4">
        <v>2183.212638</v>
      </c>
      <c r="AR302" s="4">
        <v>0</v>
      </c>
    </row>
    <row r="303" spans="1:44" x14ac:dyDescent="0.25">
      <c r="A303" s="2" t="s">
        <v>443</v>
      </c>
      <c r="B303" s="47">
        <v>44474</v>
      </c>
      <c r="C303" s="2" t="s">
        <v>26</v>
      </c>
      <c r="D303" s="2" t="s">
        <v>892</v>
      </c>
      <c r="E303" s="2" t="s">
        <v>894</v>
      </c>
      <c r="F303" s="2" t="s">
        <v>2113</v>
      </c>
      <c r="G303" s="2" t="s">
        <v>3</v>
      </c>
      <c r="H303" s="2" t="s">
        <v>2114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106.40680000000002</v>
      </c>
      <c r="R303" s="1">
        <v>0</v>
      </c>
      <c r="S303" s="1">
        <v>0</v>
      </c>
      <c r="T303" s="1">
        <v>0</v>
      </c>
      <c r="U303" s="2" t="s">
        <v>0</v>
      </c>
      <c r="V303" s="1">
        <v>0</v>
      </c>
      <c r="W303" s="1">
        <v>91.73</v>
      </c>
      <c r="X303" s="2" t="s">
        <v>8</v>
      </c>
      <c r="Y303" s="1">
        <v>14.6768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35" t="s">
        <v>1</v>
      </c>
      <c r="AN303" s="2" t="s">
        <v>1</v>
      </c>
      <c r="AO303" s="135" t="s">
        <v>1</v>
      </c>
      <c r="AP303" s="2" t="s">
        <v>1</v>
      </c>
      <c r="AQ303" s="4">
        <v>106.4068</v>
      </c>
      <c r="AR303" s="4">
        <v>0</v>
      </c>
    </row>
    <row r="304" spans="1:44" x14ac:dyDescent="0.25">
      <c r="A304" s="2" t="s">
        <v>444</v>
      </c>
      <c r="B304" s="47">
        <v>44474</v>
      </c>
      <c r="C304" s="2" t="s">
        <v>6</v>
      </c>
      <c r="D304" s="2" t="s">
        <v>892</v>
      </c>
      <c r="E304" s="2" t="s">
        <v>893</v>
      </c>
      <c r="F304" s="2" t="s">
        <v>2624</v>
      </c>
      <c r="G304" s="2" t="s">
        <v>3</v>
      </c>
      <c r="H304" s="2" t="s">
        <v>2625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440.79909999999995</v>
      </c>
      <c r="R304" s="1">
        <v>0</v>
      </c>
      <c r="S304" s="1">
        <v>378.35894999999999</v>
      </c>
      <c r="T304" s="1">
        <v>0</v>
      </c>
      <c r="U304" s="2" t="s">
        <v>0</v>
      </c>
      <c r="V304" s="1">
        <v>0</v>
      </c>
      <c r="W304" s="1">
        <v>53.827650000000006</v>
      </c>
      <c r="X304" s="2" t="s">
        <v>8</v>
      </c>
      <c r="Y304" s="1">
        <v>8.6125000000000007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35" t="s">
        <v>1</v>
      </c>
      <c r="AN304" s="2" t="s">
        <v>1</v>
      </c>
      <c r="AO304" s="135" t="s">
        <v>1</v>
      </c>
      <c r="AP304" s="2" t="s">
        <v>1</v>
      </c>
      <c r="AQ304" s="4">
        <v>440.79910000000001</v>
      </c>
      <c r="AR304" s="4">
        <v>0</v>
      </c>
    </row>
    <row r="305" spans="1:44" x14ac:dyDescent="0.25">
      <c r="A305" s="2" t="s">
        <v>445</v>
      </c>
      <c r="B305" s="47">
        <v>44474</v>
      </c>
      <c r="C305" s="2" t="s">
        <v>6</v>
      </c>
      <c r="D305" s="2" t="s">
        <v>892</v>
      </c>
      <c r="E305" s="2" t="s">
        <v>893</v>
      </c>
      <c r="F305" s="2" t="s">
        <v>2624</v>
      </c>
      <c r="G305" s="2" t="s">
        <v>3</v>
      </c>
      <c r="H305" s="2" t="s">
        <v>2627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1334</v>
      </c>
      <c r="P305" s="2" t="s">
        <v>1359</v>
      </c>
      <c r="Q305" s="1">
        <v>81.731300000000005</v>
      </c>
      <c r="R305" s="1">
        <v>0</v>
      </c>
      <c r="S305" s="1">
        <v>62.185300000000005</v>
      </c>
      <c r="T305" s="1">
        <v>16.850000000000001</v>
      </c>
      <c r="U305" s="2" t="s">
        <v>8</v>
      </c>
      <c r="V305" s="1">
        <v>2.6960000000000002</v>
      </c>
      <c r="W305" s="1">
        <v>0</v>
      </c>
      <c r="X305" s="2" t="s">
        <v>0</v>
      </c>
      <c r="Y305" s="1">
        <v>0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35" t="s">
        <v>1</v>
      </c>
      <c r="AN305" s="2" t="s">
        <v>1</v>
      </c>
      <c r="AO305" s="135" t="s">
        <v>1</v>
      </c>
      <c r="AP305" s="2" t="s">
        <v>1</v>
      </c>
      <c r="AQ305" s="4">
        <v>81.731300000000005</v>
      </c>
      <c r="AR305" s="4">
        <v>0</v>
      </c>
    </row>
    <row r="306" spans="1:44" x14ac:dyDescent="0.25">
      <c r="A306" s="2" t="s">
        <v>446</v>
      </c>
      <c r="B306" s="47">
        <v>44474</v>
      </c>
      <c r="C306" s="2" t="s">
        <v>6</v>
      </c>
      <c r="D306" s="2" t="s">
        <v>892</v>
      </c>
      <c r="E306" s="2" t="s">
        <v>893</v>
      </c>
      <c r="F306" s="2" t="s">
        <v>2624</v>
      </c>
      <c r="G306" s="2" t="s">
        <v>3</v>
      </c>
      <c r="H306" s="2" t="s">
        <v>2631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5130.1998860000012</v>
      </c>
      <c r="R306" s="1">
        <v>0</v>
      </c>
      <c r="S306" s="1">
        <v>4004.7449000000011</v>
      </c>
      <c r="T306" s="1">
        <v>0</v>
      </c>
      <c r="U306" s="2" t="s">
        <v>0</v>
      </c>
      <c r="V306" s="1">
        <v>0</v>
      </c>
      <c r="W306" s="1">
        <v>970.21984999999995</v>
      </c>
      <c r="X306" s="2" t="s">
        <v>0</v>
      </c>
      <c r="Y306" s="1">
        <v>155.23513600000001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35" t="s">
        <v>1</v>
      </c>
      <c r="AN306" s="2" t="s">
        <v>1</v>
      </c>
      <c r="AO306" s="135" t="s">
        <v>1</v>
      </c>
      <c r="AP306" s="2" t="s">
        <v>1</v>
      </c>
      <c r="AQ306" s="4">
        <v>5130.1998860000012</v>
      </c>
      <c r="AR306" s="4">
        <v>0</v>
      </c>
    </row>
    <row r="307" spans="1:44" x14ac:dyDescent="0.25">
      <c r="A307" s="2" t="s">
        <v>447</v>
      </c>
      <c r="B307" s="47">
        <v>44474</v>
      </c>
      <c r="C307" s="2" t="s">
        <v>6</v>
      </c>
      <c r="D307" s="2" t="s">
        <v>16</v>
      </c>
      <c r="E307" s="2" t="s">
        <v>182</v>
      </c>
      <c r="F307" s="2" t="s">
        <v>2633</v>
      </c>
      <c r="G307" s="2" t="s">
        <v>3</v>
      </c>
      <c r="H307" s="2" t="s">
        <v>2634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2558.5718139999994</v>
      </c>
      <c r="R307" s="1">
        <v>0</v>
      </c>
      <c r="S307" s="1">
        <v>1761.5715500000001</v>
      </c>
      <c r="T307" s="1">
        <v>0</v>
      </c>
      <c r="U307" s="2" t="s">
        <v>0</v>
      </c>
      <c r="V307" s="1">
        <v>0</v>
      </c>
      <c r="W307" s="1">
        <v>687.06920000000002</v>
      </c>
      <c r="X307" s="2" t="s">
        <v>8</v>
      </c>
      <c r="Y307" s="1">
        <v>109.93106400000001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35" t="s">
        <v>1</v>
      </c>
      <c r="AN307" s="2" t="s">
        <v>1</v>
      </c>
      <c r="AO307" s="135" t="s">
        <v>1</v>
      </c>
      <c r="AP307" s="2" t="s">
        <v>1</v>
      </c>
      <c r="AQ307" s="4">
        <v>2558.5718139999999</v>
      </c>
      <c r="AR307" s="4">
        <v>0</v>
      </c>
    </row>
    <row r="308" spans="1:44" x14ac:dyDescent="0.25">
      <c r="A308" s="2" t="s">
        <v>448</v>
      </c>
      <c r="B308" s="47">
        <v>44474</v>
      </c>
      <c r="C308" s="2" t="s">
        <v>6</v>
      </c>
      <c r="D308" s="2" t="s">
        <v>9</v>
      </c>
      <c r="E308" s="2" t="s">
        <v>177</v>
      </c>
      <c r="F308" s="2" t="s">
        <v>2636</v>
      </c>
      <c r="G308" s="2" t="s">
        <v>3</v>
      </c>
      <c r="H308" s="2" t="s">
        <v>2637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764.16648799999984</v>
      </c>
      <c r="R308" s="1">
        <v>0</v>
      </c>
      <c r="S308" s="1">
        <v>346.73809999999992</v>
      </c>
      <c r="T308" s="1">
        <v>0</v>
      </c>
      <c r="U308" s="2" t="s">
        <v>0</v>
      </c>
      <c r="V308" s="1">
        <v>0</v>
      </c>
      <c r="W308" s="1">
        <v>359.85199999999998</v>
      </c>
      <c r="X308" s="2" t="s">
        <v>8</v>
      </c>
      <c r="Y308" s="1">
        <v>57.576388000000001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35" t="s">
        <v>1</v>
      </c>
      <c r="AN308" s="2" t="s">
        <v>1</v>
      </c>
      <c r="AO308" s="135" t="s">
        <v>1</v>
      </c>
      <c r="AP308" s="2" t="s">
        <v>1</v>
      </c>
      <c r="AQ308" s="4">
        <v>764.16648799999984</v>
      </c>
      <c r="AR308" s="4">
        <v>0</v>
      </c>
    </row>
    <row r="309" spans="1:44" x14ac:dyDescent="0.25">
      <c r="A309" s="2" t="s">
        <v>449</v>
      </c>
      <c r="B309" s="47">
        <v>44474</v>
      </c>
      <c r="C309" s="2" t="s">
        <v>6</v>
      </c>
      <c r="D309" s="2" t="s">
        <v>1591</v>
      </c>
      <c r="E309" s="2" t="s">
        <v>732</v>
      </c>
      <c r="F309" s="2" t="s">
        <v>1767</v>
      </c>
      <c r="G309" s="2" t="s">
        <v>3</v>
      </c>
      <c r="H309" s="2" t="s">
        <v>1768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1225.4943800000003</v>
      </c>
      <c r="R309" s="1">
        <v>0</v>
      </c>
      <c r="S309" s="1">
        <v>869.27809999999999</v>
      </c>
      <c r="T309" s="1">
        <v>0</v>
      </c>
      <c r="U309" s="2" t="s">
        <v>0</v>
      </c>
      <c r="V309" s="1">
        <v>0</v>
      </c>
      <c r="W309" s="1">
        <v>307.08300000000008</v>
      </c>
      <c r="X309" s="2" t="s">
        <v>0</v>
      </c>
      <c r="Y309" s="1">
        <v>49.133279999999999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35" t="s">
        <v>1</v>
      </c>
      <c r="AN309" s="2" t="s">
        <v>1</v>
      </c>
      <c r="AO309" s="135" t="s">
        <v>1</v>
      </c>
      <c r="AP309" s="2" t="s">
        <v>1</v>
      </c>
      <c r="AQ309" s="4">
        <v>1225.4943800000001</v>
      </c>
      <c r="AR309" s="4">
        <v>0</v>
      </c>
    </row>
    <row r="310" spans="1:44" x14ac:dyDescent="0.25">
      <c r="A310" s="2" t="s">
        <v>450</v>
      </c>
      <c r="B310" s="47">
        <v>44474</v>
      </c>
      <c r="C310" s="2" t="s">
        <v>6</v>
      </c>
      <c r="D310" s="2" t="s">
        <v>929</v>
      </c>
      <c r="E310" s="2" t="s">
        <v>930</v>
      </c>
      <c r="F310" s="2" t="s">
        <v>2642</v>
      </c>
      <c r="G310" s="2" t="s">
        <v>3</v>
      </c>
      <c r="H310" s="2" t="s">
        <v>2643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1041.2025499999997</v>
      </c>
      <c r="R310" s="1">
        <v>0</v>
      </c>
      <c r="S310" s="1">
        <v>798.86139999999978</v>
      </c>
      <c r="T310" s="1">
        <v>0</v>
      </c>
      <c r="U310" s="2" t="s">
        <v>0</v>
      </c>
      <c r="V310" s="1">
        <v>0</v>
      </c>
      <c r="W310" s="1">
        <v>208.91485</v>
      </c>
      <c r="X310" s="2" t="s">
        <v>0</v>
      </c>
      <c r="Y310" s="1">
        <v>33.426300000000005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35" t="s">
        <v>1</v>
      </c>
      <c r="AN310" s="2" t="s">
        <v>1</v>
      </c>
      <c r="AO310" s="135" t="s">
        <v>1</v>
      </c>
      <c r="AP310" s="2" t="s">
        <v>1</v>
      </c>
      <c r="AQ310" s="4">
        <v>1041.2025499999997</v>
      </c>
      <c r="AR310" s="4">
        <v>0</v>
      </c>
    </row>
    <row r="311" spans="1:44" x14ac:dyDescent="0.25">
      <c r="A311" s="2" t="s">
        <v>451</v>
      </c>
      <c r="B311" s="47">
        <v>44474</v>
      </c>
      <c r="C311" s="2" t="s">
        <v>6</v>
      </c>
      <c r="D311" s="2" t="s">
        <v>884</v>
      </c>
      <c r="E311" s="2" t="s">
        <v>850</v>
      </c>
      <c r="F311" s="2" t="s">
        <v>3184</v>
      </c>
      <c r="G311" s="2" t="s">
        <v>3</v>
      </c>
      <c r="H311" s="2" t="s">
        <v>1204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97</v>
      </c>
      <c r="P311" s="2" t="s">
        <v>1</v>
      </c>
      <c r="Q311" s="1">
        <v>0</v>
      </c>
      <c r="R311" s="1">
        <v>0</v>
      </c>
      <c r="S311" s="1">
        <v>0</v>
      </c>
      <c r="T311" s="1">
        <v>0</v>
      </c>
      <c r="U311" s="2" t="s">
        <v>0</v>
      </c>
      <c r="V311" s="1">
        <v>0</v>
      </c>
      <c r="W311" s="1">
        <v>0</v>
      </c>
      <c r="X311" s="2" t="s">
        <v>8</v>
      </c>
      <c r="Y311" s="1">
        <v>0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35"/>
      <c r="AN311" s="2"/>
      <c r="AO311" s="135">
        <v>0</v>
      </c>
      <c r="AP311" s="2">
        <v>0</v>
      </c>
      <c r="AQ311" s="4">
        <v>0</v>
      </c>
      <c r="AR311" s="4">
        <v>0</v>
      </c>
    </row>
    <row r="312" spans="1:44" x14ac:dyDescent="0.25">
      <c r="A312" s="2" t="s">
        <v>452</v>
      </c>
      <c r="B312" s="47">
        <v>44475</v>
      </c>
      <c r="C312" s="2" t="s">
        <v>1364</v>
      </c>
      <c r="D312" s="2" t="s">
        <v>48</v>
      </c>
      <c r="E312" s="2" t="s">
        <v>1365</v>
      </c>
      <c r="F312" s="2" t="s">
        <v>1747</v>
      </c>
      <c r="G312" s="2" t="s">
        <v>3</v>
      </c>
      <c r="H312" s="2" t="s">
        <v>1774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2561.1389140000001</v>
      </c>
      <c r="R312" s="1">
        <v>0</v>
      </c>
      <c r="S312" s="1">
        <v>2089.8000000000002</v>
      </c>
      <c r="T312" s="1">
        <v>0</v>
      </c>
      <c r="U312" s="2" t="s">
        <v>0</v>
      </c>
      <c r="V312" s="1">
        <v>0</v>
      </c>
      <c r="W312" s="1">
        <v>406.32665000000009</v>
      </c>
      <c r="X312" s="2" t="s">
        <v>0</v>
      </c>
      <c r="Y312" s="1">
        <v>65.012264000000002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35" t="s">
        <v>1</v>
      </c>
      <c r="AN312" s="2" t="s">
        <v>1</v>
      </c>
      <c r="AO312" s="135" t="s">
        <v>1</v>
      </c>
      <c r="AP312" s="2" t="s">
        <v>1</v>
      </c>
      <c r="AQ312" s="4">
        <v>2561.1389140000001</v>
      </c>
      <c r="AR312" s="4">
        <v>0</v>
      </c>
    </row>
    <row r="313" spans="1:44" x14ac:dyDescent="0.25">
      <c r="A313" s="2" t="s">
        <v>453</v>
      </c>
      <c r="B313" s="47">
        <v>44475</v>
      </c>
      <c r="C313" s="2" t="s">
        <v>1364</v>
      </c>
      <c r="D313" s="2" t="s">
        <v>48</v>
      </c>
      <c r="E313" s="2" t="s">
        <v>1365</v>
      </c>
      <c r="F313" s="2" t="s">
        <v>1779</v>
      </c>
      <c r="G313" s="2" t="s">
        <v>12</v>
      </c>
      <c r="H313" s="2" t="s">
        <v>1</v>
      </c>
      <c r="I313" s="1" t="s">
        <v>1493</v>
      </c>
      <c r="J313" s="1" t="s">
        <v>1</v>
      </c>
      <c r="K313" s="1" t="s">
        <v>1780</v>
      </c>
      <c r="L313" s="1" t="s">
        <v>1781</v>
      </c>
      <c r="M313" s="1">
        <v>7.12</v>
      </c>
      <c r="N313" s="2" t="s">
        <v>11</v>
      </c>
      <c r="O313" s="2" t="s">
        <v>1782</v>
      </c>
      <c r="P313" s="2" t="s">
        <v>1783</v>
      </c>
      <c r="Q313" s="1">
        <v>-3.43</v>
      </c>
      <c r="R313" s="1">
        <v>0</v>
      </c>
      <c r="S313" s="1">
        <v>-3.43</v>
      </c>
      <c r="T313" s="1">
        <v>0</v>
      </c>
      <c r="U313" s="2" t="s">
        <v>0</v>
      </c>
      <c r="V313" s="1">
        <v>0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35" t="s">
        <v>1</v>
      </c>
      <c r="AN313" s="2" t="s">
        <v>1</v>
      </c>
      <c r="AO313" s="135" t="s">
        <v>1</v>
      </c>
      <c r="AP313" s="2" t="s">
        <v>1</v>
      </c>
      <c r="AQ313" s="4">
        <v>-3.43</v>
      </c>
      <c r="AR313" s="4">
        <v>0</v>
      </c>
    </row>
    <row r="314" spans="1:44" x14ac:dyDescent="0.25">
      <c r="A314" s="2" t="s">
        <v>454</v>
      </c>
      <c r="B314" s="47">
        <v>44475</v>
      </c>
      <c r="C314" s="2" t="s">
        <v>34</v>
      </c>
      <c r="D314" s="2" t="s">
        <v>48</v>
      </c>
      <c r="E314" s="2" t="s">
        <v>180</v>
      </c>
      <c r="F314" s="2" t="s">
        <v>1885</v>
      </c>
      <c r="G314" s="2" t="s">
        <v>3</v>
      </c>
      <c r="H314" s="2" t="s">
        <v>1886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368.99804999999986</v>
      </c>
      <c r="R314" s="1">
        <v>0</v>
      </c>
      <c r="S314" s="1">
        <v>325.63724999999982</v>
      </c>
      <c r="T314" s="1">
        <v>0</v>
      </c>
      <c r="U314" s="2" t="s">
        <v>0</v>
      </c>
      <c r="V314" s="1">
        <v>0</v>
      </c>
      <c r="W314" s="1">
        <v>37.379999999999995</v>
      </c>
      <c r="X314" s="2" t="s">
        <v>0</v>
      </c>
      <c r="Y314" s="1">
        <v>5.9808000000000003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35" t="s">
        <v>1</v>
      </c>
      <c r="AN314" s="2" t="s">
        <v>1</v>
      </c>
      <c r="AO314" s="135" t="s">
        <v>1</v>
      </c>
      <c r="AP314" s="2" t="s">
        <v>1</v>
      </c>
      <c r="AQ314" s="4">
        <v>368.99804999999981</v>
      </c>
      <c r="AR314" s="4">
        <v>0</v>
      </c>
    </row>
    <row r="315" spans="1:44" x14ac:dyDescent="0.25">
      <c r="A315" s="2" t="s">
        <v>455</v>
      </c>
      <c r="B315" s="47">
        <v>44475</v>
      </c>
      <c r="C315" s="2" t="s">
        <v>34</v>
      </c>
      <c r="D315" s="2" t="s">
        <v>48</v>
      </c>
      <c r="E315" s="2" t="s">
        <v>180</v>
      </c>
      <c r="F315" s="2" t="s">
        <v>1894</v>
      </c>
      <c r="G315" s="2" t="s">
        <v>3</v>
      </c>
      <c r="H315" s="2" t="s">
        <v>1895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1896</v>
      </c>
      <c r="P315" s="2" t="s">
        <v>1897</v>
      </c>
      <c r="Q315" s="1">
        <v>5.1608000000000001</v>
      </c>
      <c r="R315" s="1">
        <v>0</v>
      </c>
      <c r="S315" s="1">
        <v>5.1608000000000001</v>
      </c>
      <c r="T315" s="1">
        <v>0</v>
      </c>
      <c r="U315" s="2" t="s">
        <v>0</v>
      </c>
      <c r="V315" s="1">
        <v>0</v>
      </c>
      <c r="W315" s="1">
        <v>0</v>
      </c>
      <c r="X315" s="2" t="s">
        <v>0</v>
      </c>
      <c r="Y315" s="1">
        <v>0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35" t="s">
        <v>1</v>
      </c>
      <c r="AN315" s="2" t="s">
        <v>1</v>
      </c>
      <c r="AO315" s="135" t="s">
        <v>1</v>
      </c>
      <c r="AP315" s="2" t="s">
        <v>1</v>
      </c>
      <c r="AQ315" s="4">
        <v>5.1608000000000001</v>
      </c>
      <c r="AR315" s="4">
        <v>0</v>
      </c>
    </row>
    <row r="316" spans="1:44" x14ac:dyDescent="0.25">
      <c r="A316" s="2" t="s">
        <v>456</v>
      </c>
      <c r="B316" s="47">
        <v>44475</v>
      </c>
      <c r="C316" s="2" t="s">
        <v>34</v>
      </c>
      <c r="D316" s="2" t="s">
        <v>48</v>
      </c>
      <c r="E316" s="2" t="s">
        <v>180</v>
      </c>
      <c r="F316" s="2" t="s">
        <v>1885</v>
      </c>
      <c r="G316" s="2" t="s">
        <v>3</v>
      </c>
      <c r="H316" s="2" t="s">
        <v>1903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1495.4744000000001</v>
      </c>
      <c r="R316" s="1">
        <v>0</v>
      </c>
      <c r="S316" s="1">
        <v>1373.7556</v>
      </c>
      <c r="T316" s="1">
        <v>0</v>
      </c>
      <c r="U316" s="2" t="s">
        <v>0</v>
      </c>
      <c r="V316" s="1">
        <v>0</v>
      </c>
      <c r="W316" s="1">
        <v>104.93</v>
      </c>
      <c r="X316" s="2" t="s">
        <v>0</v>
      </c>
      <c r="Y316" s="1">
        <v>16.788800000000002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35" t="s">
        <v>1</v>
      </c>
      <c r="AN316" s="2" t="s">
        <v>1</v>
      </c>
      <c r="AO316" s="135" t="s">
        <v>1</v>
      </c>
      <c r="AP316" s="2" t="s">
        <v>1</v>
      </c>
      <c r="AQ316" s="4">
        <v>1495.4744000000001</v>
      </c>
      <c r="AR316" s="4">
        <v>0</v>
      </c>
    </row>
    <row r="317" spans="1:44" x14ac:dyDescent="0.25">
      <c r="A317" s="2" t="s">
        <v>457</v>
      </c>
      <c r="B317" s="47">
        <v>44475</v>
      </c>
      <c r="C317" s="2" t="s">
        <v>26</v>
      </c>
      <c r="D317" s="2" t="s">
        <v>48</v>
      </c>
      <c r="E317" s="2" t="s">
        <v>220</v>
      </c>
      <c r="F317" s="2" t="s">
        <v>2133</v>
      </c>
      <c r="G317" s="2" t="s">
        <v>3</v>
      </c>
      <c r="H317" s="2" t="s">
        <v>2134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1486.1857560000001</v>
      </c>
      <c r="R317" s="1">
        <v>0</v>
      </c>
      <c r="S317" s="1">
        <v>1041.6834999999999</v>
      </c>
      <c r="T317" s="1">
        <v>0</v>
      </c>
      <c r="U317" s="2" t="s">
        <v>0</v>
      </c>
      <c r="V317" s="1">
        <v>0</v>
      </c>
      <c r="W317" s="1">
        <v>383.19160000000005</v>
      </c>
      <c r="X317" s="2" t="s">
        <v>8</v>
      </c>
      <c r="Y317" s="1">
        <v>61.310656000000009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35" t="s">
        <v>1</v>
      </c>
      <c r="AN317" s="2" t="s">
        <v>1</v>
      </c>
      <c r="AO317" s="135" t="s">
        <v>1</v>
      </c>
      <c r="AP317" s="2" t="s">
        <v>1</v>
      </c>
      <c r="AQ317" s="4">
        <v>1486.1857560000001</v>
      </c>
      <c r="AR317" s="4">
        <v>0</v>
      </c>
    </row>
    <row r="318" spans="1:44" x14ac:dyDescent="0.25">
      <c r="A318" s="2" t="s">
        <v>458</v>
      </c>
      <c r="B318" s="47">
        <v>44475</v>
      </c>
      <c r="C318" s="2" t="s">
        <v>26</v>
      </c>
      <c r="D318" s="2" t="s">
        <v>48</v>
      </c>
      <c r="E318" s="2" t="s">
        <v>220</v>
      </c>
      <c r="F318" s="2" t="s">
        <v>2141</v>
      </c>
      <c r="G318" s="2" t="s">
        <v>3</v>
      </c>
      <c r="H318" s="2" t="s">
        <v>2142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901</v>
      </c>
      <c r="P318" s="2" t="s">
        <v>902</v>
      </c>
      <c r="Q318" s="1">
        <v>92.785700000000006</v>
      </c>
      <c r="R318" s="1">
        <v>0</v>
      </c>
      <c r="S318" s="1">
        <v>92.785700000000006</v>
      </c>
      <c r="T318" s="1">
        <v>0</v>
      </c>
      <c r="U318" s="2" t="s">
        <v>0</v>
      </c>
      <c r="V318" s="1">
        <v>0</v>
      </c>
      <c r="W318" s="1">
        <v>0</v>
      </c>
      <c r="X318" s="2" t="s">
        <v>0</v>
      </c>
      <c r="Y318" s="1">
        <v>0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35" t="s">
        <v>1</v>
      </c>
      <c r="AN318" s="2" t="s">
        <v>1</v>
      </c>
      <c r="AO318" s="135" t="s">
        <v>1</v>
      </c>
      <c r="AP318" s="2" t="s">
        <v>1</v>
      </c>
      <c r="AQ318" s="4">
        <v>92.785700000000006</v>
      </c>
      <c r="AR318" s="4">
        <v>0</v>
      </c>
    </row>
    <row r="319" spans="1:44" x14ac:dyDescent="0.25">
      <c r="A319" s="2" t="s">
        <v>459</v>
      </c>
      <c r="B319" s="47">
        <v>44475</v>
      </c>
      <c r="C319" s="2" t="s">
        <v>26</v>
      </c>
      <c r="D319" s="2" t="s">
        <v>48</v>
      </c>
      <c r="E319" s="2" t="s">
        <v>220</v>
      </c>
      <c r="F319" s="2" t="s">
        <v>2133</v>
      </c>
      <c r="G319" s="2" t="s">
        <v>3</v>
      </c>
      <c r="H319" s="2" t="s">
        <v>2150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554.06567399999994</v>
      </c>
      <c r="R319" s="1">
        <v>0</v>
      </c>
      <c r="S319" s="1">
        <v>332.11834999999996</v>
      </c>
      <c r="T319" s="1">
        <v>0</v>
      </c>
      <c r="U319" s="2" t="s">
        <v>0</v>
      </c>
      <c r="V319" s="1">
        <v>0</v>
      </c>
      <c r="W319" s="1">
        <v>191.3339</v>
      </c>
      <c r="X319" s="2" t="s">
        <v>8</v>
      </c>
      <c r="Y319" s="1">
        <v>30.613424000000002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35" t="s">
        <v>1</v>
      </c>
      <c r="AN319" s="2" t="s">
        <v>1</v>
      </c>
      <c r="AO319" s="135" t="s">
        <v>1</v>
      </c>
      <c r="AP319" s="2" t="s">
        <v>1</v>
      </c>
      <c r="AQ319" s="4">
        <v>554.06567399999994</v>
      </c>
      <c r="AR319" s="4">
        <v>0</v>
      </c>
    </row>
    <row r="320" spans="1:44" x14ac:dyDescent="0.25">
      <c r="A320" s="2" t="s">
        <v>460</v>
      </c>
      <c r="B320" s="47">
        <v>44475</v>
      </c>
      <c r="C320" s="2" t="s">
        <v>6</v>
      </c>
      <c r="D320" s="2" t="s">
        <v>48</v>
      </c>
      <c r="E320" s="2" t="s">
        <v>229</v>
      </c>
      <c r="F320" s="2" t="s">
        <v>2679</v>
      </c>
      <c r="G320" s="2" t="s">
        <v>3</v>
      </c>
      <c r="H320" s="2" t="s">
        <v>2680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3712.4245180000003</v>
      </c>
      <c r="R320" s="1">
        <v>0</v>
      </c>
      <c r="S320" s="1">
        <v>2974.9114</v>
      </c>
      <c r="T320" s="1">
        <v>0</v>
      </c>
      <c r="U320" s="2" t="s">
        <v>0</v>
      </c>
      <c r="V320" s="1">
        <v>0</v>
      </c>
      <c r="W320" s="1">
        <v>635.78725000000009</v>
      </c>
      <c r="X320" s="2" t="s">
        <v>8</v>
      </c>
      <c r="Y320" s="1">
        <v>101.72586800000003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35" t="s">
        <v>1</v>
      </c>
      <c r="AN320" s="2" t="s">
        <v>1</v>
      </c>
      <c r="AO320" s="135" t="s">
        <v>1</v>
      </c>
      <c r="AP320" s="2" t="s">
        <v>1</v>
      </c>
      <c r="AQ320" s="4">
        <v>3712.4245180000003</v>
      </c>
      <c r="AR320" s="4">
        <v>0</v>
      </c>
    </row>
    <row r="321" spans="1:44" x14ac:dyDescent="0.25">
      <c r="A321" s="2" t="s">
        <v>461</v>
      </c>
      <c r="B321" s="47">
        <v>44475</v>
      </c>
      <c r="C321" s="2" t="s">
        <v>6</v>
      </c>
      <c r="D321" s="2" t="s">
        <v>48</v>
      </c>
      <c r="E321" s="2" t="s">
        <v>229</v>
      </c>
      <c r="F321" s="2" t="s">
        <v>2679</v>
      </c>
      <c r="G321" s="2" t="s">
        <v>3</v>
      </c>
      <c r="H321" s="2" t="s">
        <v>2682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2683</v>
      </c>
      <c r="P321" s="2" t="s">
        <v>2684</v>
      </c>
      <c r="Q321" s="1">
        <v>14.9636</v>
      </c>
      <c r="R321" s="1">
        <v>0</v>
      </c>
      <c r="S321" s="1">
        <v>2.0876000000000001</v>
      </c>
      <c r="T321" s="1">
        <v>11.1</v>
      </c>
      <c r="U321" s="2" t="s">
        <v>8</v>
      </c>
      <c r="V321" s="1">
        <v>1.776</v>
      </c>
      <c r="W321" s="1">
        <v>0</v>
      </c>
      <c r="X321" s="2" t="s">
        <v>0</v>
      </c>
      <c r="Y321" s="1">
        <v>0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35" t="s">
        <v>1</v>
      </c>
      <c r="AN321" s="2" t="s">
        <v>1</v>
      </c>
      <c r="AO321" s="135" t="s">
        <v>1</v>
      </c>
      <c r="AP321" s="2" t="s">
        <v>1</v>
      </c>
      <c r="AQ321" s="4">
        <v>14.9636</v>
      </c>
      <c r="AR321" s="4">
        <v>0</v>
      </c>
    </row>
    <row r="322" spans="1:44" x14ac:dyDescent="0.25">
      <c r="A322" s="2" t="s">
        <v>462</v>
      </c>
      <c r="B322" s="47">
        <v>44475</v>
      </c>
      <c r="C322" s="2" t="s">
        <v>6</v>
      </c>
      <c r="D322" s="2" t="s">
        <v>48</v>
      </c>
      <c r="E322" s="2" t="s">
        <v>229</v>
      </c>
      <c r="F322" s="2" t="s">
        <v>2679</v>
      </c>
      <c r="G322" s="2" t="s">
        <v>3</v>
      </c>
      <c r="H322" s="2" t="s">
        <v>2686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1195.6769980000001</v>
      </c>
      <c r="R322" s="1">
        <v>0</v>
      </c>
      <c r="S322" s="1">
        <v>876.80049999999994</v>
      </c>
      <c r="T322" s="1">
        <v>0</v>
      </c>
      <c r="U322" s="2" t="s">
        <v>0</v>
      </c>
      <c r="V322" s="1">
        <v>0</v>
      </c>
      <c r="W322" s="1">
        <v>274.89355</v>
      </c>
      <c r="X322" s="2" t="s">
        <v>0</v>
      </c>
      <c r="Y322" s="1">
        <v>43.982948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35" t="s">
        <v>1</v>
      </c>
      <c r="AN322" s="2" t="s">
        <v>1</v>
      </c>
      <c r="AO322" s="135" t="s">
        <v>1</v>
      </c>
      <c r="AP322" s="2" t="s">
        <v>1</v>
      </c>
      <c r="AQ322" s="4">
        <v>1195.6769980000001</v>
      </c>
      <c r="AR322" s="4">
        <v>0</v>
      </c>
    </row>
    <row r="323" spans="1:44" x14ac:dyDescent="0.25">
      <c r="A323" s="2" t="s">
        <v>463</v>
      </c>
      <c r="B323" s="47">
        <v>44475</v>
      </c>
      <c r="C323" s="2" t="s">
        <v>1364</v>
      </c>
      <c r="D323" s="2" t="s">
        <v>41</v>
      </c>
      <c r="E323" s="2" t="s">
        <v>1366</v>
      </c>
      <c r="F323" s="2" t="s">
        <v>1788</v>
      </c>
      <c r="G323" s="2" t="s">
        <v>3</v>
      </c>
      <c r="H323" s="2" t="s">
        <v>1789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2509.4672679999985</v>
      </c>
      <c r="R323" s="1">
        <v>0</v>
      </c>
      <c r="S323" s="1">
        <v>1983.101549999999</v>
      </c>
      <c r="T323" s="1">
        <v>0</v>
      </c>
      <c r="U323" s="2" t="s">
        <v>0</v>
      </c>
      <c r="V323" s="1">
        <v>0</v>
      </c>
      <c r="W323" s="1">
        <v>453.76355000000012</v>
      </c>
      <c r="X323" s="2" t="s">
        <v>0</v>
      </c>
      <c r="Y323" s="1">
        <v>72.602167999999992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35" t="s">
        <v>1</v>
      </c>
      <c r="AN323" s="2" t="s">
        <v>1</v>
      </c>
      <c r="AO323" s="135" t="s">
        <v>1</v>
      </c>
      <c r="AP323" s="2" t="s">
        <v>1</v>
      </c>
      <c r="AQ323" s="4">
        <v>2509.467267999999</v>
      </c>
      <c r="AR323" s="4">
        <v>0</v>
      </c>
    </row>
    <row r="324" spans="1:44" x14ac:dyDescent="0.25">
      <c r="A324" s="2" t="s">
        <v>464</v>
      </c>
      <c r="B324" s="47">
        <v>44475</v>
      </c>
      <c r="C324" s="2" t="s">
        <v>1364</v>
      </c>
      <c r="D324" s="2" t="s">
        <v>41</v>
      </c>
      <c r="E324" s="2" t="s">
        <v>1366</v>
      </c>
      <c r="F324" s="2" t="s">
        <v>1796</v>
      </c>
      <c r="G324" s="2" t="s">
        <v>12</v>
      </c>
      <c r="H324" s="2" t="s">
        <v>1</v>
      </c>
      <c r="I324" s="1" t="s">
        <v>1681</v>
      </c>
      <c r="J324" s="1" t="s">
        <v>1</v>
      </c>
      <c r="K324" s="1" t="s">
        <v>1797</v>
      </c>
      <c r="L324" s="1" t="s">
        <v>1781</v>
      </c>
      <c r="M324" s="1">
        <v>14.97</v>
      </c>
      <c r="N324" s="2" t="s">
        <v>11</v>
      </c>
      <c r="O324" s="2" t="s">
        <v>1798</v>
      </c>
      <c r="P324" s="2" t="s">
        <v>1799</v>
      </c>
      <c r="Q324" s="1">
        <v>-10.7811</v>
      </c>
      <c r="R324" s="1">
        <v>0</v>
      </c>
      <c r="S324" s="1">
        <v>-10.7811</v>
      </c>
      <c r="T324" s="1">
        <v>0</v>
      </c>
      <c r="U324" s="2" t="s">
        <v>0</v>
      </c>
      <c r="V324" s="1">
        <v>0</v>
      </c>
      <c r="W324" s="1">
        <v>0</v>
      </c>
      <c r="X324" s="2" t="s">
        <v>0</v>
      </c>
      <c r="Y324" s="1">
        <v>0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35" t="s">
        <v>1</v>
      </c>
      <c r="AN324" s="2" t="s">
        <v>1</v>
      </c>
      <c r="AO324" s="135" t="s">
        <v>1</v>
      </c>
      <c r="AP324" s="2" t="s">
        <v>1</v>
      </c>
      <c r="AQ324" s="4">
        <v>-10.7811</v>
      </c>
      <c r="AR324" s="4">
        <v>0</v>
      </c>
    </row>
    <row r="325" spans="1:44" x14ac:dyDescent="0.25">
      <c r="A325" s="2" t="s">
        <v>465</v>
      </c>
      <c r="B325" s="47">
        <v>44475</v>
      </c>
      <c r="C325" s="2" t="s">
        <v>34</v>
      </c>
      <c r="D325" s="2" t="s">
        <v>41</v>
      </c>
      <c r="E325" s="2" t="s">
        <v>216</v>
      </c>
      <c r="F325" s="2" t="s">
        <v>1912</v>
      </c>
      <c r="G325" s="2" t="s">
        <v>3</v>
      </c>
      <c r="H325" s="2" t="s">
        <v>1913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100.27119999999999</v>
      </c>
      <c r="R325" s="1">
        <v>0</v>
      </c>
      <c r="S325" s="1">
        <v>96.547600000000017</v>
      </c>
      <c r="T325" s="1">
        <v>0</v>
      </c>
      <c r="U325" s="2" t="s">
        <v>0</v>
      </c>
      <c r="V325" s="1">
        <v>0</v>
      </c>
      <c r="W325" s="1">
        <v>3.21</v>
      </c>
      <c r="X325" s="2" t="s">
        <v>8</v>
      </c>
      <c r="Y325" s="1">
        <v>0.51360000000000006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35" t="s">
        <v>1</v>
      </c>
      <c r="AN325" s="2" t="s">
        <v>1</v>
      </c>
      <c r="AO325" s="135" t="s">
        <v>1</v>
      </c>
      <c r="AP325" s="2" t="s">
        <v>1</v>
      </c>
      <c r="AQ325" s="4">
        <v>100.27120000000001</v>
      </c>
      <c r="AR325" s="4">
        <v>0</v>
      </c>
    </row>
    <row r="326" spans="1:44" x14ac:dyDescent="0.25">
      <c r="A326" s="2" t="s">
        <v>466</v>
      </c>
      <c r="B326" s="47">
        <v>44475</v>
      </c>
      <c r="C326" s="2" t="s">
        <v>34</v>
      </c>
      <c r="D326" s="2" t="s">
        <v>41</v>
      </c>
      <c r="E326" s="2" t="s">
        <v>216</v>
      </c>
      <c r="F326" s="2" t="s">
        <v>1921</v>
      </c>
      <c r="G326" s="2" t="s">
        <v>3</v>
      </c>
      <c r="H326" s="2" t="s">
        <v>1922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1923</v>
      </c>
      <c r="P326" s="2" t="s">
        <v>1924</v>
      </c>
      <c r="Q326" s="1">
        <v>4.5406500000000003</v>
      </c>
      <c r="R326" s="1">
        <v>0</v>
      </c>
      <c r="S326" s="1">
        <v>4.5406500000000003</v>
      </c>
      <c r="T326" s="1">
        <v>0</v>
      </c>
      <c r="U326" s="2" t="s">
        <v>0</v>
      </c>
      <c r="V326" s="1">
        <v>0</v>
      </c>
      <c r="W326" s="1">
        <v>0</v>
      </c>
      <c r="X326" s="2" t="s">
        <v>0</v>
      </c>
      <c r="Y326" s="1">
        <v>0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35" t="s">
        <v>1</v>
      </c>
      <c r="AN326" s="2" t="s">
        <v>1</v>
      </c>
      <c r="AO326" s="135" t="s">
        <v>1</v>
      </c>
      <c r="AP326" s="2" t="s">
        <v>1</v>
      </c>
      <c r="AQ326" s="4">
        <v>4.5406500000000003</v>
      </c>
      <c r="AR326" s="4">
        <v>0</v>
      </c>
    </row>
    <row r="327" spans="1:44" x14ac:dyDescent="0.25">
      <c r="A327" s="2" t="s">
        <v>467</v>
      </c>
      <c r="B327" s="47">
        <v>44475</v>
      </c>
      <c r="C327" s="2" t="s">
        <v>34</v>
      </c>
      <c r="D327" s="2" t="s">
        <v>41</v>
      </c>
      <c r="E327" s="2" t="s">
        <v>216</v>
      </c>
      <c r="F327" s="2" t="s">
        <v>1912</v>
      </c>
      <c r="G327" s="2" t="s">
        <v>3</v>
      </c>
      <c r="H327" s="2" t="s">
        <v>1931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1843.6774500000001</v>
      </c>
      <c r="R327" s="1">
        <v>0</v>
      </c>
      <c r="S327" s="1">
        <v>1766.2988999999998</v>
      </c>
      <c r="T327" s="1">
        <v>0</v>
      </c>
      <c r="U327" s="2" t="s">
        <v>0</v>
      </c>
      <c r="V327" s="1">
        <v>0</v>
      </c>
      <c r="W327" s="1">
        <v>66.705650000000006</v>
      </c>
      <c r="X327" s="2" t="s">
        <v>0</v>
      </c>
      <c r="Y327" s="1">
        <v>10.672899999999998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35" t="s">
        <v>1</v>
      </c>
      <c r="AN327" s="2" t="s">
        <v>1</v>
      </c>
      <c r="AO327" s="135" t="s">
        <v>1</v>
      </c>
      <c r="AP327" s="2" t="s">
        <v>1</v>
      </c>
      <c r="AQ327" s="4">
        <v>1843.6774499999999</v>
      </c>
      <c r="AR327" s="4">
        <v>0</v>
      </c>
    </row>
    <row r="328" spans="1:44" x14ac:dyDescent="0.25">
      <c r="A328" s="2" t="s">
        <v>468</v>
      </c>
      <c r="B328" s="47">
        <v>44475</v>
      </c>
      <c r="C328" s="2" t="s">
        <v>26</v>
      </c>
      <c r="D328" s="2" t="s">
        <v>41</v>
      </c>
      <c r="E328" s="2" t="s">
        <v>211</v>
      </c>
      <c r="F328" s="2" t="s">
        <v>1539</v>
      </c>
      <c r="G328" s="2" t="s">
        <v>3</v>
      </c>
      <c r="H328" s="2" t="s">
        <v>2156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4112.1572299999998</v>
      </c>
      <c r="R328" s="1">
        <v>0</v>
      </c>
      <c r="S328" s="1">
        <v>2879.3738999999996</v>
      </c>
      <c r="T328" s="1">
        <v>0</v>
      </c>
      <c r="U328" s="2" t="s">
        <v>0</v>
      </c>
      <c r="V328" s="1">
        <v>0</v>
      </c>
      <c r="W328" s="1">
        <v>1062.7442500000004</v>
      </c>
      <c r="X328" s="2" t="s">
        <v>8</v>
      </c>
      <c r="Y328" s="1">
        <v>170.03907999999998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35" t="s">
        <v>1</v>
      </c>
      <c r="AN328" s="2" t="s">
        <v>1</v>
      </c>
      <c r="AO328" s="135" t="s">
        <v>1</v>
      </c>
      <c r="AP328" s="2" t="s">
        <v>1</v>
      </c>
      <c r="AQ328" s="4">
        <v>4112.1572299999998</v>
      </c>
      <c r="AR328" s="4">
        <v>0</v>
      </c>
    </row>
    <row r="329" spans="1:44" x14ac:dyDescent="0.25">
      <c r="A329" s="2" t="s">
        <v>469</v>
      </c>
      <c r="B329" s="47">
        <v>44475</v>
      </c>
      <c r="C329" s="2" t="s">
        <v>26</v>
      </c>
      <c r="D329" s="2" t="s">
        <v>41</v>
      </c>
      <c r="E329" s="2" t="s">
        <v>211</v>
      </c>
      <c r="F329" s="2" t="s">
        <v>1540</v>
      </c>
      <c r="G329" s="2" t="s">
        <v>12</v>
      </c>
      <c r="H329" s="2" t="s">
        <v>1</v>
      </c>
      <c r="I329" s="1" t="s">
        <v>1281</v>
      </c>
      <c r="J329" s="1" t="s">
        <v>1</v>
      </c>
      <c r="K329" s="1" t="s">
        <v>2162</v>
      </c>
      <c r="L329" s="1" t="s">
        <v>2163</v>
      </c>
      <c r="M329" s="1">
        <v>7.31</v>
      </c>
      <c r="N329" s="2" t="s">
        <v>11</v>
      </c>
      <c r="O329" s="2" t="s">
        <v>2164</v>
      </c>
      <c r="P329" s="2" t="s">
        <v>2165</v>
      </c>
      <c r="Q329" s="1">
        <v>-7.3079999999999998</v>
      </c>
      <c r="R329" s="1">
        <v>0</v>
      </c>
      <c r="S329" s="1">
        <v>0</v>
      </c>
      <c r="T329" s="1">
        <v>0</v>
      </c>
      <c r="U329" s="2" t="s">
        <v>0</v>
      </c>
      <c r="V329" s="1">
        <v>0</v>
      </c>
      <c r="W329" s="1">
        <v>-6.3</v>
      </c>
      <c r="X329" s="2" t="s">
        <v>8</v>
      </c>
      <c r="Y329" s="1">
        <v>-1.008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35" t="s">
        <v>1</v>
      </c>
      <c r="AN329" s="2" t="s">
        <v>1</v>
      </c>
      <c r="AO329" s="135" t="s">
        <v>1</v>
      </c>
      <c r="AP329" s="2" t="s">
        <v>1</v>
      </c>
      <c r="AQ329" s="4">
        <v>-7.3079999999999998</v>
      </c>
      <c r="AR329" s="4">
        <v>0</v>
      </c>
    </row>
    <row r="330" spans="1:44" x14ac:dyDescent="0.25">
      <c r="A330" s="2" t="s">
        <v>470</v>
      </c>
      <c r="B330" s="47">
        <v>44475</v>
      </c>
      <c r="C330" s="2" t="s">
        <v>6</v>
      </c>
      <c r="D330" s="2" t="s">
        <v>41</v>
      </c>
      <c r="E330" s="2" t="s">
        <v>218</v>
      </c>
      <c r="F330" s="2" t="s">
        <v>1577</v>
      </c>
      <c r="G330" s="2" t="s">
        <v>3</v>
      </c>
      <c r="H330" s="2" t="s">
        <v>2688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988.08557400000007</v>
      </c>
      <c r="R330" s="1">
        <v>0</v>
      </c>
      <c r="S330" s="1">
        <v>889.30560000000014</v>
      </c>
      <c r="T330" s="1">
        <v>0</v>
      </c>
      <c r="U330" s="2" t="s">
        <v>0</v>
      </c>
      <c r="V330" s="1">
        <v>0</v>
      </c>
      <c r="W330" s="1">
        <v>85.155149999999992</v>
      </c>
      <c r="X330" s="2" t="s">
        <v>0</v>
      </c>
      <c r="Y330" s="1">
        <v>13.624823999999998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35" t="s">
        <v>1</v>
      </c>
      <c r="AN330" s="2" t="s">
        <v>1</v>
      </c>
      <c r="AO330" s="135" t="s">
        <v>1</v>
      </c>
      <c r="AP330" s="2" t="s">
        <v>1</v>
      </c>
      <c r="AQ330" s="4">
        <v>988.08557400000018</v>
      </c>
      <c r="AR330" s="4">
        <v>0</v>
      </c>
    </row>
    <row r="331" spans="1:44" x14ac:dyDescent="0.25">
      <c r="A331" s="2" t="s">
        <v>471</v>
      </c>
      <c r="B331" s="47">
        <v>44475</v>
      </c>
      <c r="C331" s="2" t="s">
        <v>6</v>
      </c>
      <c r="D331" s="2" t="s">
        <v>41</v>
      </c>
      <c r="E331" s="2" t="s">
        <v>218</v>
      </c>
      <c r="F331" s="2" t="s">
        <v>1577</v>
      </c>
      <c r="G331" s="2" t="s">
        <v>3</v>
      </c>
      <c r="H331" s="2" t="s">
        <v>2691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356</v>
      </c>
      <c r="P331" s="2" t="s">
        <v>1276</v>
      </c>
      <c r="Q331" s="1">
        <v>60.26</v>
      </c>
      <c r="R331" s="1">
        <v>0</v>
      </c>
      <c r="S331" s="1">
        <v>40.421299999999995</v>
      </c>
      <c r="T331" s="1">
        <v>17.104050000000001</v>
      </c>
      <c r="U331" s="2" t="s">
        <v>8</v>
      </c>
      <c r="V331" s="1">
        <v>2.7366480000000002</v>
      </c>
      <c r="W331" s="1">
        <v>0</v>
      </c>
      <c r="X331" s="2" t="s">
        <v>0</v>
      </c>
      <c r="Y331" s="1">
        <v>0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35" t="s">
        <v>1</v>
      </c>
      <c r="AN331" s="2" t="s">
        <v>1</v>
      </c>
      <c r="AO331" s="135" t="s">
        <v>1</v>
      </c>
      <c r="AP331" s="2" t="s">
        <v>1</v>
      </c>
      <c r="AQ331" s="4">
        <v>60.261997999999998</v>
      </c>
      <c r="AR331" s="4">
        <v>1.9980000000003884E-3</v>
      </c>
    </row>
    <row r="332" spans="1:44" x14ac:dyDescent="0.25">
      <c r="A332" s="2" t="s">
        <v>472</v>
      </c>
      <c r="B332" s="47">
        <v>44475</v>
      </c>
      <c r="C332" s="2" t="s">
        <v>6</v>
      </c>
      <c r="D332" s="2" t="s">
        <v>41</v>
      </c>
      <c r="E332" s="2" t="s">
        <v>218</v>
      </c>
      <c r="F332" s="2" t="s">
        <v>1577</v>
      </c>
      <c r="G332" s="2" t="s">
        <v>3</v>
      </c>
      <c r="H332" s="2" t="s">
        <v>2692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1959.986942</v>
      </c>
      <c r="R332" s="1">
        <v>0</v>
      </c>
      <c r="S332" s="1">
        <v>1497.9454499999999</v>
      </c>
      <c r="T332" s="1">
        <v>0</v>
      </c>
      <c r="U332" s="2" t="s">
        <v>0</v>
      </c>
      <c r="V332" s="1">
        <v>0</v>
      </c>
      <c r="W332" s="1">
        <v>398.3116</v>
      </c>
      <c r="X332" s="2" t="s">
        <v>0</v>
      </c>
      <c r="Y332" s="1">
        <v>63.729892000000007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35" t="s">
        <v>1</v>
      </c>
      <c r="AN332" s="2" t="s">
        <v>1</v>
      </c>
      <c r="AO332" s="135" t="s">
        <v>1</v>
      </c>
      <c r="AP332" s="2" t="s">
        <v>1</v>
      </c>
      <c r="AQ332" s="4">
        <v>1959.986942</v>
      </c>
      <c r="AR332" s="4">
        <v>0</v>
      </c>
    </row>
    <row r="333" spans="1:44" x14ac:dyDescent="0.25">
      <c r="A333" s="2" t="s">
        <v>473</v>
      </c>
      <c r="B333" s="47">
        <v>44475</v>
      </c>
      <c r="C333" s="2" t="s">
        <v>6</v>
      </c>
      <c r="D333" s="2" t="s">
        <v>41</v>
      </c>
      <c r="E333" s="2" t="s">
        <v>218</v>
      </c>
      <c r="F333" s="2" t="s">
        <v>1577</v>
      </c>
      <c r="G333" s="2" t="s">
        <v>12</v>
      </c>
      <c r="H333" s="2" t="s">
        <v>1</v>
      </c>
      <c r="I333" s="1" t="s">
        <v>2124</v>
      </c>
      <c r="J333" s="1" t="s">
        <v>1</v>
      </c>
      <c r="K333" s="1" t="s">
        <v>2693</v>
      </c>
      <c r="L333" s="1" t="s">
        <v>1781</v>
      </c>
      <c r="M333" s="1">
        <v>30.46</v>
      </c>
      <c r="N333" s="2" t="s">
        <v>11</v>
      </c>
      <c r="O333" s="2" t="s">
        <v>2694</v>
      </c>
      <c r="P333" s="2" t="s">
        <v>2695</v>
      </c>
      <c r="Q333" s="1">
        <v>-30.461099999999998</v>
      </c>
      <c r="R333" s="1">
        <v>0</v>
      </c>
      <c r="S333" s="1">
        <v>-30.461099999999998</v>
      </c>
      <c r="T333" s="1">
        <v>0</v>
      </c>
      <c r="U333" s="2" t="s">
        <v>0</v>
      </c>
      <c r="V333" s="1">
        <v>0</v>
      </c>
      <c r="W333" s="1">
        <v>0</v>
      </c>
      <c r="X333" s="2" t="s">
        <v>0</v>
      </c>
      <c r="Y333" s="1">
        <v>0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35" t="s">
        <v>1</v>
      </c>
      <c r="AN333" s="2" t="s">
        <v>1</v>
      </c>
      <c r="AO333" s="135" t="s">
        <v>1</v>
      </c>
      <c r="AP333" s="2" t="s">
        <v>1</v>
      </c>
      <c r="AQ333" s="4">
        <v>-30.461099999999998</v>
      </c>
      <c r="AR333" s="4">
        <v>0</v>
      </c>
    </row>
    <row r="334" spans="1:44" x14ac:dyDescent="0.25">
      <c r="A334" s="2" t="s">
        <v>474</v>
      </c>
      <c r="B334" s="47">
        <v>44475</v>
      </c>
      <c r="C334" s="2" t="s">
        <v>6</v>
      </c>
      <c r="D334" s="2" t="s">
        <v>41</v>
      </c>
      <c r="E334" s="2" t="s">
        <v>214</v>
      </c>
      <c r="F334" s="2" t="s">
        <v>931</v>
      </c>
      <c r="G334" s="2" t="s">
        <v>3</v>
      </c>
      <c r="H334" s="2" t="s">
        <v>3145</v>
      </c>
      <c r="I334" s="1"/>
      <c r="J334" s="1"/>
      <c r="K334" s="1"/>
      <c r="L334" s="1"/>
      <c r="M334" s="1">
        <v>0</v>
      </c>
      <c r="N334" s="2"/>
      <c r="O334" s="2" t="s">
        <v>2</v>
      </c>
      <c r="P334" s="2"/>
      <c r="Q334" s="1">
        <v>889.06799999999998</v>
      </c>
      <c r="R334" s="1">
        <v>0</v>
      </c>
      <c r="S334" s="1">
        <v>822.6</v>
      </c>
      <c r="T334" s="1">
        <v>0</v>
      </c>
      <c r="U334" s="2" t="s">
        <v>0</v>
      </c>
      <c r="V334" s="1">
        <v>0</v>
      </c>
      <c r="W334" s="1">
        <v>57.3</v>
      </c>
      <c r="X334" s="2" t="s">
        <v>8</v>
      </c>
      <c r="Y334" s="1">
        <v>9.1679999999999993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35"/>
      <c r="AN334" s="2"/>
      <c r="AO334" s="135">
        <v>0</v>
      </c>
      <c r="AP334" s="2">
        <v>0</v>
      </c>
      <c r="AQ334" s="4">
        <v>889.06799999999998</v>
      </c>
      <c r="AR334" s="4">
        <v>0</v>
      </c>
    </row>
    <row r="335" spans="1:44" x14ac:dyDescent="0.25">
      <c r="A335" s="2" t="s">
        <v>475</v>
      </c>
      <c r="B335" s="47">
        <v>44475</v>
      </c>
      <c r="C335" s="2" t="s">
        <v>1364</v>
      </c>
      <c r="D335" s="2" t="s">
        <v>37</v>
      </c>
      <c r="E335" s="2" t="s">
        <v>1367</v>
      </c>
      <c r="F335" s="2" t="s">
        <v>1788</v>
      </c>
      <c r="G335" s="2" t="s">
        <v>3</v>
      </c>
      <c r="H335" s="2" t="s">
        <v>1811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1828.9655999999995</v>
      </c>
      <c r="R335" s="1">
        <v>0</v>
      </c>
      <c r="S335" s="1">
        <v>1443.7827500000008</v>
      </c>
      <c r="T335" s="1">
        <v>0</v>
      </c>
      <c r="U335" s="2" t="s">
        <v>0</v>
      </c>
      <c r="V335" s="1">
        <v>0</v>
      </c>
      <c r="W335" s="1">
        <v>332.05415000000005</v>
      </c>
      <c r="X335" s="2" t="s">
        <v>0</v>
      </c>
      <c r="Y335" s="1">
        <v>53.128699999999988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35" t="s">
        <v>1</v>
      </c>
      <c r="AN335" s="2" t="s">
        <v>1</v>
      </c>
      <c r="AO335" s="135" t="s">
        <v>1</v>
      </c>
      <c r="AP335" s="2" t="s">
        <v>1</v>
      </c>
      <c r="AQ335" s="4">
        <v>1828.9656000000007</v>
      </c>
      <c r="AR335" s="4">
        <v>0</v>
      </c>
    </row>
    <row r="336" spans="1:44" x14ac:dyDescent="0.25">
      <c r="A336" s="2" t="s">
        <v>476</v>
      </c>
      <c r="B336" s="47">
        <v>44475</v>
      </c>
      <c r="C336" s="2" t="s">
        <v>34</v>
      </c>
      <c r="D336" s="2" t="s">
        <v>37</v>
      </c>
      <c r="E336" s="2" t="s">
        <v>207</v>
      </c>
      <c r="F336" s="2" t="s">
        <v>1496</v>
      </c>
      <c r="G336" s="2" t="s">
        <v>3</v>
      </c>
      <c r="H336" s="2" t="s">
        <v>1938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975.75940000000026</v>
      </c>
      <c r="R336" s="1">
        <v>0</v>
      </c>
      <c r="S336" s="1">
        <v>925.45990000000018</v>
      </c>
      <c r="T336" s="1">
        <v>0</v>
      </c>
      <c r="U336" s="2" t="s">
        <v>0</v>
      </c>
      <c r="V336" s="1">
        <v>0</v>
      </c>
      <c r="W336" s="1">
        <v>43.361600000000003</v>
      </c>
      <c r="X336" s="2" t="s">
        <v>0</v>
      </c>
      <c r="Y336" s="1">
        <v>6.9379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35" t="s">
        <v>1</v>
      </c>
      <c r="AN336" s="2" t="s">
        <v>1</v>
      </c>
      <c r="AO336" s="135" t="s">
        <v>1</v>
      </c>
      <c r="AP336" s="2" t="s">
        <v>1</v>
      </c>
      <c r="AQ336" s="4">
        <v>975.75940000000014</v>
      </c>
      <c r="AR336" s="4">
        <v>0</v>
      </c>
    </row>
    <row r="337" spans="1:44" x14ac:dyDescent="0.25">
      <c r="A337" s="2" t="s">
        <v>477</v>
      </c>
      <c r="B337" s="47">
        <v>44475</v>
      </c>
      <c r="C337" s="2" t="s">
        <v>34</v>
      </c>
      <c r="D337" s="2" t="s">
        <v>37</v>
      </c>
      <c r="E337" s="2" t="s">
        <v>207</v>
      </c>
      <c r="F337" s="2" t="s">
        <v>1941</v>
      </c>
      <c r="G337" s="2" t="s">
        <v>3</v>
      </c>
      <c r="H337" s="2" t="s">
        <v>1942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1943</v>
      </c>
      <c r="P337" s="2" t="s">
        <v>1362</v>
      </c>
      <c r="Q337" s="1">
        <v>165.51</v>
      </c>
      <c r="R337" s="1">
        <v>0</v>
      </c>
      <c r="S337" s="1">
        <v>165.51</v>
      </c>
      <c r="T337" s="1">
        <v>0</v>
      </c>
      <c r="U337" s="2" t="s">
        <v>0</v>
      </c>
      <c r="V337" s="1">
        <v>0</v>
      </c>
      <c r="W337" s="1">
        <v>0</v>
      </c>
      <c r="X337" s="2" t="s">
        <v>0</v>
      </c>
      <c r="Y337" s="1">
        <v>0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35" t="s">
        <v>1</v>
      </c>
      <c r="AN337" s="2" t="s">
        <v>1</v>
      </c>
      <c r="AO337" s="135" t="s">
        <v>1</v>
      </c>
      <c r="AP337" s="2" t="s">
        <v>1</v>
      </c>
      <c r="AQ337" s="4">
        <v>165.51</v>
      </c>
      <c r="AR337" s="4">
        <v>0</v>
      </c>
    </row>
    <row r="338" spans="1:44" x14ac:dyDescent="0.25">
      <c r="A338" s="2" t="s">
        <v>478</v>
      </c>
      <c r="B338" s="47">
        <v>44475</v>
      </c>
      <c r="C338" s="2" t="s">
        <v>34</v>
      </c>
      <c r="D338" s="2" t="s">
        <v>37</v>
      </c>
      <c r="E338" s="2" t="s">
        <v>207</v>
      </c>
      <c r="F338" s="2" t="s">
        <v>1496</v>
      </c>
      <c r="G338" s="2" t="s">
        <v>3</v>
      </c>
      <c r="H338" s="2" t="s">
        <v>1947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266.73084999999998</v>
      </c>
      <c r="R338" s="1">
        <v>0</v>
      </c>
      <c r="S338" s="1">
        <v>247.24115</v>
      </c>
      <c r="T338" s="1">
        <v>0</v>
      </c>
      <c r="U338" s="2" t="s">
        <v>0</v>
      </c>
      <c r="V338" s="1">
        <v>0</v>
      </c>
      <c r="W338" s="1">
        <v>16.801499999999997</v>
      </c>
      <c r="X338" s="2" t="s">
        <v>0</v>
      </c>
      <c r="Y338" s="1">
        <v>2.6881999999999997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35" t="s">
        <v>1</v>
      </c>
      <c r="AN338" s="2" t="s">
        <v>1</v>
      </c>
      <c r="AO338" s="135" t="s">
        <v>1</v>
      </c>
      <c r="AP338" s="2" t="s">
        <v>1</v>
      </c>
      <c r="AQ338" s="4">
        <v>266.73084999999998</v>
      </c>
      <c r="AR338" s="4">
        <v>0</v>
      </c>
    </row>
    <row r="339" spans="1:44" x14ac:dyDescent="0.25">
      <c r="A339" s="2" t="s">
        <v>479</v>
      </c>
      <c r="B339" s="47">
        <v>44475</v>
      </c>
      <c r="C339" s="2" t="s">
        <v>26</v>
      </c>
      <c r="D339" s="2" t="s">
        <v>37</v>
      </c>
      <c r="E339" s="2" t="s">
        <v>4</v>
      </c>
      <c r="F339" s="2" t="s">
        <v>1476</v>
      </c>
      <c r="G339" s="2" t="s">
        <v>3</v>
      </c>
      <c r="H339" s="2" t="s">
        <v>2170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1950.19667</v>
      </c>
      <c r="R339" s="1">
        <v>0</v>
      </c>
      <c r="S339" s="1">
        <v>1435.1123000000002</v>
      </c>
      <c r="T339" s="1">
        <v>0</v>
      </c>
      <c r="U339" s="2" t="s">
        <v>0</v>
      </c>
      <c r="V339" s="1">
        <v>0</v>
      </c>
      <c r="W339" s="1">
        <v>444.03825000000006</v>
      </c>
      <c r="X339" s="2" t="s">
        <v>0</v>
      </c>
      <c r="Y339" s="1">
        <v>71.046120000000016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35" t="s">
        <v>1</v>
      </c>
      <c r="AN339" s="2" t="s">
        <v>1</v>
      </c>
      <c r="AO339" s="135" t="s">
        <v>1</v>
      </c>
      <c r="AP339" s="2" t="s">
        <v>1</v>
      </c>
      <c r="AQ339" s="4">
        <v>1950.1966700000003</v>
      </c>
      <c r="AR339" s="4">
        <v>0</v>
      </c>
    </row>
    <row r="340" spans="1:44" x14ac:dyDescent="0.25">
      <c r="A340" s="2" t="s">
        <v>480</v>
      </c>
      <c r="B340" s="47">
        <v>44475</v>
      </c>
      <c r="C340" s="2" t="s">
        <v>6</v>
      </c>
      <c r="D340" s="2" t="s">
        <v>37</v>
      </c>
      <c r="E340" s="2" t="s">
        <v>209</v>
      </c>
      <c r="F340" s="2" t="s">
        <v>2618</v>
      </c>
      <c r="G340" s="2" t="s">
        <v>3</v>
      </c>
      <c r="H340" s="2" t="s">
        <v>2696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2431.9084220000004</v>
      </c>
      <c r="R340" s="1">
        <v>0</v>
      </c>
      <c r="S340" s="1">
        <v>1847.6709999999994</v>
      </c>
      <c r="T340" s="1">
        <v>0</v>
      </c>
      <c r="U340" s="2" t="s">
        <v>0</v>
      </c>
      <c r="V340" s="1">
        <v>0</v>
      </c>
      <c r="W340" s="1">
        <v>503.65295000000003</v>
      </c>
      <c r="X340" s="2" t="s">
        <v>8</v>
      </c>
      <c r="Y340" s="1">
        <v>80.584472000000005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35" t="s">
        <v>1</v>
      </c>
      <c r="AN340" s="2" t="s">
        <v>1</v>
      </c>
      <c r="AO340" s="135" t="s">
        <v>1</v>
      </c>
      <c r="AP340" s="2" t="s">
        <v>1</v>
      </c>
      <c r="AQ340" s="4">
        <v>2431.9084219999995</v>
      </c>
      <c r="AR340" s="4">
        <v>0</v>
      </c>
    </row>
    <row r="341" spans="1:44" x14ac:dyDescent="0.25">
      <c r="A341" s="2" t="s">
        <v>481</v>
      </c>
      <c r="B341" s="47">
        <v>44475</v>
      </c>
      <c r="C341" s="2" t="s">
        <v>6</v>
      </c>
      <c r="D341" s="2" t="s">
        <v>37</v>
      </c>
      <c r="E341" s="2" t="s">
        <v>209</v>
      </c>
      <c r="F341" s="2" t="s">
        <v>2618</v>
      </c>
      <c r="G341" s="2" t="s">
        <v>3</v>
      </c>
      <c r="H341" s="2" t="s">
        <v>2697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1268</v>
      </c>
      <c r="P341" s="2" t="s">
        <v>1269</v>
      </c>
      <c r="Q341" s="1">
        <v>139.02619999999999</v>
      </c>
      <c r="R341" s="1">
        <v>0</v>
      </c>
      <c r="S341" s="1">
        <v>103.04299999999999</v>
      </c>
      <c r="T341" s="1">
        <v>31.02</v>
      </c>
      <c r="U341" s="2" t="s">
        <v>8</v>
      </c>
      <c r="V341" s="1">
        <v>4.9631999999999996</v>
      </c>
      <c r="W341" s="1">
        <v>0</v>
      </c>
      <c r="X341" s="2" t="s">
        <v>0</v>
      </c>
      <c r="Y341" s="1">
        <v>0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35" t="s">
        <v>1</v>
      </c>
      <c r="AN341" s="2" t="s">
        <v>1</v>
      </c>
      <c r="AO341" s="135" t="s">
        <v>1</v>
      </c>
      <c r="AP341" s="2" t="s">
        <v>1</v>
      </c>
      <c r="AQ341" s="4">
        <v>139.02619999999999</v>
      </c>
      <c r="AR341" s="4">
        <v>0</v>
      </c>
    </row>
    <row r="342" spans="1:44" x14ac:dyDescent="0.25">
      <c r="A342" s="2" t="s">
        <v>482</v>
      </c>
      <c r="B342" s="47">
        <v>44475</v>
      </c>
      <c r="C342" s="2" t="s">
        <v>6</v>
      </c>
      <c r="D342" s="2" t="s">
        <v>37</v>
      </c>
      <c r="E342" s="2" t="s">
        <v>209</v>
      </c>
      <c r="F342" s="2" t="s">
        <v>2618</v>
      </c>
      <c r="G342" s="2" t="s">
        <v>3</v>
      </c>
      <c r="H342" s="2" t="s">
        <v>2698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3103.4066740000007</v>
      </c>
      <c r="R342" s="1">
        <v>0</v>
      </c>
      <c r="S342" s="1">
        <v>2227.6978500000005</v>
      </c>
      <c r="T342" s="1">
        <v>0</v>
      </c>
      <c r="U342" s="2" t="s">
        <v>0</v>
      </c>
      <c r="V342" s="1">
        <v>0</v>
      </c>
      <c r="W342" s="1">
        <v>754.92139999999984</v>
      </c>
      <c r="X342" s="2" t="s">
        <v>0</v>
      </c>
      <c r="Y342" s="1">
        <v>120.78742399999997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35" t="s">
        <v>1</v>
      </c>
      <c r="AN342" s="2" t="s">
        <v>1</v>
      </c>
      <c r="AO342" s="135" t="s">
        <v>1</v>
      </c>
      <c r="AP342" s="2" t="s">
        <v>1</v>
      </c>
      <c r="AQ342" s="4">
        <v>3103.4066740000003</v>
      </c>
      <c r="AR342" s="4">
        <v>0</v>
      </c>
    </row>
    <row r="343" spans="1:44" x14ac:dyDescent="0.25">
      <c r="A343" s="2" t="s">
        <v>483</v>
      </c>
      <c r="B343" s="47">
        <v>44475</v>
      </c>
      <c r="C343" s="2" t="s">
        <v>34</v>
      </c>
      <c r="D343" s="2" t="s">
        <v>32</v>
      </c>
      <c r="E343" s="2" t="s">
        <v>201</v>
      </c>
      <c r="F343" s="2" t="s">
        <v>1953</v>
      </c>
      <c r="G343" s="2" t="s">
        <v>3</v>
      </c>
      <c r="H343" s="2" t="s">
        <v>1954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1459.8694</v>
      </c>
      <c r="R343" s="1">
        <v>0</v>
      </c>
      <c r="S343" s="1">
        <v>1341.3971999999992</v>
      </c>
      <c r="T343" s="1">
        <v>0</v>
      </c>
      <c r="U343" s="2" t="s">
        <v>0</v>
      </c>
      <c r="V343" s="1">
        <v>0</v>
      </c>
      <c r="W343" s="1">
        <v>102.13120000000001</v>
      </c>
      <c r="X343" s="2" t="s">
        <v>0</v>
      </c>
      <c r="Y343" s="1">
        <v>16.340999999999998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35" t="s">
        <v>1</v>
      </c>
      <c r="AN343" s="2" t="s">
        <v>1</v>
      </c>
      <c r="AO343" s="135" t="s">
        <v>1</v>
      </c>
      <c r="AP343" s="2" t="s">
        <v>1</v>
      </c>
      <c r="AQ343" s="4">
        <v>1459.8693999999991</v>
      </c>
      <c r="AR343" s="4">
        <v>0</v>
      </c>
    </row>
    <row r="344" spans="1:44" x14ac:dyDescent="0.25">
      <c r="A344" s="2" t="s">
        <v>484</v>
      </c>
      <c r="B344" s="47">
        <v>44475</v>
      </c>
      <c r="C344" s="2" t="s">
        <v>26</v>
      </c>
      <c r="D344" s="2" t="s">
        <v>32</v>
      </c>
      <c r="E344" s="2" t="s">
        <v>31</v>
      </c>
      <c r="F344" s="2" t="s">
        <v>1561</v>
      </c>
      <c r="G344" s="2" t="s">
        <v>3</v>
      </c>
      <c r="H344" s="2" t="s">
        <v>2180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1051.21352</v>
      </c>
      <c r="R344" s="1">
        <v>0</v>
      </c>
      <c r="S344" s="1">
        <v>804.10800000000006</v>
      </c>
      <c r="T344" s="1">
        <v>0</v>
      </c>
      <c r="U344" s="2" t="s">
        <v>0</v>
      </c>
      <c r="V344" s="1">
        <v>0</v>
      </c>
      <c r="W344" s="1">
        <v>213.02200000000002</v>
      </c>
      <c r="X344" s="2" t="s">
        <v>8</v>
      </c>
      <c r="Y344" s="1">
        <v>34.083520000000007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35" t="s">
        <v>1</v>
      </c>
      <c r="AN344" s="2" t="s">
        <v>1</v>
      </c>
      <c r="AO344" s="135" t="s">
        <v>1</v>
      </c>
      <c r="AP344" s="2" t="s">
        <v>1</v>
      </c>
      <c r="AQ344" s="4">
        <v>1051.21352</v>
      </c>
      <c r="AR344" s="4">
        <v>0</v>
      </c>
    </row>
    <row r="345" spans="1:44" x14ac:dyDescent="0.25">
      <c r="A345" s="2" t="s">
        <v>485</v>
      </c>
      <c r="B345" s="47">
        <v>44475</v>
      </c>
      <c r="C345" s="2" t="s">
        <v>26</v>
      </c>
      <c r="D345" s="2" t="s">
        <v>32</v>
      </c>
      <c r="E345" s="2" t="s">
        <v>31</v>
      </c>
      <c r="F345" s="2" t="s">
        <v>1569</v>
      </c>
      <c r="G345" s="2" t="s">
        <v>12</v>
      </c>
      <c r="H345" s="2" t="s">
        <v>1</v>
      </c>
      <c r="I345" s="1" t="s">
        <v>1288</v>
      </c>
      <c r="J345" s="1" t="s">
        <v>1</v>
      </c>
      <c r="K345" s="1" t="s">
        <v>2186</v>
      </c>
      <c r="L345" s="1" t="s">
        <v>2163</v>
      </c>
      <c r="M345" s="1">
        <v>36.43</v>
      </c>
      <c r="N345" s="2" t="s">
        <v>11</v>
      </c>
      <c r="O345" s="2" t="s">
        <v>2187</v>
      </c>
      <c r="P345" s="2" t="s">
        <v>2188</v>
      </c>
      <c r="Q345" s="1">
        <v>-9.5876999999999999</v>
      </c>
      <c r="R345" s="1">
        <v>0</v>
      </c>
      <c r="S345" s="1">
        <v>-9.5876999999999999</v>
      </c>
      <c r="T345" s="1">
        <v>0</v>
      </c>
      <c r="U345" s="2" t="s">
        <v>0</v>
      </c>
      <c r="V345" s="1">
        <v>0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35" t="s">
        <v>1</v>
      </c>
      <c r="AN345" s="2" t="s">
        <v>1</v>
      </c>
      <c r="AO345" s="135" t="s">
        <v>1</v>
      </c>
      <c r="AP345" s="2" t="s">
        <v>1</v>
      </c>
      <c r="AQ345" s="4">
        <v>-9.5876999999999999</v>
      </c>
      <c r="AR345" s="4">
        <v>0</v>
      </c>
    </row>
    <row r="346" spans="1:44" x14ac:dyDescent="0.25">
      <c r="A346" s="2" t="s">
        <v>486</v>
      </c>
      <c r="B346" s="47">
        <v>44475</v>
      </c>
      <c r="C346" s="2" t="s">
        <v>6</v>
      </c>
      <c r="D346" s="2" t="s">
        <v>32</v>
      </c>
      <c r="E346" s="2" t="s">
        <v>203</v>
      </c>
      <c r="F346" s="2" t="s">
        <v>1017</v>
      </c>
      <c r="G346" s="2" t="s">
        <v>3</v>
      </c>
      <c r="H346" s="2" t="s">
        <v>2699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2133.7061500000004</v>
      </c>
      <c r="R346" s="1">
        <v>0</v>
      </c>
      <c r="S346" s="1">
        <v>1671.9025499999996</v>
      </c>
      <c r="T346" s="1">
        <v>0</v>
      </c>
      <c r="U346" s="2" t="s">
        <v>0</v>
      </c>
      <c r="V346" s="1">
        <v>0</v>
      </c>
      <c r="W346" s="1">
        <v>398.1065999999999</v>
      </c>
      <c r="X346" s="2" t="s">
        <v>8</v>
      </c>
      <c r="Y346" s="1">
        <v>63.697000000000003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35" t="s">
        <v>1</v>
      </c>
      <c r="AN346" s="2" t="s">
        <v>1</v>
      </c>
      <c r="AO346" s="135" t="s">
        <v>1</v>
      </c>
      <c r="AP346" s="2" t="s">
        <v>1</v>
      </c>
      <c r="AQ346" s="4">
        <v>2133.7061499999995</v>
      </c>
      <c r="AR346" s="4">
        <v>0</v>
      </c>
    </row>
    <row r="347" spans="1:44" x14ac:dyDescent="0.25">
      <c r="A347" s="2" t="s">
        <v>487</v>
      </c>
      <c r="B347" s="47">
        <v>44475</v>
      </c>
      <c r="C347" s="2" t="s">
        <v>6</v>
      </c>
      <c r="D347" s="2" t="s">
        <v>32</v>
      </c>
      <c r="E347" s="2" t="s">
        <v>203</v>
      </c>
      <c r="F347" s="2" t="s">
        <v>1017</v>
      </c>
      <c r="G347" s="2" t="s">
        <v>3</v>
      </c>
      <c r="H347" s="2" t="s">
        <v>2700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2701</v>
      </c>
      <c r="P347" s="2" t="s">
        <v>2702</v>
      </c>
      <c r="Q347" s="1">
        <v>30.17</v>
      </c>
      <c r="R347" s="1">
        <v>0</v>
      </c>
      <c r="S347" s="1">
        <v>30.17</v>
      </c>
      <c r="T347" s="1">
        <v>0</v>
      </c>
      <c r="U347" s="2" t="s">
        <v>0</v>
      </c>
      <c r="V347" s="1">
        <v>0</v>
      </c>
      <c r="W347" s="1">
        <v>0</v>
      </c>
      <c r="X347" s="2" t="s">
        <v>0</v>
      </c>
      <c r="Y347" s="1">
        <v>0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35" t="s">
        <v>1</v>
      </c>
      <c r="AN347" s="2" t="s">
        <v>1</v>
      </c>
      <c r="AO347" s="135" t="s">
        <v>1</v>
      </c>
      <c r="AP347" s="2" t="s">
        <v>1</v>
      </c>
      <c r="AQ347" s="4">
        <v>30.17</v>
      </c>
      <c r="AR347" s="4">
        <v>0</v>
      </c>
    </row>
    <row r="348" spans="1:44" x14ac:dyDescent="0.25">
      <c r="A348" s="2" t="s">
        <v>488</v>
      </c>
      <c r="B348" s="47">
        <v>44475</v>
      </c>
      <c r="C348" s="2" t="s">
        <v>6</v>
      </c>
      <c r="D348" s="2" t="s">
        <v>32</v>
      </c>
      <c r="E348" s="2" t="s">
        <v>203</v>
      </c>
      <c r="F348" s="2" t="s">
        <v>1017</v>
      </c>
      <c r="G348" s="2" t="s">
        <v>3</v>
      </c>
      <c r="H348" s="2" t="s">
        <v>2703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2890.120346000002</v>
      </c>
      <c r="R348" s="1">
        <v>0</v>
      </c>
      <c r="S348" s="1">
        <v>2280.8651500000019</v>
      </c>
      <c r="T348" s="1">
        <v>0</v>
      </c>
      <c r="U348" s="2" t="s">
        <v>0</v>
      </c>
      <c r="V348" s="1">
        <v>0</v>
      </c>
      <c r="W348" s="1">
        <v>525.21990000000005</v>
      </c>
      <c r="X348" s="2" t="s">
        <v>8</v>
      </c>
      <c r="Y348" s="1">
        <v>84.035296000000002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35" t="s">
        <v>1</v>
      </c>
      <c r="AN348" s="2" t="s">
        <v>1</v>
      </c>
      <c r="AO348" s="135" t="s">
        <v>1</v>
      </c>
      <c r="AP348" s="2" t="s">
        <v>1</v>
      </c>
      <c r="AQ348" s="4">
        <v>2890.120346000002</v>
      </c>
      <c r="AR348" s="4">
        <v>0</v>
      </c>
    </row>
    <row r="349" spans="1:44" x14ac:dyDescent="0.25">
      <c r="A349" s="2" t="s">
        <v>489</v>
      </c>
      <c r="B349" s="47">
        <v>44475</v>
      </c>
      <c r="C349" s="2" t="s">
        <v>26</v>
      </c>
      <c r="D349" s="2" t="s">
        <v>25</v>
      </c>
      <c r="E349" s="2" t="s">
        <v>250</v>
      </c>
      <c r="F349" s="2" t="s">
        <v>1468</v>
      </c>
      <c r="G349" s="2" t="s">
        <v>3</v>
      </c>
      <c r="H349" s="2" t="s">
        <v>2192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46.558800000000005</v>
      </c>
      <c r="R349" s="1">
        <v>0</v>
      </c>
      <c r="S349" s="1">
        <v>31.85</v>
      </c>
      <c r="T349" s="1">
        <v>0</v>
      </c>
      <c r="U349" s="2" t="s">
        <v>0</v>
      </c>
      <c r="V349" s="1">
        <v>0</v>
      </c>
      <c r="W349" s="1">
        <v>12.68</v>
      </c>
      <c r="X349" s="2" t="s">
        <v>8</v>
      </c>
      <c r="Y349" s="1">
        <v>2.0287999999999999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35" t="s">
        <v>1</v>
      </c>
      <c r="AN349" s="2" t="s">
        <v>1</v>
      </c>
      <c r="AO349" s="135" t="s">
        <v>1</v>
      </c>
      <c r="AP349" s="2" t="s">
        <v>1</v>
      </c>
      <c r="AQ349" s="4">
        <v>46.558799999999998</v>
      </c>
      <c r="AR349" s="4">
        <v>0</v>
      </c>
    </row>
    <row r="350" spans="1:44" x14ac:dyDescent="0.25">
      <c r="A350" s="2" t="s">
        <v>490</v>
      </c>
      <c r="B350" s="47">
        <v>44475</v>
      </c>
      <c r="C350" s="2" t="s">
        <v>26</v>
      </c>
      <c r="D350" s="2" t="s">
        <v>25</v>
      </c>
      <c r="E350" s="2" t="s">
        <v>250</v>
      </c>
      <c r="F350" s="2" t="s">
        <v>1521</v>
      </c>
      <c r="G350" s="2" t="s">
        <v>3</v>
      </c>
      <c r="H350" s="2" t="s">
        <v>2199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1393</v>
      </c>
      <c r="P350" s="2" t="s">
        <v>1394</v>
      </c>
      <c r="Q350" s="1">
        <v>3.9323999999999999</v>
      </c>
      <c r="R350" s="1">
        <v>0</v>
      </c>
      <c r="S350" s="1">
        <v>0</v>
      </c>
      <c r="T350" s="1">
        <v>3.39</v>
      </c>
      <c r="U350" s="2" t="s">
        <v>8</v>
      </c>
      <c r="V350" s="1">
        <v>0.54239999999999999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35" t="s">
        <v>1</v>
      </c>
      <c r="AN350" s="2" t="s">
        <v>1</v>
      </c>
      <c r="AO350" s="135" t="s">
        <v>1</v>
      </c>
      <c r="AP350" s="2" t="s">
        <v>1</v>
      </c>
      <c r="AQ350" s="4">
        <v>3.9324000000000003</v>
      </c>
      <c r="AR350" s="4">
        <v>0</v>
      </c>
    </row>
    <row r="351" spans="1:44" x14ac:dyDescent="0.25">
      <c r="A351" s="2" t="s">
        <v>491</v>
      </c>
      <c r="B351" s="47">
        <v>44475</v>
      </c>
      <c r="C351" s="2" t="s">
        <v>26</v>
      </c>
      <c r="D351" s="2" t="s">
        <v>25</v>
      </c>
      <c r="E351" s="2" t="s">
        <v>250</v>
      </c>
      <c r="F351" s="2" t="s">
        <v>1468</v>
      </c>
      <c r="G351" s="2" t="s">
        <v>3</v>
      </c>
      <c r="H351" s="2" t="s">
        <v>2202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1274.6016780000002</v>
      </c>
      <c r="R351" s="1">
        <v>0</v>
      </c>
      <c r="S351" s="1">
        <v>957.10730000000001</v>
      </c>
      <c r="T351" s="1">
        <v>0</v>
      </c>
      <c r="U351" s="2" t="s">
        <v>0</v>
      </c>
      <c r="V351" s="1">
        <v>0</v>
      </c>
      <c r="W351" s="1">
        <v>273.70204999999999</v>
      </c>
      <c r="X351" s="2" t="s">
        <v>8</v>
      </c>
      <c r="Y351" s="1">
        <v>43.792327999999998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35" t="s">
        <v>1</v>
      </c>
      <c r="AN351" s="2" t="s">
        <v>1</v>
      </c>
      <c r="AO351" s="135" t="s">
        <v>1</v>
      </c>
      <c r="AP351" s="2" t="s">
        <v>1</v>
      </c>
      <c r="AQ351" s="4">
        <v>1274.601678</v>
      </c>
      <c r="AR351" s="4">
        <v>0</v>
      </c>
    </row>
    <row r="352" spans="1:44" x14ac:dyDescent="0.25">
      <c r="A352" s="2" t="s">
        <v>492</v>
      </c>
      <c r="B352" s="47">
        <v>44475</v>
      </c>
      <c r="C352" s="2" t="s">
        <v>26</v>
      </c>
      <c r="D352" s="2" t="s">
        <v>25</v>
      </c>
      <c r="E352" s="2" t="s">
        <v>250</v>
      </c>
      <c r="F352" s="2" t="s">
        <v>1521</v>
      </c>
      <c r="G352" s="2" t="s">
        <v>3</v>
      </c>
      <c r="H352" s="2" t="s">
        <v>2206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885</v>
      </c>
      <c r="P352" s="2" t="s">
        <v>886</v>
      </c>
      <c r="Q352" s="1">
        <v>16.822199999999999</v>
      </c>
      <c r="R352" s="1">
        <v>0</v>
      </c>
      <c r="S352" s="1">
        <v>16.822199999999999</v>
      </c>
      <c r="T352" s="1">
        <v>0</v>
      </c>
      <c r="U352" s="2" t="s">
        <v>0</v>
      </c>
      <c r="V352" s="1">
        <v>0</v>
      </c>
      <c r="W352" s="1">
        <v>0</v>
      </c>
      <c r="X352" s="2" t="s">
        <v>0</v>
      </c>
      <c r="Y352" s="1">
        <v>0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35" t="s">
        <v>1</v>
      </c>
      <c r="AN352" s="2" t="s">
        <v>1</v>
      </c>
      <c r="AO352" s="135" t="s">
        <v>1</v>
      </c>
      <c r="AP352" s="2" t="s">
        <v>1</v>
      </c>
      <c r="AQ352" s="4">
        <v>16.822199999999999</v>
      </c>
      <c r="AR352" s="4">
        <v>0</v>
      </c>
    </row>
    <row r="353" spans="1:44" x14ac:dyDescent="0.25">
      <c r="A353" s="2" t="s">
        <v>493</v>
      </c>
      <c r="B353" s="47">
        <v>44475</v>
      </c>
      <c r="C353" s="2" t="s">
        <v>26</v>
      </c>
      <c r="D353" s="2" t="s">
        <v>25</v>
      </c>
      <c r="E353" s="2" t="s">
        <v>250</v>
      </c>
      <c r="F353" s="2" t="s">
        <v>1468</v>
      </c>
      <c r="G353" s="2" t="s">
        <v>3</v>
      </c>
      <c r="H353" s="2" t="s">
        <v>2210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1706.9333779999999</v>
      </c>
      <c r="R353" s="1">
        <v>0</v>
      </c>
      <c r="S353" s="1">
        <v>1346.8931000000002</v>
      </c>
      <c r="T353" s="1">
        <v>0</v>
      </c>
      <c r="U353" s="2" t="s">
        <v>0</v>
      </c>
      <c r="V353" s="1">
        <v>0</v>
      </c>
      <c r="W353" s="1">
        <v>310.37954999999999</v>
      </c>
      <c r="X353" s="2" t="s">
        <v>8</v>
      </c>
      <c r="Y353" s="1">
        <v>49.660727999999999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35" t="s">
        <v>1</v>
      </c>
      <c r="AN353" s="2" t="s">
        <v>1</v>
      </c>
      <c r="AO353" s="135" t="s">
        <v>1</v>
      </c>
      <c r="AP353" s="2" t="s">
        <v>1</v>
      </c>
      <c r="AQ353" s="4">
        <v>1706.9333780000004</v>
      </c>
      <c r="AR353" s="4">
        <v>0</v>
      </c>
    </row>
    <row r="354" spans="1:44" x14ac:dyDescent="0.25">
      <c r="A354" s="2" t="s">
        <v>494</v>
      </c>
      <c r="B354" s="47">
        <v>44475</v>
      </c>
      <c r="C354" s="2" t="s">
        <v>6</v>
      </c>
      <c r="D354" s="2" t="s">
        <v>25</v>
      </c>
      <c r="E354" s="2" t="s">
        <v>197</v>
      </c>
      <c r="F354" s="2" t="s">
        <v>2704</v>
      </c>
      <c r="G354" s="2" t="s">
        <v>3</v>
      </c>
      <c r="H354" s="2" t="s">
        <v>2705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5122.7598239999998</v>
      </c>
      <c r="R354" s="1">
        <v>0</v>
      </c>
      <c r="S354" s="1">
        <v>3980.8416499999994</v>
      </c>
      <c r="T354" s="1">
        <v>0</v>
      </c>
      <c r="U354" s="2" t="s">
        <v>0</v>
      </c>
      <c r="V354" s="1">
        <v>0</v>
      </c>
      <c r="W354" s="1">
        <v>984.41214999999988</v>
      </c>
      <c r="X354" s="2" t="s">
        <v>0</v>
      </c>
      <c r="Y354" s="1">
        <v>157.506024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35" t="s">
        <v>1</v>
      </c>
      <c r="AN354" s="2" t="s">
        <v>1</v>
      </c>
      <c r="AO354" s="135" t="s">
        <v>1</v>
      </c>
      <c r="AP354" s="2" t="s">
        <v>1</v>
      </c>
      <c r="AQ354" s="4">
        <v>5122.7598239999998</v>
      </c>
      <c r="AR354" s="4">
        <v>0</v>
      </c>
    </row>
    <row r="355" spans="1:44" x14ac:dyDescent="0.25">
      <c r="A355" s="2" t="s">
        <v>495</v>
      </c>
      <c r="B355" s="47">
        <v>44475</v>
      </c>
      <c r="C355" s="2" t="s">
        <v>26</v>
      </c>
      <c r="D355" s="2" t="s">
        <v>23</v>
      </c>
      <c r="E355" s="2" t="s">
        <v>355</v>
      </c>
      <c r="F355" s="2" t="s">
        <v>1291</v>
      </c>
      <c r="G355" s="2" t="s">
        <v>3</v>
      </c>
      <c r="H355" s="2" t="s">
        <v>2213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323.79900600000002</v>
      </c>
      <c r="R355" s="1">
        <v>0</v>
      </c>
      <c r="S355" s="1">
        <v>251.75825000000009</v>
      </c>
      <c r="T355" s="1">
        <v>0</v>
      </c>
      <c r="U355" s="2" t="s">
        <v>0</v>
      </c>
      <c r="V355" s="1">
        <v>0</v>
      </c>
      <c r="W355" s="1">
        <v>62.104100000000003</v>
      </c>
      <c r="X355" s="2" t="s">
        <v>8</v>
      </c>
      <c r="Y355" s="1">
        <v>9.9366559999999993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35" t="s">
        <v>1</v>
      </c>
      <c r="AN355" s="2" t="s">
        <v>1</v>
      </c>
      <c r="AO355" s="135" t="s">
        <v>1</v>
      </c>
      <c r="AP355" s="2" t="s">
        <v>1</v>
      </c>
      <c r="AQ355" s="4">
        <v>323.79900600000008</v>
      </c>
      <c r="AR355" s="4">
        <v>0</v>
      </c>
    </row>
    <row r="356" spans="1:44" x14ac:dyDescent="0.25">
      <c r="A356" s="2" t="s">
        <v>496</v>
      </c>
      <c r="B356" s="47">
        <v>44475</v>
      </c>
      <c r="C356" s="2" t="s">
        <v>26</v>
      </c>
      <c r="D356" s="2" t="s">
        <v>23</v>
      </c>
      <c r="E356" s="2" t="s">
        <v>355</v>
      </c>
      <c r="F356" s="2" t="s">
        <v>1292</v>
      </c>
      <c r="G356" s="2" t="s">
        <v>3</v>
      </c>
      <c r="H356" s="2" t="s">
        <v>2217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1378</v>
      </c>
      <c r="P356" s="2" t="s">
        <v>1379</v>
      </c>
      <c r="Q356" s="1">
        <v>25.081499999999998</v>
      </c>
      <c r="R356" s="1">
        <v>0</v>
      </c>
      <c r="S356" s="1">
        <v>25.081499999999998</v>
      </c>
      <c r="T356" s="1">
        <v>0</v>
      </c>
      <c r="U356" s="2" t="s">
        <v>0</v>
      </c>
      <c r="V356" s="1">
        <v>0</v>
      </c>
      <c r="W356" s="1">
        <v>0</v>
      </c>
      <c r="X356" s="2" t="s">
        <v>0</v>
      </c>
      <c r="Y356" s="1">
        <v>0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35" t="s">
        <v>1</v>
      </c>
      <c r="AN356" s="2" t="s">
        <v>1</v>
      </c>
      <c r="AO356" s="135" t="s">
        <v>1</v>
      </c>
      <c r="AP356" s="2" t="s">
        <v>1</v>
      </c>
      <c r="AQ356" s="4">
        <v>25.081499999999998</v>
      </c>
      <c r="AR356" s="4">
        <v>0</v>
      </c>
    </row>
    <row r="357" spans="1:44" x14ac:dyDescent="0.25">
      <c r="A357" s="2" t="s">
        <v>497</v>
      </c>
      <c r="B357" s="47">
        <v>44475</v>
      </c>
      <c r="C357" s="2" t="s">
        <v>26</v>
      </c>
      <c r="D357" s="2" t="s">
        <v>23</v>
      </c>
      <c r="E357" s="2" t="s">
        <v>355</v>
      </c>
      <c r="F357" s="2" t="s">
        <v>1291</v>
      </c>
      <c r="G357" s="2" t="s">
        <v>3</v>
      </c>
      <c r="H357" s="2" t="s">
        <v>2226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1545.9828079999997</v>
      </c>
      <c r="R357" s="1">
        <v>0</v>
      </c>
      <c r="S357" s="1">
        <v>1144.0920500000002</v>
      </c>
      <c r="T357" s="1">
        <v>0</v>
      </c>
      <c r="U357" s="2" t="s">
        <v>0</v>
      </c>
      <c r="V357" s="1">
        <v>0</v>
      </c>
      <c r="W357" s="1">
        <v>346.45755000000003</v>
      </c>
      <c r="X357" s="2" t="s">
        <v>8</v>
      </c>
      <c r="Y357" s="1">
        <v>55.433208000000008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35" t="s">
        <v>1</v>
      </c>
      <c r="AN357" s="2" t="s">
        <v>1</v>
      </c>
      <c r="AO357" s="135" t="s">
        <v>1</v>
      </c>
      <c r="AP357" s="2" t="s">
        <v>1</v>
      </c>
      <c r="AQ357" s="4">
        <v>1545.9828080000002</v>
      </c>
      <c r="AR357" s="4">
        <v>0</v>
      </c>
    </row>
    <row r="358" spans="1:44" x14ac:dyDescent="0.25">
      <c r="A358" s="2" t="s">
        <v>498</v>
      </c>
      <c r="B358" s="47">
        <v>44475</v>
      </c>
      <c r="C358" s="2" t="s">
        <v>26</v>
      </c>
      <c r="D358" s="2" t="s">
        <v>23</v>
      </c>
      <c r="E358" s="2" t="s">
        <v>355</v>
      </c>
      <c r="F358" s="2" t="s">
        <v>1292</v>
      </c>
      <c r="G358" s="2" t="s">
        <v>3</v>
      </c>
      <c r="H358" s="2" t="s">
        <v>2232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2233</v>
      </c>
      <c r="P358" s="2" t="s">
        <v>2234</v>
      </c>
      <c r="Q358" s="1">
        <v>85.054400000000001</v>
      </c>
      <c r="R358" s="1">
        <v>0</v>
      </c>
      <c r="S358" s="1">
        <v>56.819999999999993</v>
      </c>
      <c r="T358" s="1">
        <v>24.34</v>
      </c>
      <c r="U358" s="2" t="s">
        <v>8</v>
      </c>
      <c r="V358" s="1">
        <v>3.8944000000000001</v>
      </c>
      <c r="W358" s="1">
        <v>0</v>
      </c>
      <c r="X358" s="2" t="s">
        <v>0</v>
      </c>
      <c r="Y358" s="1">
        <v>0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35" t="s">
        <v>1</v>
      </c>
      <c r="AN358" s="2" t="s">
        <v>1</v>
      </c>
      <c r="AO358" s="135" t="s">
        <v>1</v>
      </c>
      <c r="AP358" s="2" t="s">
        <v>1</v>
      </c>
      <c r="AQ358" s="4">
        <v>85.054400000000001</v>
      </c>
      <c r="AR358" s="4">
        <v>0</v>
      </c>
    </row>
    <row r="359" spans="1:44" x14ac:dyDescent="0.25">
      <c r="A359" s="2" t="s">
        <v>499</v>
      </c>
      <c r="B359" s="47">
        <v>44475</v>
      </c>
      <c r="C359" s="2" t="s">
        <v>26</v>
      </c>
      <c r="D359" s="2" t="s">
        <v>23</v>
      </c>
      <c r="E359" s="2" t="s">
        <v>355</v>
      </c>
      <c r="F359" s="2" t="s">
        <v>1291</v>
      </c>
      <c r="G359" s="2" t="s">
        <v>3</v>
      </c>
      <c r="H359" s="2" t="s">
        <v>2240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1145.6738299999997</v>
      </c>
      <c r="R359" s="1">
        <v>0</v>
      </c>
      <c r="S359" s="1">
        <v>912.61474999999973</v>
      </c>
      <c r="T359" s="1">
        <v>0</v>
      </c>
      <c r="U359" s="2" t="s">
        <v>0</v>
      </c>
      <c r="V359" s="1">
        <v>0</v>
      </c>
      <c r="W359" s="1">
        <v>200.91300000000001</v>
      </c>
      <c r="X359" s="2" t="s">
        <v>0</v>
      </c>
      <c r="Y359" s="1">
        <v>32.146079999999998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35" t="s">
        <v>1</v>
      </c>
      <c r="AN359" s="2" t="s">
        <v>1</v>
      </c>
      <c r="AO359" s="135" t="s">
        <v>1</v>
      </c>
      <c r="AP359" s="2" t="s">
        <v>1</v>
      </c>
      <c r="AQ359" s="4">
        <v>1145.6738299999997</v>
      </c>
      <c r="AR359" s="4">
        <v>0</v>
      </c>
    </row>
    <row r="360" spans="1:44" x14ac:dyDescent="0.25">
      <c r="A360" s="2" t="s">
        <v>500</v>
      </c>
      <c r="B360" s="47">
        <v>44475</v>
      </c>
      <c r="C360" s="2" t="s">
        <v>6</v>
      </c>
      <c r="D360" s="2" t="s">
        <v>21</v>
      </c>
      <c r="E360" s="2" t="s">
        <v>191</v>
      </c>
      <c r="F360" s="2" t="s">
        <v>1717</v>
      </c>
      <c r="G360" s="2" t="s">
        <v>3</v>
      </c>
      <c r="H360" s="2" t="s">
        <v>2706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4390.1301639999992</v>
      </c>
      <c r="R360" s="1">
        <v>0</v>
      </c>
      <c r="S360" s="1">
        <v>2910.2248500000001</v>
      </c>
      <c r="T360" s="1">
        <v>0</v>
      </c>
      <c r="U360" s="2" t="s">
        <v>0</v>
      </c>
      <c r="V360" s="1">
        <v>0</v>
      </c>
      <c r="W360" s="1">
        <v>1275.7804499999997</v>
      </c>
      <c r="X360" s="2" t="s">
        <v>0</v>
      </c>
      <c r="Y360" s="1">
        <v>204.124864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35" t="s">
        <v>1</v>
      </c>
      <c r="AN360" s="2" t="s">
        <v>1</v>
      </c>
      <c r="AO360" s="135" t="s">
        <v>1</v>
      </c>
      <c r="AP360" s="2" t="s">
        <v>1</v>
      </c>
      <c r="AQ360" s="4">
        <v>4390.1301640000001</v>
      </c>
      <c r="AR360" s="4">
        <v>0</v>
      </c>
    </row>
    <row r="361" spans="1:44" x14ac:dyDescent="0.25">
      <c r="A361" s="2" t="s">
        <v>501</v>
      </c>
      <c r="B361" s="47">
        <v>44475</v>
      </c>
      <c r="C361" s="2" t="s">
        <v>26</v>
      </c>
      <c r="D361" s="2" t="s">
        <v>892</v>
      </c>
      <c r="E361" s="2" t="s">
        <v>894</v>
      </c>
      <c r="F361" s="2" t="s">
        <v>2245</v>
      </c>
      <c r="G361" s="2" t="s">
        <v>3</v>
      </c>
      <c r="H361" s="2" t="s">
        <v>2246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55.237599999999993</v>
      </c>
      <c r="R361" s="1">
        <v>0</v>
      </c>
      <c r="S361" s="1">
        <v>4.6499999999999986</v>
      </c>
      <c r="T361" s="1">
        <v>0</v>
      </c>
      <c r="U361" s="2" t="s">
        <v>0</v>
      </c>
      <c r="V361" s="1">
        <v>0</v>
      </c>
      <c r="W361" s="1">
        <v>43.610000000000014</v>
      </c>
      <c r="X361" s="2" t="s">
        <v>8</v>
      </c>
      <c r="Y361" s="1">
        <v>6.9775999999999998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35" t="s">
        <v>1</v>
      </c>
      <c r="AN361" s="2" t="s">
        <v>1</v>
      </c>
      <c r="AO361" s="135" t="s">
        <v>1</v>
      </c>
      <c r="AP361" s="2" t="s">
        <v>1</v>
      </c>
      <c r="AQ361" s="4">
        <v>55.237600000000015</v>
      </c>
      <c r="AR361" s="4">
        <v>0</v>
      </c>
    </row>
    <row r="362" spans="1:44" x14ac:dyDescent="0.25">
      <c r="A362" s="2" t="s">
        <v>502</v>
      </c>
      <c r="B362" s="47">
        <v>44475</v>
      </c>
      <c r="C362" s="2" t="s">
        <v>6</v>
      </c>
      <c r="D362" s="2" t="s">
        <v>892</v>
      </c>
      <c r="E362" s="2" t="s">
        <v>893</v>
      </c>
      <c r="F362" s="2" t="s">
        <v>2707</v>
      </c>
      <c r="G362" s="2" t="s">
        <v>3</v>
      </c>
      <c r="H362" s="2" t="s">
        <v>2708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3812.8487359999999</v>
      </c>
      <c r="R362" s="1">
        <v>0</v>
      </c>
      <c r="S362" s="1">
        <v>2635.6</v>
      </c>
      <c r="T362" s="1">
        <v>0</v>
      </c>
      <c r="U362" s="2" t="s">
        <v>0</v>
      </c>
      <c r="V362" s="1">
        <v>0</v>
      </c>
      <c r="W362" s="1">
        <v>1014.8696</v>
      </c>
      <c r="X362" s="2" t="s">
        <v>0</v>
      </c>
      <c r="Y362" s="1">
        <v>162.37913599999996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35" t="s">
        <v>1</v>
      </c>
      <c r="AN362" s="2" t="s">
        <v>1</v>
      </c>
      <c r="AO362" s="135" t="s">
        <v>1</v>
      </c>
      <c r="AP362" s="2" t="s">
        <v>1</v>
      </c>
      <c r="AQ362" s="4">
        <v>3812.8487359999999</v>
      </c>
      <c r="AR362" s="4">
        <v>0</v>
      </c>
    </row>
    <row r="363" spans="1:44" x14ac:dyDescent="0.25">
      <c r="A363" s="2" t="s">
        <v>503</v>
      </c>
      <c r="B363" s="47">
        <v>44475</v>
      </c>
      <c r="C363" s="2" t="s">
        <v>6</v>
      </c>
      <c r="D363" s="2" t="s">
        <v>892</v>
      </c>
      <c r="E363" s="2" t="s">
        <v>893</v>
      </c>
      <c r="F363" s="2" t="s">
        <v>2707</v>
      </c>
      <c r="G363" s="2" t="s">
        <v>12</v>
      </c>
      <c r="H363" s="2" t="s">
        <v>1</v>
      </c>
      <c r="I363" s="1" t="s">
        <v>2709</v>
      </c>
      <c r="J363" s="1" t="s">
        <v>1</v>
      </c>
      <c r="K363" s="1" t="s">
        <v>2710</v>
      </c>
      <c r="L363" s="1" t="s">
        <v>1781</v>
      </c>
      <c r="M363" s="1">
        <v>13.81</v>
      </c>
      <c r="N363" s="2" t="s">
        <v>11</v>
      </c>
      <c r="O363" s="2" t="s">
        <v>2711</v>
      </c>
      <c r="P363" s="2" t="s">
        <v>2712</v>
      </c>
      <c r="Q363" s="1">
        <v>-2.83</v>
      </c>
      <c r="R363" s="1">
        <v>0</v>
      </c>
      <c r="S363" s="1">
        <v>-2.83</v>
      </c>
      <c r="T363" s="1">
        <v>0</v>
      </c>
      <c r="U363" s="2" t="s">
        <v>0</v>
      </c>
      <c r="V363" s="1">
        <v>0</v>
      </c>
      <c r="W363" s="1">
        <v>0</v>
      </c>
      <c r="X363" s="2" t="s">
        <v>0</v>
      </c>
      <c r="Y363" s="1">
        <v>0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35" t="s">
        <v>1</v>
      </c>
      <c r="AN363" s="2" t="s">
        <v>1</v>
      </c>
      <c r="AO363" s="135" t="s">
        <v>1</v>
      </c>
      <c r="AP363" s="2" t="s">
        <v>1</v>
      </c>
      <c r="AQ363" s="4">
        <v>-2.83</v>
      </c>
      <c r="AR363" s="4">
        <v>0</v>
      </c>
    </row>
    <row r="364" spans="1:44" x14ac:dyDescent="0.25">
      <c r="A364" s="2" t="s">
        <v>504</v>
      </c>
      <c r="B364" s="47">
        <v>44475</v>
      </c>
      <c r="C364" s="2" t="s">
        <v>6</v>
      </c>
      <c r="D364" s="2" t="s">
        <v>16</v>
      </c>
      <c r="E364" s="2" t="s">
        <v>182</v>
      </c>
      <c r="F364" s="2" t="s">
        <v>2713</v>
      </c>
      <c r="G364" s="2" t="s">
        <v>3</v>
      </c>
      <c r="H364" s="2" t="s">
        <v>2714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1094.0064000000002</v>
      </c>
      <c r="R364" s="1">
        <v>0</v>
      </c>
      <c r="S364" s="1">
        <v>771.31885000000011</v>
      </c>
      <c r="T364" s="1">
        <v>0</v>
      </c>
      <c r="U364" s="2" t="s">
        <v>0</v>
      </c>
      <c r="V364" s="1">
        <v>0</v>
      </c>
      <c r="W364" s="1">
        <v>278.17894999999999</v>
      </c>
      <c r="X364" s="2" t="s">
        <v>8</v>
      </c>
      <c r="Y364" s="1">
        <v>44.508600000000001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35" t="s">
        <v>1</v>
      </c>
      <c r="AN364" s="2" t="s">
        <v>1</v>
      </c>
      <c r="AO364" s="135" t="s">
        <v>1</v>
      </c>
      <c r="AP364" s="2" t="s">
        <v>1</v>
      </c>
      <c r="AQ364" s="4">
        <v>1094.0064000000002</v>
      </c>
      <c r="AR364" s="4">
        <v>0</v>
      </c>
    </row>
    <row r="365" spans="1:44" x14ac:dyDescent="0.25">
      <c r="A365" s="2" t="s">
        <v>505</v>
      </c>
      <c r="B365" s="47">
        <v>44475</v>
      </c>
      <c r="C365" s="2" t="s">
        <v>6</v>
      </c>
      <c r="D365" s="2" t="s">
        <v>16</v>
      </c>
      <c r="E365" s="2" t="s">
        <v>182</v>
      </c>
      <c r="F365" s="2" t="s">
        <v>2713</v>
      </c>
      <c r="G365" s="2" t="s">
        <v>3</v>
      </c>
      <c r="H365" s="2" t="s">
        <v>2715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2716</v>
      </c>
      <c r="P365" s="2" t="s">
        <v>2717</v>
      </c>
      <c r="Q365" s="1">
        <v>36.345999999999997</v>
      </c>
      <c r="R365" s="1">
        <v>0</v>
      </c>
      <c r="S365" s="1">
        <v>33.909999999999997</v>
      </c>
      <c r="T365" s="1">
        <v>2.1</v>
      </c>
      <c r="U365" s="2" t="s">
        <v>8</v>
      </c>
      <c r="V365" s="1">
        <v>0.33600000000000002</v>
      </c>
      <c r="W365" s="1">
        <v>0</v>
      </c>
      <c r="X365" s="2" t="s">
        <v>0</v>
      </c>
      <c r="Y365" s="1">
        <v>0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35" t="s">
        <v>1</v>
      </c>
      <c r="AN365" s="2" t="s">
        <v>1</v>
      </c>
      <c r="AO365" s="135" t="s">
        <v>1</v>
      </c>
      <c r="AP365" s="2" t="s">
        <v>1</v>
      </c>
      <c r="AQ365" s="4">
        <v>36.345999999999997</v>
      </c>
      <c r="AR365" s="4">
        <v>0</v>
      </c>
    </row>
    <row r="366" spans="1:44" x14ac:dyDescent="0.25">
      <c r="A366" s="2" t="s">
        <v>506</v>
      </c>
      <c r="B366" s="47">
        <v>44475</v>
      </c>
      <c r="C366" s="2" t="s">
        <v>6</v>
      </c>
      <c r="D366" s="2" t="s">
        <v>16</v>
      </c>
      <c r="E366" s="2" t="s">
        <v>182</v>
      </c>
      <c r="F366" s="2" t="s">
        <v>2713</v>
      </c>
      <c r="G366" s="2" t="s">
        <v>3</v>
      </c>
      <c r="H366" s="2" t="s">
        <v>2718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172.35210000000001</v>
      </c>
      <c r="R366" s="1">
        <v>0</v>
      </c>
      <c r="S366" s="1">
        <v>79.282049999999998</v>
      </c>
      <c r="T366" s="1">
        <v>0</v>
      </c>
      <c r="U366" s="2" t="s">
        <v>0</v>
      </c>
      <c r="V366" s="1">
        <v>0</v>
      </c>
      <c r="W366" s="1">
        <v>80.232850000000013</v>
      </c>
      <c r="X366" s="2" t="s">
        <v>8</v>
      </c>
      <c r="Y366" s="1">
        <v>12.837199999999999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35" t="s">
        <v>1</v>
      </c>
      <c r="AN366" s="2" t="s">
        <v>1</v>
      </c>
      <c r="AO366" s="135" t="s">
        <v>1</v>
      </c>
      <c r="AP366" s="2" t="s">
        <v>1</v>
      </c>
      <c r="AQ366" s="4">
        <v>172.35210000000001</v>
      </c>
      <c r="AR366" s="4">
        <v>0</v>
      </c>
    </row>
    <row r="367" spans="1:44" x14ac:dyDescent="0.25">
      <c r="A367" s="2" t="s">
        <v>507</v>
      </c>
      <c r="B367" s="47">
        <v>44475</v>
      </c>
      <c r="C367" s="2" t="s">
        <v>6</v>
      </c>
      <c r="D367" s="2" t="s">
        <v>9</v>
      </c>
      <c r="E367" s="2" t="s">
        <v>177</v>
      </c>
      <c r="F367" s="2" t="s">
        <v>2719</v>
      </c>
      <c r="G367" s="2" t="s">
        <v>3</v>
      </c>
      <c r="H367" s="2" t="s">
        <v>2720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636.23169999999993</v>
      </c>
      <c r="R367" s="1">
        <v>0</v>
      </c>
      <c r="S367" s="1">
        <v>263.02355000000011</v>
      </c>
      <c r="T367" s="1">
        <v>0</v>
      </c>
      <c r="U367" s="2" t="s">
        <v>0</v>
      </c>
      <c r="V367" s="1">
        <v>0</v>
      </c>
      <c r="W367" s="1">
        <v>321.73114999999996</v>
      </c>
      <c r="X367" s="2" t="s">
        <v>8</v>
      </c>
      <c r="Y367" s="1">
        <v>51.476999999999997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35" t="s">
        <v>1</v>
      </c>
      <c r="AN367" s="2" t="s">
        <v>1</v>
      </c>
      <c r="AO367" s="135" t="s">
        <v>1</v>
      </c>
      <c r="AP367" s="2" t="s">
        <v>1</v>
      </c>
      <c r="AQ367" s="4">
        <v>636.23170000000005</v>
      </c>
      <c r="AR367" s="4">
        <v>0</v>
      </c>
    </row>
    <row r="368" spans="1:44" x14ac:dyDescent="0.25">
      <c r="A368" s="2" t="s">
        <v>508</v>
      </c>
      <c r="B368" s="47">
        <v>44475</v>
      </c>
      <c r="C368" s="2" t="s">
        <v>6</v>
      </c>
      <c r="D368" s="2" t="s">
        <v>9</v>
      </c>
      <c r="E368" s="2" t="s">
        <v>177</v>
      </c>
      <c r="F368" s="2" t="s">
        <v>2719</v>
      </c>
      <c r="G368" s="2" t="s">
        <v>3</v>
      </c>
      <c r="H368" s="2" t="s">
        <v>2721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2722</v>
      </c>
      <c r="P368" s="2" t="s">
        <v>2723</v>
      </c>
      <c r="Q368" s="1">
        <v>44.671599999999998</v>
      </c>
      <c r="R368" s="1">
        <v>0</v>
      </c>
      <c r="S368" s="1">
        <v>0</v>
      </c>
      <c r="T368" s="1">
        <v>38.51</v>
      </c>
      <c r="U368" s="2" t="s">
        <v>8</v>
      </c>
      <c r="V368" s="1">
        <v>6.1616</v>
      </c>
      <c r="W368" s="1">
        <v>0</v>
      </c>
      <c r="X368" s="2" t="s">
        <v>0</v>
      </c>
      <c r="Y368" s="1">
        <v>0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35" t="s">
        <v>1</v>
      </c>
      <c r="AN368" s="2" t="s">
        <v>1</v>
      </c>
      <c r="AO368" s="135" t="s">
        <v>1</v>
      </c>
      <c r="AP368" s="2" t="s">
        <v>1</v>
      </c>
      <c r="AQ368" s="4">
        <v>44.671599999999998</v>
      </c>
      <c r="AR368" s="4">
        <v>0</v>
      </c>
    </row>
    <row r="369" spans="1:44" x14ac:dyDescent="0.25">
      <c r="A369" s="2" t="s">
        <v>509</v>
      </c>
      <c r="B369" s="47">
        <v>44475</v>
      </c>
      <c r="C369" s="2" t="s">
        <v>6</v>
      </c>
      <c r="D369" s="2" t="s">
        <v>9</v>
      </c>
      <c r="E369" s="2" t="s">
        <v>177</v>
      </c>
      <c r="F369" s="2" t="s">
        <v>2719</v>
      </c>
      <c r="G369" s="2" t="s">
        <v>3</v>
      </c>
      <c r="H369" s="2" t="s">
        <v>2724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323.64154999999994</v>
      </c>
      <c r="R369" s="1">
        <v>0</v>
      </c>
      <c r="S369" s="1">
        <v>133.36830000000003</v>
      </c>
      <c r="T369" s="1">
        <v>0</v>
      </c>
      <c r="U369" s="2" t="s">
        <v>0</v>
      </c>
      <c r="V369" s="1">
        <v>0</v>
      </c>
      <c r="W369" s="1">
        <v>164.02865000000003</v>
      </c>
      <c r="X369" s="2" t="s">
        <v>8</v>
      </c>
      <c r="Y369" s="1">
        <v>26.244599999999998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35" t="s">
        <v>1</v>
      </c>
      <c r="AN369" s="2" t="s">
        <v>1</v>
      </c>
      <c r="AO369" s="135" t="s">
        <v>1</v>
      </c>
      <c r="AP369" s="2" t="s">
        <v>1</v>
      </c>
      <c r="AQ369" s="4">
        <v>323.64155000000005</v>
      </c>
      <c r="AR369" s="4">
        <v>0</v>
      </c>
    </row>
    <row r="370" spans="1:44" x14ac:dyDescent="0.25">
      <c r="A370" s="2" t="s">
        <v>510</v>
      </c>
      <c r="B370" s="47">
        <v>44475</v>
      </c>
      <c r="C370" s="2" t="s">
        <v>6</v>
      </c>
      <c r="D370" s="2" t="s">
        <v>1591</v>
      </c>
      <c r="E370" s="2" t="s">
        <v>732</v>
      </c>
      <c r="F370" s="2" t="s">
        <v>1818</v>
      </c>
      <c r="G370" s="2" t="s">
        <v>3</v>
      </c>
      <c r="H370" s="2" t="s">
        <v>1819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1546.8093960000003</v>
      </c>
      <c r="R370" s="1">
        <v>0</v>
      </c>
      <c r="S370" s="1">
        <v>1034.4258500000003</v>
      </c>
      <c r="T370" s="1">
        <v>0</v>
      </c>
      <c r="U370" s="2" t="s">
        <v>0</v>
      </c>
      <c r="V370" s="1">
        <v>0</v>
      </c>
      <c r="W370" s="1">
        <v>441.70994999999994</v>
      </c>
      <c r="X370" s="2" t="s">
        <v>8</v>
      </c>
      <c r="Y370" s="1">
        <v>70.673596000000003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35" t="s">
        <v>1</v>
      </c>
      <c r="AN370" s="2" t="s">
        <v>1</v>
      </c>
      <c r="AO370" s="135" t="s">
        <v>1</v>
      </c>
      <c r="AP370" s="2" t="s">
        <v>1</v>
      </c>
      <c r="AQ370" s="4">
        <v>1546.8093960000003</v>
      </c>
      <c r="AR370" s="4">
        <v>0</v>
      </c>
    </row>
    <row r="371" spans="1:44" x14ac:dyDescent="0.25">
      <c r="A371" s="2" t="s">
        <v>511</v>
      </c>
      <c r="B371" s="47">
        <v>44475</v>
      </c>
      <c r="C371" s="2" t="s">
        <v>6</v>
      </c>
      <c r="D371" s="2" t="s">
        <v>5</v>
      </c>
      <c r="E371" s="2" t="s">
        <v>174</v>
      </c>
      <c r="F371" s="2" t="s">
        <v>2725</v>
      </c>
      <c r="G371" s="2" t="s">
        <v>3</v>
      </c>
      <c r="H371" s="2" t="s">
        <v>2726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1494.9777000000001</v>
      </c>
      <c r="R371" s="1">
        <v>0</v>
      </c>
      <c r="S371" s="1">
        <v>1156.6709000000001</v>
      </c>
      <c r="T371" s="1">
        <v>0</v>
      </c>
      <c r="U371" s="2" t="s">
        <v>0</v>
      </c>
      <c r="V371" s="1">
        <v>0</v>
      </c>
      <c r="W371" s="1">
        <v>291.64379999999994</v>
      </c>
      <c r="X371" s="2" t="s">
        <v>8</v>
      </c>
      <c r="Y371" s="1">
        <v>46.663000000000004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35" t="s">
        <v>1</v>
      </c>
      <c r="AN371" s="2" t="s">
        <v>1</v>
      </c>
      <c r="AO371" s="135" t="s">
        <v>1</v>
      </c>
      <c r="AP371" s="2" t="s">
        <v>1</v>
      </c>
      <c r="AQ371" s="4">
        <v>1494.9776999999999</v>
      </c>
      <c r="AR371" s="4">
        <v>0</v>
      </c>
    </row>
    <row r="372" spans="1:44" x14ac:dyDescent="0.25">
      <c r="A372" s="2" t="s">
        <v>512</v>
      </c>
      <c r="B372" s="47">
        <v>44475</v>
      </c>
      <c r="C372" s="2" t="s">
        <v>6</v>
      </c>
      <c r="D372" s="2" t="s">
        <v>929</v>
      </c>
      <c r="E372" s="2" t="s">
        <v>930</v>
      </c>
      <c r="F372" s="2" t="s">
        <v>2727</v>
      </c>
      <c r="G372" s="2" t="s">
        <v>3</v>
      </c>
      <c r="H372" s="2" t="s">
        <v>2728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454.94109999999995</v>
      </c>
      <c r="R372" s="1">
        <v>0</v>
      </c>
      <c r="S372" s="1">
        <v>393.12299999999999</v>
      </c>
      <c r="T372" s="1">
        <v>0</v>
      </c>
      <c r="U372" s="2" t="s">
        <v>0</v>
      </c>
      <c r="V372" s="1">
        <v>0</v>
      </c>
      <c r="W372" s="1">
        <v>53.291499999999999</v>
      </c>
      <c r="X372" s="2" t="s">
        <v>0</v>
      </c>
      <c r="Y372" s="1">
        <v>8.5266000000000002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35" t="s">
        <v>1</v>
      </c>
      <c r="AN372" s="2" t="s">
        <v>1</v>
      </c>
      <c r="AO372" s="135" t="s">
        <v>1</v>
      </c>
      <c r="AP372" s="2" t="s">
        <v>1</v>
      </c>
      <c r="AQ372" s="4">
        <v>454.94109999999995</v>
      </c>
      <c r="AR372" s="4">
        <v>0</v>
      </c>
    </row>
    <row r="373" spans="1:44" x14ac:dyDescent="0.25">
      <c r="A373" s="2" t="s">
        <v>513</v>
      </c>
      <c r="B373" s="47">
        <v>44475</v>
      </c>
      <c r="C373" s="2" t="s">
        <v>6</v>
      </c>
      <c r="D373" s="2" t="s">
        <v>929</v>
      </c>
      <c r="E373" s="2" t="s">
        <v>930</v>
      </c>
      <c r="F373" s="2" t="s">
        <v>2727</v>
      </c>
      <c r="G373" s="2" t="s">
        <v>3</v>
      </c>
      <c r="H373" s="2" t="s">
        <v>2729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2730</v>
      </c>
      <c r="P373" s="2" t="s">
        <v>2731</v>
      </c>
      <c r="Q373" s="1">
        <v>33.586199999999998</v>
      </c>
      <c r="R373" s="1">
        <v>0</v>
      </c>
      <c r="S373" s="1">
        <v>19.701000000000001</v>
      </c>
      <c r="T373" s="1">
        <v>11.97</v>
      </c>
      <c r="U373" s="2" t="s">
        <v>8</v>
      </c>
      <c r="V373" s="1">
        <v>1.9152</v>
      </c>
      <c r="W373" s="1">
        <v>0</v>
      </c>
      <c r="X373" s="2" t="s">
        <v>0</v>
      </c>
      <c r="Y373" s="1">
        <v>0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35" t="s">
        <v>1</v>
      </c>
      <c r="AN373" s="2" t="s">
        <v>1</v>
      </c>
      <c r="AO373" s="135" t="s">
        <v>1</v>
      </c>
      <c r="AP373" s="2" t="s">
        <v>1</v>
      </c>
      <c r="AQ373" s="4">
        <v>33.586199999999998</v>
      </c>
      <c r="AR373" s="4">
        <v>0</v>
      </c>
    </row>
    <row r="374" spans="1:44" x14ac:dyDescent="0.25">
      <c r="A374" s="2" t="s">
        <v>514</v>
      </c>
      <c r="B374" s="47">
        <v>44475</v>
      </c>
      <c r="C374" s="2" t="s">
        <v>6</v>
      </c>
      <c r="D374" s="2" t="s">
        <v>929</v>
      </c>
      <c r="E374" s="2" t="s">
        <v>930</v>
      </c>
      <c r="F374" s="2" t="s">
        <v>2727</v>
      </c>
      <c r="G374" s="2" t="s">
        <v>3</v>
      </c>
      <c r="H374" s="2" t="s">
        <v>2732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488.31220000000002</v>
      </c>
      <c r="R374" s="1">
        <v>0</v>
      </c>
      <c r="S374" s="1">
        <v>403.47710000000001</v>
      </c>
      <c r="T374" s="1">
        <v>0</v>
      </c>
      <c r="U374" s="2" t="s">
        <v>0</v>
      </c>
      <c r="V374" s="1">
        <v>0</v>
      </c>
      <c r="W374" s="1">
        <v>73.133800000000008</v>
      </c>
      <c r="X374" s="2" t="s">
        <v>0</v>
      </c>
      <c r="Y374" s="1">
        <v>11.7013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35" t="s">
        <v>1</v>
      </c>
      <c r="AN374" s="2" t="s">
        <v>1</v>
      </c>
      <c r="AO374" s="135" t="s">
        <v>1</v>
      </c>
      <c r="AP374" s="2" t="s">
        <v>1</v>
      </c>
      <c r="AQ374" s="4">
        <v>488.31220000000002</v>
      </c>
      <c r="AR374" s="4">
        <v>0</v>
      </c>
    </row>
    <row r="375" spans="1:44" x14ac:dyDescent="0.25">
      <c r="A375" s="2" t="s">
        <v>515</v>
      </c>
      <c r="B375" s="47">
        <v>44475</v>
      </c>
      <c r="C375" s="2" t="s">
        <v>6</v>
      </c>
      <c r="D375" s="2" t="s">
        <v>884</v>
      </c>
      <c r="E375" s="2" t="s">
        <v>850</v>
      </c>
      <c r="F375" s="2" t="s">
        <v>3185</v>
      </c>
      <c r="G375" s="2" t="s">
        <v>3</v>
      </c>
      <c r="H375" s="2" t="s">
        <v>3186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97</v>
      </c>
      <c r="P375" s="2" t="s">
        <v>1</v>
      </c>
      <c r="Q375" s="1">
        <v>153.07839999999999</v>
      </c>
      <c r="R375" s="1">
        <v>0</v>
      </c>
      <c r="S375" s="1">
        <v>85.23</v>
      </c>
      <c r="T375" s="1">
        <v>0</v>
      </c>
      <c r="U375" s="2" t="s">
        <v>0</v>
      </c>
      <c r="V375" s="1">
        <v>0</v>
      </c>
      <c r="W375" s="1">
        <v>58.49</v>
      </c>
      <c r="X375" s="2" t="s">
        <v>8</v>
      </c>
      <c r="Y375" s="1">
        <v>9.3584000000000014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35"/>
      <c r="AN375" s="2"/>
      <c r="AO375" s="135">
        <v>0</v>
      </c>
      <c r="AP375" s="2">
        <v>0</v>
      </c>
      <c r="AQ375" s="4">
        <v>153.07839999999999</v>
      </c>
      <c r="AR375" s="4">
        <v>0</v>
      </c>
    </row>
    <row r="376" spans="1:44" x14ac:dyDescent="0.25">
      <c r="A376" s="2" t="s">
        <v>516</v>
      </c>
      <c r="B376" s="47">
        <v>44476</v>
      </c>
      <c r="C376" s="2" t="s">
        <v>1364</v>
      </c>
      <c r="D376" s="2" t="s">
        <v>48</v>
      </c>
      <c r="E376" s="2" t="s">
        <v>1365</v>
      </c>
      <c r="F376" s="2" t="s">
        <v>1788</v>
      </c>
      <c r="G376" s="2" t="s">
        <v>3</v>
      </c>
      <c r="H376" s="2" t="s">
        <v>1824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1860.6144999999995</v>
      </c>
      <c r="R376" s="1">
        <v>0</v>
      </c>
      <c r="S376" s="1">
        <v>1500.4133500000003</v>
      </c>
      <c r="T376" s="1">
        <v>0</v>
      </c>
      <c r="U376" s="2" t="s">
        <v>0</v>
      </c>
      <c r="V376" s="1">
        <v>0</v>
      </c>
      <c r="W376" s="1">
        <v>310.51824999999997</v>
      </c>
      <c r="X376" s="2" t="s">
        <v>8</v>
      </c>
      <c r="Y376" s="1">
        <v>49.682900000000004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35" t="s">
        <v>1</v>
      </c>
      <c r="AN376" s="2" t="s">
        <v>1</v>
      </c>
      <c r="AO376" s="135" t="s">
        <v>1</v>
      </c>
      <c r="AP376" s="2" t="s">
        <v>1</v>
      </c>
      <c r="AQ376" s="4">
        <v>1860.6145000000004</v>
      </c>
      <c r="AR376" s="4">
        <v>0</v>
      </c>
    </row>
    <row r="377" spans="1:44" x14ac:dyDescent="0.25">
      <c r="A377" s="2" t="s">
        <v>517</v>
      </c>
      <c r="B377" s="47">
        <v>44476</v>
      </c>
      <c r="C377" s="2" t="s">
        <v>34</v>
      </c>
      <c r="D377" s="2" t="s">
        <v>48</v>
      </c>
      <c r="E377" s="2" t="s">
        <v>180</v>
      </c>
      <c r="F377" s="2" t="s">
        <v>1959</v>
      </c>
      <c r="G377" s="2" t="s">
        <v>3</v>
      </c>
      <c r="H377" s="2" t="s">
        <v>1960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1860.0033000000003</v>
      </c>
      <c r="R377" s="1">
        <v>0</v>
      </c>
      <c r="S377" s="1">
        <v>1693.1249000000005</v>
      </c>
      <c r="T377" s="1">
        <v>0</v>
      </c>
      <c r="U377" s="2" t="s">
        <v>0</v>
      </c>
      <c r="V377" s="1">
        <v>0</v>
      </c>
      <c r="W377" s="1">
        <v>143.86069999999998</v>
      </c>
      <c r="X377" s="2" t="s">
        <v>0</v>
      </c>
      <c r="Y377" s="1">
        <v>23.017700000000005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35" t="s">
        <v>1</v>
      </c>
      <c r="AN377" s="2" t="s">
        <v>1</v>
      </c>
      <c r="AO377" s="135" t="s">
        <v>1</v>
      </c>
      <c r="AP377" s="2" t="s">
        <v>1</v>
      </c>
      <c r="AQ377" s="4">
        <v>1860.0033000000005</v>
      </c>
      <c r="AR377" s="4">
        <v>0</v>
      </c>
    </row>
    <row r="378" spans="1:44" x14ac:dyDescent="0.25">
      <c r="A378" s="2" t="s">
        <v>518</v>
      </c>
      <c r="B378" s="47">
        <v>44476</v>
      </c>
      <c r="C378" s="2" t="s">
        <v>26</v>
      </c>
      <c r="D378" s="2" t="s">
        <v>48</v>
      </c>
      <c r="E378" s="2" t="s">
        <v>220</v>
      </c>
      <c r="F378" s="2" t="s">
        <v>2252</v>
      </c>
      <c r="G378" s="2" t="s">
        <v>3</v>
      </c>
      <c r="H378" s="2" t="s">
        <v>2253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779.34262799999999</v>
      </c>
      <c r="R378" s="1">
        <v>0</v>
      </c>
      <c r="S378" s="1">
        <v>534.86445000000003</v>
      </c>
      <c r="T378" s="1">
        <v>0</v>
      </c>
      <c r="U378" s="2" t="s">
        <v>0</v>
      </c>
      <c r="V378" s="1">
        <v>0</v>
      </c>
      <c r="W378" s="1">
        <v>210.75704999999999</v>
      </c>
      <c r="X378" s="2" t="s">
        <v>0</v>
      </c>
      <c r="Y378" s="1">
        <v>33.721128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35" t="s">
        <v>1</v>
      </c>
      <c r="AN378" s="2" t="s">
        <v>1</v>
      </c>
      <c r="AO378" s="135" t="s">
        <v>1</v>
      </c>
      <c r="AP378" s="2" t="s">
        <v>1</v>
      </c>
      <c r="AQ378" s="4">
        <v>779.34262799999999</v>
      </c>
      <c r="AR378" s="4">
        <v>0</v>
      </c>
    </row>
    <row r="379" spans="1:44" x14ac:dyDescent="0.25">
      <c r="A379" s="2" t="s">
        <v>519</v>
      </c>
      <c r="B379" s="47">
        <v>44476</v>
      </c>
      <c r="C379" s="2" t="s">
        <v>26</v>
      </c>
      <c r="D379" s="2" t="s">
        <v>48</v>
      </c>
      <c r="E379" s="2" t="s">
        <v>220</v>
      </c>
      <c r="F379" s="2" t="s">
        <v>2257</v>
      </c>
      <c r="G379" s="2" t="s">
        <v>3</v>
      </c>
      <c r="H379" s="2" t="s">
        <v>2258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2259</v>
      </c>
      <c r="P379" s="2" t="s">
        <v>2260</v>
      </c>
      <c r="Q379" s="1">
        <v>4.0136000000000003</v>
      </c>
      <c r="R379" s="1">
        <v>0</v>
      </c>
      <c r="S379" s="1">
        <v>0</v>
      </c>
      <c r="T379" s="1">
        <v>3.46</v>
      </c>
      <c r="U379" s="2" t="s">
        <v>8</v>
      </c>
      <c r="V379" s="1">
        <v>0.55359999999999998</v>
      </c>
      <c r="W379" s="1">
        <v>0</v>
      </c>
      <c r="X379" s="2" t="s">
        <v>0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35" t="s">
        <v>1</v>
      </c>
      <c r="AN379" s="2" t="s">
        <v>1</v>
      </c>
      <c r="AO379" s="135" t="s">
        <v>1</v>
      </c>
      <c r="AP379" s="2" t="s">
        <v>1</v>
      </c>
      <c r="AQ379" s="4">
        <v>4.0136000000000003</v>
      </c>
      <c r="AR379" s="4">
        <v>0</v>
      </c>
    </row>
    <row r="380" spans="1:44" x14ac:dyDescent="0.25">
      <c r="A380" s="2" t="s">
        <v>520</v>
      </c>
      <c r="B380" s="47">
        <v>44476</v>
      </c>
      <c r="C380" s="2" t="s">
        <v>26</v>
      </c>
      <c r="D380" s="2" t="s">
        <v>48</v>
      </c>
      <c r="E380" s="2" t="s">
        <v>220</v>
      </c>
      <c r="F380" s="2" t="s">
        <v>2252</v>
      </c>
      <c r="G380" s="2" t="s">
        <v>3</v>
      </c>
      <c r="H380" s="2" t="s">
        <v>2264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3026.7557959999995</v>
      </c>
      <c r="R380" s="1">
        <v>0</v>
      </c>
      <c r="S380" s="1">
        <v>2092.3837999999996</v>
      </c>
      <c r="T380" s="1">
        <v>0</v>
      </c>
      <c r="U380" s="2" t="s">
        <v>0</v>
      </c>
      <c r="V380" s="1">
        <v>0</v>
      </c>
      <c r="W380" s="1">
        <v>805.49309999999991</v>
      </c>
      <c r="X380" s="2" t="s">
        <v>8</v>
      </c>
      <c r="Y380" s="1">
        <v>128.87889599999997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35" t="s">
        <v>1</v>
      </c>
      <c r="AN380" s="2" t="s">
        <v>1</v>
      </c>
      <c r="AO380" s="135" t="s">
        <v>1</v>
      </c>
      <c r="AP380" s="2" t="s">
        <v>1</v>
      </c>
      <c r="AQ380" s="4">
        <v>3026.7557959999995</v>
      </c>
      <c r="AR380" s="4">
        <v>0</v>
      </c>
    </row>
    <row r="381" spans="1:44" x14ac:dyDescent="0.25">
      <c r="A381" s="2" t="s">
        <v>521</v>
      </c>
      <c r="B381" s="47">
        <v>44476</v>
      </c>
      <c r="C381" s="2" t="s">
        <v>26</v>
      </c>
      <c r="D381" s="2" t="s">
        <v>48</v>
      </c>
      <c r="E381" s="2" t="s">
        <v>220</v>
      </c>
      <c r="F381" s="2" t="s">
        <v>2257</v>
      </c>
      <c r="G381" s="2" t="s">
        <v>3</v>
      </c>
      <c r="H381" s="2" t="s">
        <v>2270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885</v>
      </c>
      <c r="P381" s="2" t="s">
        <v>886</v>
      </c>
      <c r="Q381" s="1">
        <v>4.54</v>
      </c>
      <c r="R381" s="1">
        <v>0</v>
      </c>
      <c r="S381" s="1">
        <v>4.54</v>
      </c>
      <c r="T381" s="1">
        <v>0</v>
      </c>
      <c r="U381" s="2" t="s">
        <v>0</v>
      </c>
      <c r="V381" s="1">
        <v>0</v>
      </c>
      <c r="W381" s="1">
        <v>0</v>
      </c>
      <c r="X381" s="2" t="s">
        <v>0</v>
      </c>
      <c r="Y381" s="1">
        <v>0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35" t="s">
        <v>1</v>
      </c>
      <c r="AN381" s="2" t="s">
        <v>1</v>
      </c>
      <c r="AO381" s="135" t="s">
        <v>1</v>
      </c>
      <c r="AP381" s="2" t="s">
        <v>1</v>
      </c>
      <c r="AQ381" s="4">
        <v>4.54</v>
      </c>
      <c r="AR381" s="4">
        <v>0</v>
      </c>
    </row>
    <row r="382" spans="1:44" x14ac:dyDescent="0.25">
      <c r="A382" s="2" t="s">
        <v>522</v>
      </c>
      <c r="B382" s="47">
        <v>44476</v>
      </c>
      <c r="C382" s="2" t="s">
        <v>26</v>
      </c>
      <c r="D382" s="2" t="s">
        <v>48</v>
      </c>
      <c r="E382" s="2" t="s">
        <v>220</v>
      </c>
      <c r="F382" s="2" t="s">
        <v>2252</v>
      </c>
      <c r="G382" s="2" t="s">
        <v>3</v>
      </c>
      <c r="H382" s="2" t="s">
        <v>2272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463.47630599999997</v>
      </c>
      <c r="R382" s="1">
        <v>0</v>
      </c>
      <c r="S382" s="1">
        <v>263.35705000000007</v>
      </c>
      <c r="T382" s="1">
        <v>0</v>
      </c>
      <c r="U382" s="2" t="s">
        <v>0</v>
      </c>
      <c r="V382" s="1">
        <v>0</v>
      </c>
      <c r="W382" s="1">
        <v>172.51659999999995</v>
      </c>
      <c r="X382" s="2" t="s">
        <v>8</v>
      </c>
      <c r="Y382" s="1">
        <v>27.602656000000003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35" t="s">
        <v>1</v>
      </c>
      <c r="AN382" s="2" t="s">
        <v>1</v>
      </c>
      <c r="AO382" s="135" t="s">
        <v>1</v>
      </c>
      <c r="AP382" s="2" t="s">
        <v>1</v>
      </c>
      <c r="AQ382" s="4">
        <v>463.47630600000002</v>
      </c>
      <c r="AR382" s="4">
        <v>0</v>
      </c>
    </row>
    <row r="383" spans="1:44" x14ac:dyDescent="0.25">
      <c r="A383" s="2" t="s">
        <v>523</v>
      </c>
      <c r="B383" s="47">
        <v>44476</v>
      </c>
      <c r="C383" s="2" t="s">
        <v>6</v>
      </c>
      <c r="D383" s="2" t="s">
        <v>48</v>
      </c>
      <c r="E383" s="2" t="s">
        <v>229</v>
      </c>
      <c r="F383" s="2" t="s">
        <v>2733</v>
      </c>
      <c r="G383" s="2" t="s">
        <v>3</v>
      </c>
      <c r="H383" s="2" t="s">
        <v>2734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58.962000000000003</v>
      </c>
      <c r="R383" s="1">
        <v>0</v>
      </c>
      <c r="S383" s="1">
        <v>42.872800000000005</v>
      </c>
      <c r="T383" s="1">
        <v>0</v>
      </c>
      <c r="U383" s="2" t="s">
        <v>0</v>
      </c>
      <c r="V383" s="1">
        <v>0</v>
      </c>
      <c r="W383" s="1">
        <v>13.87</v>
      </c>
      <c r="X383" s="2" t="s">
        <v>0</v>
      </c>
      <c r="Y383" s="1">
        <v>2.2191999999999998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35" t="s">
        <v>1</v>
      </c>
      <c r="AN383" s="2" t="s">
        <v>1</v>
      </c>
      <c r="AO383" s="135" t="s">
        <v>1</v>
      </c>
      <c r="AP383" s="2" t="s">
        <v>1</v>
      </c>
      <c r="AQ383" s="4">
        <v>58.962000000000003</v>
      </c>
      <c r="AR383" s="4">
        <v>0</v>
      </c>
    </row>
    <row r="384" spans="1:44" x14ac:dyDescent="0.25">
      <c r="A384" s="2" t="s">
        <v>524</v>
      </c>
      <c r="B384" s="47">
        <v>44476</v>
      </c>
      <c r="C384" s="2" t="s">
        <v>6</v>
      </c>
      <c r="D384" s="2" t="s">
        <v>48</v>
      </c>
      <c r="E384" s="2" t="s">
        <v>229</v>
      </c>
      <c r="F384" s="2" t="s">
        <v>2733</v>
      </c>
      <c r="G384" s="2" t="s">
        <v>3</v>
      </c>
      <c r="H384" s="2" t="s">
        <v>2735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2736</v>
      </c>
      <c r="P384" s="2" t="s">
        <v>2737</v>
      </c>
      <c r="Q384" s="1">
        <v>5.45</v>
      </c>
      <c r="R384" s="1">
        <v>0</v>
      </c>
      <c r="S384" s="1">
        <v>5.45</v>
      </c>
      <c r="T384" s="1">
        <v>0</v>
      </c>
      <c r="U384" s="2" t="s">
        <v>0</v>
      </c>
      <c r="V384" s="1">
        <v>0</v>
      </c>
      <c r="W384" s="1">
        <v>0</v>
      </c>
      <c r="X384" s="2" t="s">
        <v>0</v>
      </c>
      <c r="Y384" s="1">
        <v>0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35" t="s">
        <v>1</v>
      </c>
      <c r="AN384" s="2" t="s">
        <v>1</v>
      </c>
      <c r="AO384" s="135" t="s">
        <v>1</v>
      </c>
      <c r="AP384" s="2" t="s">
        <v>1</v>
      </c>
      <c r="AQ384" s="4">
        <v>5.45</v>
      </c>
      <c r="AR384" s="4">
        <v>0</v>
      </c>
    </row>
    <row r="385" spans="1:44" x14ac:dyDescent="0.25">
      <c r="A385" s="2" t="s">
        <v>525</v>
      </c>
      <c r="B385" s="47">
        <v>44476</v>
      </c>
      <c r="C385" s="2" t="s">
        <v>6</v>
      </c>
      <c r="D385" s="2" t="s">
        <v>48</v>
      </c>
      <c r="E385" s="2" t="s">
        <v>229</v>
      </c>
      <c r="F385" s="2" t="s">
        <v>2733</v>
      </c>
      <c r="G385" s="2" t="s">
        <v>3</v>
      </c>
      <c r="H385" s="2" t="s">
        <v>2738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2076.2944499999999</v>
      </c>
      <c r="R385" s="1">
        <v>0</v>
      </c>
      <c r="S385" s="1">
        <v>1725.7443499999997</v>
      </c>
      <c r="T385" s="1">
        <v>0</v>
      </c>
      <c r="U385" s="2" t="s">
        <v>0</v>
      </c>
      <c r="V385" s="1">
        <v>0</v>
      </c>
      <c r="W385" s="1">
        <v>302.19839999999999</v>
      </c>
      <c r="X385" s="2" t="s">
        <v>0</v>
      </c>
      <c r="Y385" s="1">
        <v>48.351700000000008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35" t="s">
        <v>1</v>
      </c>
      <c r="AN385" s="2" t="s">
        <v>1</v>
      </c>
      <c r="AO385" s="135" t="s">
        <v>1</v>
      </c>
      <c r="AP385" s="2" t="s">
        <v>1</v>
      </c>
      <c r="AQ385" s="4">
        <v>2076.2944499999999</v>
      </c>
      <c r="AR385" s="4">
        <v>0</v>
      </c>
    </row>
    <row r="386" spans="1:44" x14ac:dyDescent="0.25">
      <c r="A386" s="2" t="s">
        <v>526</v>
      </c>
      <c r="B386" s="47">
        <v>44476</v>
      </c>
      <c r="C386" s="2" t="s">
        <v>1364</v>
      </c>
      <c r="D386" s="2" t="s">
        <v>41</v>
      </c>
      <c r="E386" s="2" t="s">
        <v>1366</v>
      </c>
      <c r="F386" s="2" t="s">
        <v>1827</v>
      </c>
      <c r="G386" s="2" t="s">
        <v>3</v>
      </c>
      <c r="H386" s="2" t="s">
        <v>1828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2461.1551820000013</v>
      </c>
      <c r="R386" s="1">
        <v>0</v>
      </c>
      <c r="S386" s="1">
        <v>1867.1218500000009</v>
      </c>
      <c r="T386" s="1">
        <v>0</v>
      </c>
      <c r="U386" s="2" t="s">
        <v>0</v>
      </c>
      <c r="V386" s="1">
        <v>0</v>
      </c>
      <c r="W386" s="1">
        <v>512.09769999999992</v>
      </c>
      <c r="X386" s="2" t="s">
        <v>8</v>
      </c>
      <c r="Y386" s="1">
        <v>81.935631999999956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35" t="s">
        <v>1</v>
      </c>
      <c r="AN386" s="2" t="s">
        <v>1</v>
      </c>
      <c r="AO386" s="135" t="s">
        <v>1</v>
      </c>
      <c r="AP386" s="2" t="s">
        <v>1</v>
      </c>
      <c r="AQ386" s="4">
        <v>2461.1551820000009</v>
      </c>
      <c r="AR386" s="4">
        <v>0</v>
      </c>
    </row>
    <row r="387" spans="1:44" x14ac:dyDescent="0.25">
      <c r="A387" s="2" t="s">
        <v>527</v>
      </c>
      <c r="B387" s="47">
        <v>44476</v>
      </c>
      <c r="C387" s="2" t="s">
        <v>34</v>
      </c>
      <c r="D387" s="2" t="s">
        <v>41</v>
      </c>
      <c r="E387" s="2" t="s">
        <v>216</v>
      </c>
      <c r="F387" s="2" t="s">
        <v>1969</v>
      </c>
      <c r="G387" s="2" t="s">
        <v>3</v>
      </c>
      <c r="H387" s="2" t="s">
        <v>1970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1291.6054999999999</v>
      </c>
      <c r="R387" s="1">
        <v>0</v>
      </c>
      <c r="S387" s="1">
        <v>1217.0213999999999</v>
      </c>
      <c r="T387" s="1">
        <v>0</v>
      </c>
      <c r="U387" s="2" t="s">
        <v>0</v>
      </c>
      <c r="V387" s="1">
        <v>0</v>
      </c>
      <c r="W387" s="1">
        <v>64.296599999999998</v>
      </c>
      <c r="X387" s="2" t="s">
        <v>0</v>
      </c>
      <c r="Y387" s="1">
        <v>10.287500000000001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35" t="s">
        <v>1</v>
      </c>
      <c r="AN387" s="2" t="s">
        <v>1</v>
      </c>
      <c r="AO387" s="135" t="s">
        <v>1</v>
      </c>
      <c r="AP387" s="2" t="s">
        <v>1</v>
      </c>
      <c r="AQ387" s="4">
        <v>1291.6054999999997</v>
      </c>
      <c r="AR387" s="4">
        <v>0</v>
      </c>
    </row>
    <row r="388" spans="1:44" x14ac:dyDescent="0.25">
      <c r="A388" s="2" t="s">
        <v>528</v>
      </c>
      <c r="B388" s="47">
        <v>44476</v>
      </c>
      <c r="C388" s="2" t="s">
        <v>34</v>
      </c>
      <c r="D388" s="2" t="s">
        <v>41</v>
      </c>
      <c r="E388" s="2" t="s">
        <v>216</v>
      </c>
      <c r="F388" s="2" t="s">
        <v>1977</v>
      </c>
      <c r="G388" s="2" t="s">
        <v>12</v>
      </c>
      <c r="H388" s="2" t="s">
        <v>1</v>
      </c>
      <c r="I388" s="1" t="s">
        <v>1978</v>
      </c>
      <c r="J388" s="1" t="s">
        <v>1</v>
      </c>
      <c r="K388" s="1" t="s">
        <v>1979</v>
      </c>
      <c r="L388" s="1" t="s">
        <v>1980</v>
      </c>
      <c r="M388" s="1">
        <v>4.93</v>
      </c>
      <c r="N388" s="2" t="s">
        <v>11</v>
      </c>
      <c r="O388" s="2" t="s">
        <v>1981</v>
      </c>
      <c r="P388" s="2" t="s">
        <v>1982</v>
      </c>
      <c r="Q388" s="1">
        <v>-4.93</v>
      </c>
      <c r="R388" s="1">
        <v>0</v>
      </c>
      <c r="S388" s="1">
        <v>-4.93</v>
      </c>
      <c r="T388" s="1">
        <v>0</v>
      </c>
      <c r="U388" s="2" t="s">
        <v>0</v>
      </c>
      <c r="V388" s="1">
        <v>0</v>
      </c>
      <c r="W388" s="1">
        <v>0</v>
      </c>
      <c r="X388" s="2" t="s">
        <v>0</v>
      </c>
      <c r="Y388" s="1">
        <v>0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35" t="s">
        <v>1</v>
      </c>
      <c r="AN388" s="2" t="s">
        <v>1</v>
      </c>
      <c r="AO388" s="135" t="s">
        <v>1</v>
      </c>
      <c r="AP388" s="2" t="s">
        <v>1</v>
      </c>
      <c r="AQ388" s="4">
        <v>-4.93</v>
      </c>
      <c r="AR388" s="4">
        <v>0</v>
      </c>
    </row>
    <row r="389" spans="1:44" x14ac:dyDescent="0.25">
      <c r="A389" s="2" t="s">
        <v>529</v>
      </c>
      <c r="B389" s="47">
        <v>44476</v>
      </c>
      <c r="C389" s="2" t="s">
        <v>26</v>
      </c>
      <c r="D389" s="2" t="s">
        <v>41</v>
      </c>
      <c r="E389" s="2" t="s">
        <v>211</v>
      </c>
      <c r="F389" s="2" t="s">
        <v>1932</v>
      </c>
      <c r="G389" s="2" t="s">
        <v>3</v>
      </c>
      <c r="H389" s="2" t="s">
        <v>2275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122.50830999999999</v>
      </c>
      <c r="R389" s="1">
        <v>0</v>
      </c>
      <c r="S389" s="1">
        <v>58.850699999999996</v>
      </c>
      <c r="T389" s="1">
        <v>0</v>
      </c>
      <c r="U389" s="2" t="s">
        <v>0</v>
      </c>
      <c r="V389" s="1">
        <v>0</v>
      </c>
      <c r="W389" s="1">
        <v>54.877249999999997</v>
      </c>
      <c r="X389" s="2" t="s">
        <v>8</v>
      </c>
      <c r="Y389" s="1">
        <v>8.7803599999999999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35" t="s">
        <v>1</v>
      </c>
      <c r="AN389" s="2" t="s">
        <v>1</v>
      </c>
      <c r="AO389" s="135" t="s">
        <v>1</v>
      </c>
      <c r="AP389" s="2" t="s">
        <v>1</v>
      </c>
      <c r="AQ389" s="4">
        <v>122.50830999999999</v>
      </c>
      <c r="AR389" s="4">
        <v>0</v>
      </c>
    </row>
    <row r="390" spans="1:44" x14ac:dyDescent="0.25">
      <c r="A390" s="2" t="s">
        <v>530</v>
      </c>
      <c r="B390" s="47">
        <v>44476</v>
      </c>
      <c r="C390" s="2" t="s">
        <v>26</v>
      </c>
      <c r="D390" s="2" t="s">
        <v>41</v>
      </c>
      <c r="E390" s="2" t="s">
        <v>211</v>
      </c>
      <c r="F390" s="2" t="s">
        <v>1549</v>
      </c>
      <c r="G390" s="2" t="s">
        <v>3</v>
      </c>
      <c r="H390" s="2" t="s">
        <v>2277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2278</v>
      </c>
      <c r="P390" s="2" t="s">
        <v>2279</v>
      </c>
      <c r="Q390" s="1">
        <v>602.92999999999995</v>
      </c>
      <c r="R390" s="1">
        <v>0</v>
      </c>
      <c r="S390" s="1">
        <v>602.92999999999995</v>
      </c>
      <c r="T390" s="1">
        <v>0</v>
      </c>
      <c r="U390" s="2" t="s">
        <v>0</v>
      </c>
      <c r="V390" s="1">
        <v>0</v>
      </c>
      <c r="W390" s="1">
        <v>0</v>
      </c>
      <c r="X390" s="2" t="s">
        <v>0</v>
      </c>
      <c r="Y390" s="1">
        <v>0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35" t="s">
        <v>1</v>
      </c>
      <c r="AN390" s="2" t="s">
        <v>1</v>
      </c>
      <c r="AO390" s="135" t="s">
        <v>1</v>
      </c>
      <c r="AP390" s="2" t="s">
        <v>1</v>
      </c>
      <c r="AQ390" s="4">
        <v>602.92999999999995</v>
      </c>
      <c r="AR390" s="4">
        <v>0</v>
      </c>
    </row>
    <row r="391" spans="1:44" x14ac:dyDescent="0.25">
      <c r="A391" s="2" t="s">
        <v>531</v>
      </c>
      <c r="B391" s="47">
        <v>44476</v>
      </c>
      <c r="C391" s="2" t="s">
        <v>26</v>
      </c>
      <c r="D391" s="2" t="s">
        <v>41</v>
      </c>
      <c r="E391" s="2" t="s">
        <v>211</v>
      </c>
      <c r="F391" s="2" t="s">
        <v>1932</v>
      </c>
      <c r="G391" s="2" t="s">
        <v>3</v>
      </c>
      <c r="H391" s="2" t="s">
        <v>2283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2</v>
      </c>
      <c r="P391" s="2" t="s">
        <v>1</v>
      </c>
      <c r="Q391" s="1">
        <v>688.86075199999982</v>
      </c>
      <c r="R391" s="1">
        <v>0</v>
      </c>
      <c r="S391" s="1">
        <v>535.4786499999999</v>
      </c>
      <c r="T391" s="1">
        <v>0</v>
      </c>
      <c r="U391" s="2" t="s">
        <v>0</v>
      </c>
      <c r="V391" s="1">
        <v>0</v>
      </c>
      <c r="W391" s="1">
        <v>132.22594999999998</v>
      </c>
      <c r="X391" s="2" t="s">
        <v>0</v>
      </c>
      <c r="Y391" s="1">
        <v>21.156151999999999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35" t="s">
        <v>1</v>
      </c>
      <c r="AN391" s="2" t="s">
        <v>1</v>
      </c>
      <c r="AO391" s="135" t="s">
        <v>1</v>
      </c>
      <c r="AP391" s="2" t="s">
        <v>1</v>
      </c>
      <c r="AQ391" s="4">
        <v>688.86075199999993</v>
      </c>
      <c r="AR391" s="4">
        <v>0</v>
      </c>
    </row>
    <row r="392" spans="1:44" x14ac:dyDescent="0.25">
      <c r="A392" s="2" t="s">
        <v>532</v>
      </c>
      <c r="B392" s="47">
        <v>44476</v>
      </c>
      <c r="C392" s="2" t="s">
        <v>26</v>
      </c>
      <c r="D392" s="2" t="s">
        <v>41</v>
      </c>
      <c r="E392" s="2" t="s">
        <v>211</v>
      </c>
      <c r="F392" s="2" t="s">
        <v>1549</v>
      </c>
      <c r="G392" s="2" t="s">
        <v>3</v>
      </c>
      <c r="H392" s="2" t="s">
        <v>2287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2288</v>
      </c>
      <c r="P392" s="2" t="s">
        <v>2289</v>
      </c>
      <c r="Q392" s="1">
        <v>64.299244000000002</v>
      </c>
      <c r="R392" s="1">
        <v>0</v>
      </c>
      <c r="S392" s="1">
        <v>52.038449999999997</v>
      </c>
      <c r="T392" s="1">
        <v>10.569649999999999</v>
      </c>
      <c r="U392" s="2" t="s">
        <v>8</v>
      </c>
      <c r="V392" s="1">
        <v>1.691144</v>
      </c>
      <c r="W392" s="1">
        <v>0</v>
      </c>
      <c r="X392" s="2" t="s">
        <v>0</v>
      </c>
      <c r="Y392" s="1">
        <v>0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35" t="s">
        <v>1</v>
      </c>
      <c r="AN392" s="2" t="s">
        <v>1</v>
      </c>
      <c r="AO392" s="135" t="s">
        <v>1</v>
      </c>
      <c r="AP392" s="2" t="s">
        <v>1</v>
      </c>
      <c r="AQ392" s="4">
        <v>64.299243999999987</v>
      </c>
      <c r="AR392" s="4">
        <v>0</v>
      </c>
    </row>
    <row r="393" spans="1:44" x14ac:dyDescent="0.25">
      <c r="A393" s="2" t="s">
        <v>533</v>
      </c>
      <c r="B393" s="47">
        <v>44476</v>
      </c>
      <c r="C393" s="2" t="s">
        <v>26</v>
      </c>
      <c r="D393" s="2" t="s">
        <v>41</v>
      </c>
      <c r="E393" s="2" t="s">
        <v>211</v>
      </c>
      <c r="F393" s="2" t="s">
        <v>1932</v>
      </c>
      <c r="G393" s="2" t="s">
        <v>3</v>
      </c>
      <c r="H393" s="2" t="s">
        <v>2296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509.943534</v>
      </c>
      <c r="R393" s="1">
        <v>0</v>
      </c>
      <c r="S393" s="1">
        <v>357.91695000000004</v>
      </c>
      <c r="T393" s="1">
        <v>0</v>
      </c>
      <c r="U393" s="2" t="s">
        <v>0</v>
      </c>
      <c r="V393" s="1">
        <v>0</v>
      </c>
      <c r="W393" s="1">
        <v>131.0574</v>
      </c>
      <c r="X393" s="2" t="s">
        <v>0</v>
      </c>
      <c r="Y393" s="1">
        <v>20.969184000000002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35" t="s">
        <v>1</v>
      </c>
      <c r="AN393" s="2" t="s">
        <v>1</v>
      </c>
      <c r="AO393" s="135" t="s">
        <v>1</v>
      </c>
      <c r="AP393" s="2" t="s">
        <v>1</v>
      </c>
      <c r="AQ393" s="4">
        <v>509.94353400000006</v>
      </c>
      <c r="AR393" s="4">
        <v>0</v>
      </c>
    </row>
    <row r="394" spans="1:44" x14ac:dyDescent="0.25">
      <c r="A394" s="2" t="s">
        <v>534</v>
      </c>
      <c r="B394" s="47">
        <v>44476</v>
      </c>
      <c r="C394" s="2" t="s">
        <v>6</v>
      </c>
      <c r="D394" s="2" t="s">
        <v>41</v>
      </c>
      <c r="E394" s="2" t="s">
        <v>218</v>
      </c>
      <c r="F394" s="2" t="s">
        <v>1652</v>
      </c>
      <c r="G394" s="2" t="s">
        <v>3</v>
      </c>
      <c r="H394" s="2" t="s">
        <v>2739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3762.6343539999993</v>
      </c>
      <c r="R394" s="1">
        <v>0</v>
      </c>
      <c r="S394" s="1">
        <v>3098.6527500000011</v>
      </c>
      <c r="T394" s="1">
        <v>0</v>
      </c>
      <c r="U394" s="2" t="s">
        <v>0</v>
      </c>
      <c r="V394" s="1">
        <v>0</v>
      </c>
      <c r="W394" s="1">
        <v>572.39789999999982</v>
      </c>
      <c r="X394" s="2" t="s">
        <v>8</v>
      </c>
      <c r="Y394" s="1">
        <v>91.583703999999969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35" t="s">
        <v>1</v>
      </c>
      <c r="AN394" s="2" t="s">
        <v>1</v>
      </c>
      <c r="AO394" s="135" t="s">
        <v>1</v>
      </c>
      <c r="AP394" s="2" t="s">
        <v>1</v>
      </c>
      <c r="AQ394" s="4">
        <v>3762.6343540000012</v>
      </c>
      <c r="AR394" s="4">
        <v>0</v>
      </c>
    </row>
    <row r="395" spans="1:44" x14ac:dyDescent="0.25">
      <c r="A395" s="2" t="s">
        <v>535</v>
      </c>
      <c r="B395" s="47">
        <v>44476</v>
      </c>
      <c r="C395" s="2" t="s">
        <v>6</v>
      </c>
      <c r="D395" s="2" t="s">
        <v>41</v>
      </c>
      <c r="E395" s="2" t="s">
        <v>218</v>
      </c>
      <c r="F395" s="2" t="s">
        <v>1652</v>
      </c>
      <c r="G395" s="2" t="s">
        <v>12</v>
      </c>
      <c r="H395" s="2" t="s">
        <v>1</v>
      </c>
      <c r="I395" s="1" t="s">
        <v>2740</v>
      </c>
      <c r="J395" s="1" t="s">
        <v>1</v>
      </c>
      <c r="K395" s="1" t="s">
        <v>1487</v>
      </c>
      <c r="L395" s="1" t="s">
        <v>2741</v>
      </c>
      <c r="M395" s="1">
        <v>16.72</v>
      </c>
      <c r="N395" s="2" t="s">
        <v>11</v>
      </c>
      <c r="O395" s="2" t="s">
        <v>2742</v>
      </c>
      <c r="P395" s="2" t="s">
        <v>2743</v>
      </c>
      <c r="Q395" s="1">
        <v>-16.72</v>
      </c>
      <c r="R395" s="1">
        <v>0</v>
      </c>
      <c r="S395" s="1">
        <v>-16.72</v>
      </c>
      <c r="T395" s="1">
        <v>0</v>
      </c>
      <c r="U395" s="2" t="s">
        <v>0</v>
      </c>
      <c r="V395" s="1">
        <v>0</v>
      </c>
      <c r="W395" s="1">
        <v>0</v>
      </c>
      <c r="X395" s="2" t="s">
        <v>0</v>
      </c>
      <c r="Y395" s="1">
        <v>0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35" t="s">
        <v>1</v>
      </c>
      <c r="AN395" s="2" t="s">
        <v>1</v>
      </c>
      <c r="AO395" s="135" t="s">
        <v>1</v>
      </c>
      <c r="AP395" s="2" t="s">
        <v>1</v>
      </c>
      <c r="AQ395" s="4">
        <v>-16.72</v>
      </c>
      <c r="AR395" s="4">
        <v>0</v>
      </c>
    </row>
    <row r="396" spans="1:44" x14ac:dyDescent="0.25">
      <c r="A396" s="2" t="s">
        <v>536</v>
      </c>
      <c r="B396" s="47">
        <v>44476</v>
      </c>
      <c r="C396" s="2" t="s">
        <v>6</v>
      </c>
      <c r="D396" s="2" t="s">
        <v>41</v>
      </c>
      <c r="E396" s="2" t="s">
        <v>214</v>
      </c>
      <c r="F396" s="2" t="s">
        <v>1464</v>
      </c>
      <c r="G396" s="2" t="s">
        <v>3</v>
      </c>
      <c r="H396" s="2" t="s">
        <v>3146</v>
      </c>
      <c r="I396" s="1"/>
      <c r="J396" s="1"/>
      <c r="K396" s="1"/>
      <c r="L396" s="1"/>
      <c r="M396" s="1">
        <v>0</v>
      </c>
      <c r="N396" s="2"/>
      <c r="O396" s="2" t="s">
        <v>2</v>
      </c>
      <c r="P396" s="2"/>
      <c r="Q396" s="1">
        <v>961.46839999999997</v>
      </c>
      <c r="R396" s="1">
        <v>0</v>
      </c>
      <c r="S396" s="1">
        <v>848.67</v>
      </c>
      <c r="T396" s="1">
        <v>0</v>
      </c>
      <c r="U396" s="2" t="s">
        <v>0</v>
      </c>
      <c r="V396" s="1">
        <v>0</v>
      </c>
      <c r="W396" s="1">
        <v>97.24</v>
      </c>
      <c r="X396" s="2" t="s">
        <v>8</v>
      </c>
      <c r="Y396" s="1">
        <v>15.558399999999999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35"/>
      <c r="AN396" s="2"/>
      <c r="AO396" s="135">
        <v>0</v>
      </c>
      <c r="AP396" s="2">
        <v>0</v>
      </c>
      <c r="AQ396" s="4">
        <v>961.46839999999997</v>
      </c>
      <c r="AR396" s="4">
        <v>0</v>
      </c>
    </row>
    <row r="397" spans="1:44" x14ac:dyDescent="0.25">
      <c r="A397" s="2" t="s">
        <v>537</v>
      </c>
      <c r="B397" s="47">
        <v>44476</v>
      </c>
      <c r="C397" s="2" t="s">
        <v>6</v>
      </c>
      <c r="D397" s="2" t="s">
        <v>41</v>
      </c>
      <c r="E397" s="2" t="s">
        <v>1110</v>
      </c>
      <c r="F397" s="2" t="s">
        <v>3168</v>
      </c>
      <c r="G397" s="2" t="s">
        <v>895</v>
      </c>
      <c r="H397" s="2" t="s">
        <v>3166</v>
      </c>
      <c r="I397" s="1"/>
      <c r="J397" s="1"/>
      <c r="K397" s="1"/>
      <c r="L397" s="1"/>
      <c r="M397" s="1">
        <v>0</v>
      </c>
      <c r="N397" s="2"/>
      <c r="O397" s="2" t="s">
        <v>97</v>
      </c>
      <c r="P397" s="2"/>
      <c r="Q397" s="1">
        <v>0</v>
      </c>
      <c r="R397" s="1">
        <v>0</v>
      </c>
      <c r="S397" s="1">
        <v>0</v>
      </c>
      <c r="T397" s="1">
        <v>0</v>
      </c>
      <c r="U397" s="2" t="s">
        <v>0</v>
      </c>
      <c r="V397" s="1">
        <v>0</v>
      </c>
      <c r="W397" s="1">
        <v>0</v>
      </c>
      <c r="X397" s="2" t="s">
        <v>0</v>
      </c>
      <c r="Y397" s="1">
        <v>0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35"/>
      <c r="AN397" s="2"/>
      <c r="AO397" s="135">
        <v>0</v>
      </c>
      <c r="AP397" s="2"/>
      <c r="AQ397" s="4">
        <v>0</v>
      </c>
      <c r="AR397" s="4">
        <v>0</v>
      </c>
    </row>
    <row r="398" spans="1:44" x14ac:dyDescent="0.25">
      <c r="A398" s="2" t="s">
        <v>538</v>
      </c>
      <c r="B398" s="47">
        <v>44476</v>
      </c>
      <c r="C398" s="2" t="s">
        <v>1364</v>
      </c>
      <c r="D398" s="2" t="s">
        <v>37</v>
      </c>
      <c r="E398" s="2" t="s">
        <v>1367</v>
      </c>
      <c r="F398" s="2" t="s">
        <v>1827</v>
      </c>
      <c r="G398" s="2" t="s">
        <v>3</v>
      </c>
      <c r="H398" s="2" t="s">
        <v>1833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1980.7390820000001</v>
      </c>
      <c r="R398" s="1">
        <v>0</v>
      </c>
      <c r="S398" s="1">
        <v>1529.7439000000006</v>
      </c>
      <c r="T398" s="1">
        <v>0</v>
      </c>
      <c r="U398" s="2" t="s">
        <v>0</v>
      </c>
      <c r="V398" s="1">
        <v>0</v>
      </c>
      <c r="W398" s="1">
        <v>388.78894999999989</v>
      </c>
      <c r="X398" s="2" t="s">
        <v>0</v>
      </c>
      <c r="Y398" s="1">
        <v>62.206232000000007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35" t="s">
        <v>1</v>
      </c>
      <c r="AN398" s="2" t="s">
        <v>1</v>
      </c>
      <c r="AO398" s="135" t="s">
        <v>1</v>
      </c>
      <c r="AP398" s="2" t="s">
        <v>1</v>
      </c>
      <c r="AQ398" s="4">
        <v>1980.7390820000005</v>
      </c>
      <c r="AR398" s="4">
        <v>0</v>
      </c>
    </row>
    <row r="399" spans="1:44" x14ac:dyDescent="0.25">
      <c r="A399" s="2" t="s">
        <v>539</v>
      </c>
      <c r="B399" s="47">
        <v>44476</v>
      </c>
      <c r="C399" s="2" t="s">
        <v>34</v>
      </c>
      <c r="D399" s="2" t="s">
        <v>37</v>
      </c>
      <c r="E399" s="2" t="s">
        <v>207</v>
      </c>
      <c r="F399" s="2" t="s">
        <v>1502</v>
      </c>
      <c r="G399" s="2" t="s">
        <v>3</v>
      </c>
      <c r="H399" s="2" t="s">
        <v>1988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2297.1527999999998</v>
      </c>
      <c r="R399" s="1">
        <v>0</v>
      </c>
      <c r="S399" s="1">
        <v>2055.3339500000002</v>
      </c>
      <c r="T399" s="1">
        <v>0</v>
      </c>
      <c r="U399" s="2" t="s">
        <v>0</v>
      </c>
      <c r="V399" s="1">
        <v>0</v>
      </c>
      <c r="W399" s="1">
        <v>208.46455000000003</v>
      </c>
      <c r="X399" s="2" t="s">
        <v>8</v>
      </c>
      <c r="Y399" s="1">
        <v>33.354299999999995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35" t="s">
        <v>1</v>
      </c>
      <c r="AN399" s="2" t="s">
        <v>1</v>
      </c>
      <c r="AO399" s="135" t="s">
        <v>1</v>
      </c>
      <c r="AP399" s="2" t="s">
        <v>1</v>
      </c>
      <c r="AQ399" s="4">
        <v>2297.1528000000003</v>
      </c>
      <c r="AR399" s="4">
        <v>0</v>
      </c>
    </row>
    <row r="400" spans="1:44" x14ac:dyDescent="0.25">
      <c r="A400" s="2" t="s">
        <v>540</v>
      </c>
      <c r="B400" s="47">
        <v>44476</v>
      </c>
      <c r="C400" s="2" t="s">
        <v>26</v>
      </c>
      <c r="D400" s="2" t="s">
        <v>37</v>
      </c>
      <c r="E400" s="2" t="s">
        <v>4</v>
      </c>
      <c r="F400" s="2" t="s">
        <v>1483</v>
      </c>
      <c r="G400" s="2" t="s">
        <v>3</v>
      </c>
      <c r="H400" s="2" t="s">
        <v>2302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2106.9627140000002</v>
      </c>
      <c r="R400" s="1">
        <v>0</v>
      </c>
      <c r="S400" s="1">
        <v>1480.3418500000012</v>
      </c>
      <c r="T400" s="1">
        <v>0</v>
      </c>
      <c r="U400" s="2" t="s">
        <v>0</v>
      </c>
      <c r="V400" s="1">
        <v>0</v>
      </c>
      <c r="W400" s="1">
        <v>540.19039999999984</v>
      </c>
      <c r="X400" s="2" t="s">
        <v>8</v>
      </c>
      <c r="Y400" s="1">
        <v>86.430464000000001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35" t="s">
        <v>1</v>
      </c>
      <c r="AN400" s="2" t="s">
        <v>1</v>
      </c>
      <c r="AO400" s="135" t="s">
        <v>1</v>
      </c>
      <c r="AP400" s="2" t="s">
        <v>1</v>
      </c>
      <c r="AQ400" s="4">
        <v>2106.9627140000011</v>
      </c>
      <c r="AR400" s="4">
        <v>0</v>
      </c>
    </row>
    <row r="401" spans="1:44" x14ac:dyDescent="0.25">
      <c r="A401" s="2" t="s">
        <v>541</v>
      </c>
      <c r="B401" s="47">
        <v>44476</v>
      </c>
      <c r="C401" s="2" t="s">
        <v>26</v>
      </c>
      <c r="D401" s="2" t="s">
        <v>37</v>
      </c>
      <c r="E401" s="2" t="s">
        <v>4</v>
      </c>
      <c r="F401" s="2" t="s">
        <v>1484</v>
      </c>
      <c r="G401" s="2" t="s">
        <v>3</v>
      </c>
      <c r="H401" s="2" t="s">
        <v>2306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1115</v>
      </c>
      <c r="P401" s="2" t="s">
        <v>1116</v>
      </c>
      <c r="Q401" s="1">
        <v>8.18</v>
      </c>
      <c r="R401" s="1">
        <v>0</v>
      </c>
      <c r="S401" s="1">
        <v>8.18</v>
      </c>
      <c r="T401" s="1">
        <v>0</v>
      </c>
      <c r="U401" s="2" t="s">
        <v>0</v>
      </c>
      <c r="V401" s="1">
        <v>0</v>
      </c>
      <c r="W401" s="1">
        <v>0</v>
      </c>
      <c r="X401" s="2" t="s">
        <v>0</v>
      </c>
      <c r="Y401" s="1">
        <v>0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35" t="s">
        <v>1</v>
      </c>
      <c r="AN401" s="2" t="s">
        <v>1</v>
      </c>
      <c r="AO401" s="135" t="s">
        <v>1</v>
      </c>
      <c r="AP401" s="2" t="s">
        <v>1</v>
      </c>
      <c r="AQ401" s="4">
        <v>8.18</v>
      </c>
      <c r="AR401" s="4">
        <v>0</v>
      </c>
    </row>
    <row r="402" spans="1:44" x14ac:dyDescent="0.25">
      <c r="A402" s="2" t="s">
        <v>542</v>
      </c>
      <c r="B402" s="47">
        <v>44476</v>
      </c>
      <c r="C402" s="2" t="s">
        <v>26</v>
      </c>
      <c r="D402" s="2" t="s">
        <v>37</v>
      </c>
      <c r="E402" s="2" t="s">
        <v>4</v>
      </c>
      <c r="F402" s="2" t="s">
        <v>1483</v>
      </c>
      <c r="G402" s="2" t="s">
        <v>3</v>
      </c>
      <c r="H402" s="2" t="s">
        <v>2309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3798.2195500000003</v>
      </c>
      <c r="R402" s="1">
        <v>0</v>
      </c>
      <c r="S402" s="1">
        <v>2950.5074999999997</v>
      </c>
      <c r="T402" s="1">
        <v>0</v>
      </c>
      <c r="U402" s="2" t="s">
        <v>0</v>
      </c>
      <c r="V402" s="1">
        <v>0</v>
      </c>
      <c r="W402" s="1">
        <v>730.78625</v>
      </c>
      <c r="X402" s="2" t="s">
        <v>8</v>
      </c>
      <c r="Y402" s="1">
        <v>116.92580000000001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35" t="s">
        <v>1</v>
      </c>
      <c r="AN402" s="2" t="s">
        <v>1</v>
      </c>
      <c r="AO402" s="135" t="s">
        <v>1</v>
      </c>
      <c r="AP402" s="2" t="s">
        <v>1</v>
      </c>
      <c r="AQ402" s="4">
        <v>3798.2195499999998</v>
      </c>
      <c r="AR402" s="4">
        <v>0</v>
      </c>
    </row>
    <row r="403" spans="1:44" x14ac:dyDescent="0.25">
      <c r="A403" s="2" t="s">
        <v>543</v>
      </c>
      <c r="B403" s="47">
        <v>44476</v>
      </c>
      <c r="C403" s="2" t="s">
        <v>6</v>
      </c>
      <c r="D403" s="2" t="s">
        <v>37</v>
      </c>
      <c r="E403" s="2" t="s">
        <v>209</v>
      </c>
      <c r="F403" s="2" t="s">
        <v>2704</v>
      </c>
      <c r="G403" s="2" t="s">
        <v>3</v>
      </c>
      <c r="H403" s="2" t="s">
        <v>2744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2385</v>
      </c>
      <c r="P403" s="2" t="s">
        <v>2745</v>
      </c>
      <c r="Q403" s="1">
        <v>331.02</v>
      </c>
      <c r="R403" s="1">
        <v>0</v>
      </c>
      <c r="S403" s="1">
        <v>331.02</v>
      </c>
      <c r="T403" s="1">
        <v>0</v>
      </c>
      <c r="U403" s="2" t="s">
        <v>0</v>
      </c>
      <c r="V403" s="1">
        <v>0</v>
      </c>
      <c r="W403" s="1">
        <v>0</v>
      </c>
      <c r="X403" s="2" t="s">
        <v>0</v>
      </c>
      <c r="Y403" s="1">
        <v>0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35" t="s">
        <v>1</v>
      </c>
      <c r="AN403" s="2" t="s">
        <v>1</v>
      </c>
      <c r="AO403" s="135" t="s">
        <v>1</v>
      </c>
      <c r="AP403" s="2" t="s">
        <v>1</v>
      </c>
      <c r="AQ403" s="4">
        <v>331.02</v>
      </c>
      <c r="AR403" s="4">
        <v>0</v>
      </c>
    </row>
    <row r="404" spans="1:44" x14ac:dyDescent="0.25">
      <c r="A404" s="2" t="s">
        <v>544</v>
      </c>
      <c r="B404" s="47">
        <v>44476</v>
      </c>
      <c r="C404" s="2" t="s">
        <v>6</v>
      </c>
      <c r="D404" s="2" t="s">
        <v>37</v>
      </c>
      <c r="E404" s="2" t="s">
        <v>209</v>
      </c>
      <c r="F404" s="2" t="s">
        <v>2704</v>
      </c>
      <c r="G404" s="2" t="s">
        <v>3</v>
      </c>
      <c r="H404" s="2" t="s">
        <v>2746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3549.6882300000002</v>
      </c>
      <c r="R404" s="1">
        <v>0</v>
      </c>
      <c r="S404" s="1">
        <v>2841.2964000000002</v>
      </c>
      <c r="T404" s="1">
        <v>0</v>
      </c>
      <c r="U404" s="2" t="s">
        <v>0</v>
      </c>
      <c r="V404" s="1">
        <v>0</v>
      </c>
      <c r="W404" s="1">
        <v>610.68264999999997</v>
      </c>
      <c r="X404" s="2" t="s">
        <v>0</v>
      </c>
      <c r="Y404" s="1">
        <v>97.709179999999989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35" t="s">
        <v>1</v>
      </c>
      <c r="AN404" s="2" t="s">
        <v>1</v>
      </c>
      <c r="AO404" s="135" t="s">
        <v>1</v>
      </c>
      <c r="AP404" s="2" t="s">
        <v>1</v>
      </c>
      <c r="AQ404" s="4">
        <v>3549.6882299999997</v>
      </c>
      <c r="AR404" s="4">
        <v>0</v>
      </c>
    </row>
    <row r="405" spans="1:44" x14ac:dyDescent="0.25">
      <c r="A405" s="2" t="s">
        <v>545</v>
      </c>
      <c r="B405" s="47">
        <v>44476</v>
      </c>
      <c r="C405" s="2" t="s">
        <v>6</v>
      </c>
      <c r="D405" s="2" t="s">
        <v>37</v>
      </c>
      <c r="E405" s="2" t="s">
        <v>209</v>
      </c>
      <c r="F405" s="2" t="s">
        <v>2704</v>
      </c>
      <c r="G405" s="2" t="s">
        <v>12</v>
      </c>
      <c r="H405" s="2" t="s">
        <v>1</v>
      </c>
      <c r="I405" s="1" t="s">
        <v>1439</v>
      </c>
      <c r="J405" s="1" t="s">
        <v>1</v>
      </c>
      <c r="K405" s="1" t="s">
        <v>2747</v>
      </c>
      <c r="L405" s="1" t="s">
        <v>1980</v>
      </c>
      <c r="M405" s="1">
        <v>1.04</v>
      </c>
      <c r="N405" s="2" t="s">
        <v>11</v>
      </c>
      <c r="O405" s="2" t="s">
        <v>2748</v>
      </c>
      <c r="P405" s="2" t="s">
        <v>2749</v>
      </c>
      <c r="Q405" s="1">
        <v>-1.04</v>
      </c>
      <c r="R405" s="1">
        <v>0</v>
      </c>
      <c r="S405" s="1">
        <v>-1.04</v>
      </c>
      <c r="T405" s="1">
        <v>0</v>
      </c>
      <c r="U405" s="2" t="s">
        <v>0</v>
      </c>
      <c r="V405" s="1">
        <v>0</v>
      </c>
      <c r="W405" s="1">
        <v>0</v>
      </c>
      <c r="X405" s="2" t="s">
        <v>0</v>
      </c>
      <c r="Y405" s="1">
        <v>0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35" t="s">
        <v>1</v>
      </c>
      <c r="AN405" s="2" t="s">
        <v>1</v>
      </c>
      <c r="AO405" s="135" t="s">
        <v>1</v>
      </c>
      <c r="AP405" s="2" t="s">
        <v>1</v>
      </c>
      <c r="AQ405" s="4">
        <v>-1.04</v>
      </c>
      <c r="AR405" s="4">
        <v>0</v>
      </c>
    </row>
    <row r="406" spans="1:44" x14ac:dyDescent="0.25">
      <c r="A406" s="2" t="s">
        <v>546</v>
      </c>
      <c r="B406" s="47">
        <v>44476</v>
      </c>
      <c r="C406" s="2" t="s">
        <v>6</v>
      </c>
      <c r="D406" s="2" t="s">
        <v>37</v>
      </c>
      <c r="E406" s="2" t="s">
        <v>209</v>
      </c>
      <c r="F406" s="2" t="s">
        <v>2704</v>
      </c>
      <c r="G406" s="2" t="s">
        <v>12</v>
      </c>
      <c r="H406" s="2" t="s">
        <v>1</v>
      </c>
      <c r="I406" s="1" t="s">
        <v>1522</v>
      </c>
      <c r="J406" s="1" t="s">
        <v>1</v>
      </c>
      <c r="K406" s="1" t="s">
        <v>2750</v>
      </c>
      <c r="L406" s="1" t="s">
        <v>1980</v>
      </c>
      <c r="M406" s="1">
        <v>1.04</v>
      </c>
      <c r="N406" s="2" t="s">
        <v>11</v>
      </c>
      <c r="O406" s="2" t="s">
        <v>2748</v>
      </c>
      <c r="P406" s="2" t="s">
        <v>2749</v>
      </c>
      <c r="Q406" s="1">
        <v>-1.04</v>
      </c>
      <c r="R406" s="1">
        <v>0</v>
      </c>
      <c r="S406" s="1">
        <v>-1.04</v>
      </c>
      <c r="T406" s="1">
        <v>0</v>
      </c>
      <c r="U406" s="2" t="s">
        <v>0</v>
      </c>
      <c r="V406" s="1">
        <v>0</v>
      </c>
      <c r="W406" s="1">
        <v>0</v>
      </c>
      <c r="X406" s="2" t="s">
        <v>0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35" t="s">
        <v>1</v>
      </c>
      <c r="AN406" s="2" t="s">
        <v>1</v>
      </c>
      <c r="AO406" s="135" t="s">
        <v>1</v>
      </c>
      <c r="AP406" s="2" t="s">
        <v>1</v>
      </c>
      <c r="AQ406" s="4">
        <v>-1.04</v>
      </c>
      <c r="AR406" s="4">
        <v>0</v>
      </c>
    </row>
    <row r="407" spans="1:44" x14ac:dyDescent="0.25">
      <c r="A407" s="2" t="s">
        <v>547</v>
      </c>
      <c r="B407" s="47">
        <v>44476</v>
      </c>
      <c r="C407" s="2" t="s">
        <v>6</v>
      </c>
      <c r="D407" s="2" t="s">
        <v>37</v>
      </c>
      <c r="E407" s="2" t="s">
        <v>209</v>
      </c>
      <c r="F407" s="2" t="s">
        <v>2704</v>
      </c>
      <c r="G407" s="2" t="s">
        <v>12</v>
      </c>
      <c r="H407" s="2" t="s">
        <v>1</v>
      </c>
      <c r="I407" s="1" t="s">
        <v>1523</v>
      </c>
      <c r="J407" s="1" t="s">
        <v>1</v>
      </c>
      <c r="K407" s="1" t="s">
        <v>2751</v>
      </c>
      <c r="L407" s="1" t="s">
        <v>1980</v>
      </c>
      <c r="M407" s="1">
        <v>1.04</v>
      </c>
      <c r="N407" s="2" t="s">
        <v>11</v>
      </c>
      <c r="O407" s="2" t="s">
        <v>2748</v>
      </c>
      <c r="P407" s="2" t="s">
        <v>2749</v>
      </c>
      <c r="Q407" s="1">
        <v>-1.04</v>
      </c>
      <c r="R407" s="1">
        <v>0</v>
      </c>
      <c r="S407" s="1">
        <v>-1.04</v>
      </c>
      <c r="T407" s="1">
        <v>0</v>
      </c>
      <c r="U407" s="2" t="s">
        <v>0</v>
      </c>
      <c r="V407" s="1">
        <v>0</v>
      </c>
      <c r="W407" s="1">
        <v>0</v>
      </c>
      <c r="X407" s="2" t="s">
        <v>0</v>
      </c>
      <c r="Y407" s="1">
        <v>0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35" t="s">
        <v>1</v>
      </c>
      <c r="AN407" s="2" t="s">
        <v>1</v>
      </c>
      <c r="AO407" s="135" t="s">
        <v>1</v>
      </c>
      <c r="AP407" s="2" t="s">
        <v>1</v>
      </c>
      <c r="AQ407" s="4">
        <v>-1.04</v>
      </c>
      <c r="AR407" s="4">
        <v>0</v>
      </c>
    </row>
    <row r="408" spans="1:44" x14ac:dyDescent="0.25">
      <c r="A408" s="2" t="s">
        <v>548</v>
      </c>
      <c r="B408" s="47">
        <v>44476</v>
      </c>
      <c r="C408" s="2" t="s">
        <v>34</v>
      </c>
      <c r="D408" s="2" t="s">
        <v>32</v>
      </c>
      <c r="E408" s="2" t="s">
        <v>201</v>
      </c>
      <c r="F408" s="2" t="s">
        <v>1994</v>
      </c>
      <c r="G408" s="2" t="s">
        <v>3</v>
      </c>
      <c r="H408" s="2" t="s">
        <v>1995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1044.7201499999999</v>
      </c>
      <c r="R408" s="1">
        <v>0</v>
      </c>
      <c r="S408" s="1">
        <v>938.72744999999964</v>
      </c>
      <c r="T408" s="1">
        <v>0</v>
      </c>
      <c r="U408" s="2" t="s">
        <v>0</v>
      </c>
      <c r="V408" s="1">
        <v>0</v>
      </c>
      <c r="W408" s="1">
        <v>91.373000000000019</v>
      </c>
      <c r="X408" s="2" t="s">
        <v>8</v>
      </c>
      <c r="Y408" s="1">
        <v>14.619699999999998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35" t="s">
        <v>1</v>
      </c>
      <c r="AN408" s="2" t="s">
        <v>1</v>
      </c>
      <c r="AO408" s="135" t="s">
        <v>1</v>
      </c>
      <c r="AP408" s="2" t="s">
        <v>1</v>
      </c>
      <c r="AQ408" s="4">
        <v>1044.7201499999996</v>
      </c>
      <c r="AR408" s="4">
        <v>0</v>
      </c>
    </row>
    <row r="409" spans="1:44" x14ac:dyDescent="0.25">
      <c r="A409" s="2" t="s">
        <v>549</v>
      </c>
      <c r="B409" s="47">
        <v>44476</v>
      </c>
      <c r="C409" s="2" t="s">
        <v>26</v>
      </c>
      <c r="D409" s="2" t="s">
        <v>32</v>
      </c>
      <c r="E409" s="2" t="s">
        <v>31</v>
      </c>
      <c r="F409" s="2" t="s">
        <v>1664</v>
      </c>
      <c r="G409" s="2" t="s">
        <v>3</v>
      </c>
      <c r="H409" s="2" t="s">
        <v>2315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2</v>
      </c>
      <c r="P409" s="2" t="s">
        <v>1</v>
      </c>
      <c r="Q409" s="1">
        <v>1525.2496159999998</v>
      </c>
      <c r="R409" s="1">
        <v>0</v>
      </c>
      <c r="S409" s="1">
        <v>1192.1380999999994</v>
      </c>
      <c r="T409" s="1">
        <v>0</v>
      </c>
      <c r="U409" s="2" t="s">
        <v>0</v>
      </c>
      <c r="V409" s="1">
        <v>0</v>
      </c>
      <c r="W409" s="1">
        <v>287.1651</v>
      </c>
      <c r="X409" s="2" t="s">
        <v>0</v>
      </c>
      <c r="Y409" s="1">
        <v>45.946416000000006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35" t="s">
        <v>1</v>
      </c>
      <c r="AN409" s="2" t="s">
        <v>1</v>
      </c>
      <c r="AO409" s="135" t="s">
        <v>1</v>
      </c>
      <c r="AP409" s="2" t="s">
        <v>1</v>
      </c>
      <c r="AQ409" s="4">
        <v>1525.2496159999994</v>
      </c>
      <c r="AR409" s="4">
        <v>0</v>
      </c>
    </row>
    <row r="410" spans="1:44" x14ac:dyDescent="0.25">
      <c r="A410" s="2" t="s">
        <v>550</v>
      </c>
      <c r="B410" s="47">
        <v>44476</v>
      </c>
      <c r="C410" s="2" t="s">
        <v>26</v>
      </c>
      <c r="D410" s="2" t="s">
        <v>32</v>
      </c>
      <c r="E410" s="2" t="s">
        <v>31</v>
      </c>
      <c r="F410" s="2" t="s">
        <v>2318</v>
      </c>
      <c r="G410" s="2" t="s">
        <v>12</v>
      </c>
      <c r="H410" s="2" t="s">
        <v>1</v>
      </c>
      <c r="I410" s="1" t="s">
        <v>1321</v>
      </c>
      <c r="J410" s="1" t="s">
        <v>1</v>
      </c>
      <c r="K410" s="1" t="s">
        <v>2319</v>
      </c>
      <c r="L410" s="1" t="s">
        <v>2320</v>
      </c>
      <c r="M410" s="1">
        <v>9.08</v>
      </c>
      <c r="N410" s="2" t="s">
        <v>11</v>
      </c>
      <c r="O410" s="2" t="s">
        <v>2321</v>
      </c>
      <c r="P410" s="2" t="s">
        <v>2322</v>
      </c>
      <c r="Q410" s="1">
        <v>-9.08</v>
      </c>
      <c r="R410" s="1">
        <v>0</v>
      </c>
      <c r="S410" s="1">
        <v>-9.08</v>
      </c>
      <c r="T410" s="1">
        <v>0</v>
      </c>
      <c r="U410" s="2" t="s">
        <v>0</v>
      </c>
      <c r="V410" s="1">
        <v>0</v>
      </c>
      <c r="W410" s="1">
        <v>0</v>
      </c>
      <c r="X410" s="2" t="s">
        <v>0</v>
      </c>
      <c r="Y410" s="1">
        <v>0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35" t="s">
        <v>1</v>
      </c>
      <c r="AN410" s="2" t="s">
        <v>1</v>
      </c>
      <c r="AO410" s="135" t="s">
        <v>1</v>
      </c>
      <c r="AP410" s="2" t="s">
        <v>1</v>
      </c>
      <c r="AQ410" s="4">
        <v>-9.08</v>
      </c>
      <c r="AR410" s="4">
        <v>0</v>
      </c>
    </row>
    <row r="411" spans="1:44" x14ac:dyDescent="0.25">
      <c r="A411" s="2" t="s">
        <v>551</v>
      </c>
      <c r="B411" s="47">
        <v>44476</v>
      </c>
      <c r="C411" s="2" t="s">
        <v>6</v>
      </c>
      <c r="D411" s="2" t="s">
        <v>32</v>
      </c>
      <c r="E411" s="2" t="s">
        <v>203</v>
      </c>
      <c r="F411" s="2" t="s">
        <v>1083</v>
      </c>
      <c r="G411" s="2" t="s">
        <v>3</v>
      </c>
      <c r="H411" s="2" t="s">
        <v>2752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4008.0127500000008</v>
      </c>
      <c r="R411" s="1">
        <v>0</v>
      </c>
      <c r="S411" s="1">
        <v>3042.6491500000006</v>
      </c>
      <c r="T411" s="1">
        <v>0</v>
      </c>
      <c r="U411" s="2" t="s">
        <v>0</v>
      </c>
      <c r="V411" s="1">
        <v>0</v>
      </c>
      <c r="W411" s="1">
        <v>832.21</v>
      </c>
      <c r="X411" s="2" t="s">
        <v>8</v>
      </c>
      <c r="Y411" s="1">
        <v>133.15360000000001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35" t="s">
        <v>1</v>
      </c>
      <c r="AN411" s="2" t="s">
        <v>1</v>
      </c>
      <c r="AO411" s="135" t="s">
        <v>1</v>
      </c>
      <c r="AP411" s="2" t="s">
        <v>1</v>
      </c>
      <c r="AQ411" s="4">
        <v>4008.0127500000008</v>
      </c>
      <c r="AR411" s="4">
        <v>0</v>
      </c>
    </row>
    <row r="412" spans="1:44" x14ac:dyDescent="0.25">
      <c r="A412" s="2" t="s">
        <v>552</v>
      </c>
      <c r="B412" s="47">
        <v>44476</v>
      </c>
      <c r="C412" s="2" t="s">
        <v>26</v>
      </c>
      <c r="D412" s="2" t="s">
        <v>25</v>
      </c>
      <c r="E412" s="2" t="s">
        <v>250</v>
      </c>
      <c r="F412" s="2" t="s">
        <v>1476</v>
      </c>
      <c r="G412" s="2" t="s">
        <v>3</v>
      </c>
      <c r="H412" s="2" t="s">
        <v>2326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2380.6325320000001</v>
      </c>
      <c r="R412" s="1">
        <v>0</v>
      </c>
      <c r="S412" s="1">
        <v>1732.2198500000002</v>
      </c>
      <c r="T412" s="1">
        <v>0</v>
      </c>
      <c r="U412" s="2" t="s">
        <v>0</v>
      </c>
      <c r="V412" s="1">
        <v>0</v>
      </c>
      <c r="W412" s="1">
        <v>558.97644999999989</v>
      </c>
      <c r="X412" s="2" t="s">
        <v>8</v>
      </c>
      <c r="Y412" s="1">
        <v>89.436232000000004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35" t="s">
        <v>1</v>
      </c>
      <c r="AN412" s="2" t="s">
        <v>1</v>
      </c>
      <c r="AO412" s="135" t="s">
        <v>1</v>
      </c>
      <c r="AP412" s="2" t="s">
        <v>1</v>
      </c>
      <c r="AQ412" s="4">
        <v>2380.6325320000001</v>
      </c>
      <c r="AR412" s="4">
        <v>0</v>
      </c>
    </row>
    <row r="413" spans="1:44" x14ac:dyDescent="0.25">
      <c r="A413" s="2" t="s">
        <v>553</v>
      </c>
      <c r="B413" s="47">
        <v>44476</v>
      </c>
      <c r="C413" s="2" t="s">
        <v>26</v>
      </c>
      <c r="D413" s="2" t="s">
        <v>25</v>
      </c>
      <c r="E413" s="2" t="s">
        <v>250</v>
      </c>
      <c r="F413" s="2" t="s">
        <v>1528</v>
      </c>
      <c r="G413" s="2" t="s">
        <v>3</v>
      </c>
      <c r="H413" s="2" t="s">
        <v>2330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1115</v>
      </c>
      <c r="P413" s="2" t="s">
        <v>1116</v>
      </c>
      <c r="Q413" s="1">
        <v>146.32953800000001</v>
      </c>
      <c r="R413" s="1">
        <v>0</v>
      </c>
      <c r="S413" s="1">
        <v>38.620000000000005</v>
      </c>
      <c r="T413" s="1">
        <v>92.853049999999996</v>
      </c>
      <c r="U413" s="2" t="s">
        <v>8</v>
      </c>
      <c r="V413" s="1">
        <v>14.856488000000001</v>
      </c>
      <c r="W413" s="1">
        <v>0</v>
      </c>
      <c r="X413" s="2" t="s">
        <v>0</v>
      </c>
      <c r="Y413" s="1">
        <v>0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35" t="s">
        <v>1</v>
      </c>
      <c r="AN413" s="2" t="s">
        <v>1</v>
      </c>
      <c r="AO413" s="135" t="s">
        <v>1</v>
      </c>
      <c r="AP413" s="2" t="s">
        <v>1</v>
      </c>
      <c r="AQ413" s="4">
        <v>146.32953800000001</v>
      </c>
      <c r="AR413" s="4">
        <v>0</v>
      </c>
    </row>
    <row r="414" spans="1:44" x14ac:dyDescent="0.25">
      <c r="A414" s="2" t="s">
        <v>554</v>
      </c>
      <c r="B414" s="47">
        <v>44476</v>
      </c>
      <c r="C414" s="2" t="s">
        <v>26</v>
      </c>
      <c r="D414" s="2" t="s">
        <v>25</v>
      </c>
      <c r="E414" s="2" t="s">
        <v>250</v>
      </c>
      <c r="F414" s="2" t="s">
        <v>1476</v>
      </c>
      <c r="G414" s="2" t="s">
        <v>3</v>
      </c>
      <c r="H414" s="2" t="s">
        <v>2333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2593.5435459999999</v>
      </c>
      <c r="R414" s="1">
        <v>0</v>
      </c>
      <c r="S414" s="1">
        <v>1770.0863999999992</v>
      </c>
      <c r="T414" s="1">
        <v>0</v>
      </c>
      <c r="U414" s="2" t="s">
        <v>0</v>
      </c>
      <c r="V414" s="1">
        <v>0</v>
      </c>
      <c r="W414" s="1">
        <v>709.87684999999999</v>
      </c>
      <c r="X414" s="2" t="s">
        <v>8</v>
      </c>
      <c r="Y414" s="1">
        <v>113.580296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35" t="s">
        <v>1</v>
      </c>
      <c r="AN414" s="2" t="s">
        <v>1</v>
      </c>
      <c r="AO414" s="135" t="s">
        <v>1</v>
      </c>
      <c r="AP414" s="2" t="s">
        <v>1</v>
      </c>
      <c r="AQ414" s="4">
        <v>2593.5435459999994</v>
      </c>
      <c r="AR414" s="4">
        <v>0</v>
      </c>
    </row>
    <row r="415" spans="1:44" x14ac:dyDescent="0.25">
      <c r="A415" s="2" t="s">
        <v>555</v>
      </c>
      <c r="B415" s="47">
        <v>44476</v>
      </c>
      <c r="C415" s="2" t="s">
        <v>6</v>
      </c>
      <c r="D415" s="2" t="s">
        <v>25</v>
      </c>
      <c r="E415" s="2" t="s">
        <v>197</v>
      </c>
      <c r="F415" s="2" t="s">
        <v>2753</v>
      </c>
      <c r="G415" s="2" t="s">
        <v>3</v>
      </c>
      <c r="H415" s="2" t="s">
        <v>2754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6864.3234259999981</v>
      </c>
      <c r="R415" s="1">
        <v>0</v>
      </c>
      <c r="S415" s="1">
        <v>5265.9875499999998</v>
      </c>
      <c r="T415" s="1">
        <v>0</v>
      </c>
      <c r="U415" s="2" t="s">
        <v>0</v>
      </c>
      <c r="V415" s="1">
        <v>0</v>
      </c>
      <c r="W415" s="1">
        <v>1377.8759999999997</v>
      </c>
      <c r="X415" s="2" t="s">
        <v>8</v>
      </c>
      <c r="Y415" s="1">
        <v>220.45987600000001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35" t="s">
        <v>1</v>
      </c>
      <c r="AN415" s="2" t="s">
        <v>1</v>
      </c>
      <c r="AO415" s="135" t="s">
        <v>1</v>
      </c>
      <c r="AP415" s="2" t="s">
        <v>1</v>
      </c>
      <c r="AQ415" s="4">
        <v>6864.3234259999999</v>
      </c>
      <c r="AR415" s="4">
        <v>0</v>
      </c>
    </row>
    <row r="416" spans="1:44" x14ac:dyDescent="0.25">
      <c r="A416" s="2" t="s">
        <v>556</v>
      </c>
      <c r="B416" s="47">
        <v>44476</v>
      </c>
      <c r="C416" s="2" t="s">
        <v>6</v>
      </c>
      <c r="D416" s="2" t="s">
        <v>25</v>
      </c>
      <c r="E416" s="2" t="s">
        <v>197</v>
      </c>
      <c r="F416" s="2" t="s">
        <v>2753</v>
      </c>
      <c r="G416" s="2" t="s">
        <v>12</v>
      </c>
      <c r="H416" s="2" t="s">
        <v>1</v>
      </c>
      <c r="I416" s="1" t="s">
        <v>1391</v>
      </c>
      <c r="J416" s="1" t="s">
        <v>1</v>
      </c>
      <c r="K416" s="1" t="s">
        <v>2755</v>
      </c>
      <c r="L416" s="1" t="s">
        <v>1980</v>
      </c>
      <c r="M416" s="1">
        <v>23.66</v>
      </c>
      <c r="N416" s="2" t="s">
        <v>11</v>
      </c>
      <c r="O416" s="2" t="s">
        <v>2756</v>
      </c>
      <c r="P416" s="2" t="s">
        <v>2757</v>
      </c>
      <c r="Q416" s="1">
        <v>-0.78979999999999995</v>
      </c>
      <c r="R416" s="1">
        <v>0</v>
      </c>
      <c r="S416" s="1">
        <v>-0.78979999999999995</v>
      </c>
      <c r="T416" s="1">
        <v>0</v>
      </c>
      <c r="U416" s="2" t="s">
        <v>0</v>
      </c>
      <c r="V416" s="1">
        <v>0</v>
      </c>
      <c r="W416" s="1">
        <v>0</v>
      </c>
      <c r="X416" s="2" t="s">
        <v>0</v>
      </c>
      <c r="Y416" s="1">
        <v>0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35" t="s">
        <v>1</v>
      </c>
      <c r="AN416" s="2" t="s">
        <v>1</v>
      </c>
      <c r="AO416" s="135" t="s">
        <v>1</v>
      </c>
      <c r="AP416" s="2" t="s">
        <v>1</v>
      </c>
      <c r="AQ416" s="4">
        <v>-0.78979999999999995</v>
      </c>
      <c r="AR416" s="4">
        <v>0</v>
      </c>
    </row>
    <row r="417" spans="1:44" x14ac:dyDescent="0.25">
      <c r="A417" s="2" t="s">
        <v>557</v>
      </c>
      <c r="B417" s="47">
        <v>44476</v>
      </c>
      <c r="C417" s="2" t="s">
        <v>26</v>
      </c>
      <c r="D417" s="2" t="s">
        <v>23</v>
      </c>
      <c r="E417" s="2" t="s">
        <v>355</v>
      </c>
      <c r="F417" s="2" t="s">
        <v>1293</v>
      </c>
      <c r="G417" s="2" t="s">
        <v>3</v>
      </c>
      <c r="H417" s="2" t="s">
        <v>2335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15.724</v>
      </c>
      <c r="R417" s="1">
        <v>0</v>
      </c>
      <c r="S417" s="1">
        <v>15.549999999999999</v>
      </c>
      <c r="T417" s="1">
        <v>0</v>
      </c>
      <c r="U417" s="2" t="s">
        <v>0</v>
      </c>
      <c r="V417" s="1">
        <v>0</v>
      </c>
      <c r="W417" s="1">
        <v>0.15</v>
      </c>
      <c r="X417" s="2" t="s">
        <v>8</v>
      </c>
      <c r="Y417" s="1">
        <v>2.4E-2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35" t="s">
        <v>1</v>
      </c>
      <c r="AN417" s="2" t="s">
        <v>1</v>
      </c>
      <c r="AO417" s="135" t="s">
        <v>1</v>
      </c>
      <c r="AP417" s="2" t="s">
        <v>1</v>
      </c>
      <c r="AQ417" s="4">
        <v>15.723999999999998</v>
      </c>
      <c r="AR417" s="4">
        <v>0</v>
      </c>
    </row>
    <row r="418" spans="1:44" x14ac:dyDescent="0.25">
      <c r="A418" s="2" t="s">
        <v>558</v>
      </c>
      <c r="B418" s="47">
        <v>44476</v>
      </c>
      <c r="C418" s="2" t="s">
        <v>26</v>
      </c>
      <c r="D418" s="2" t="s">
        <v>23</v>
      </c>
      <c r="E418" s="2" t="s">
        <v>355</v>
      </c>
      <c r="F418" s="2" t="s">
        <v>1294</v>
      </c>
      <c r="G418" s="2" t="s">
        <v>3</v>
      </c>
      <c r="H418" s="2" t="s">
        <v>2341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1342</v>
      </c>
      <c r="P418" s="2" t="s">
        <v>898</v>
      </c>
      <c r="Q418" s="1">
        <v>22.826699999999999</v>
      </c>
      <c r="R418" s="1">
        <v>0</v>
      </c>
      <c r="S418" s="1">
        <v>17.5487</v>
      </c>
      <c r="T418" s="1">
        <v>4.55</v>
      </c>
      <c r="U418" s="2" t="s">
        <v>8</v>
      </c>
      <c r="V418" s="1">
        <v>0.72799999999999998</v>
      </c>
      <c r="W418" s="1">
        <v>0</v>
      </c>
      <c r="X418" s="2" t="s">
        <v>0</v>
      </c>
      <c r="Y418" s="1">
        <v>0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35" t="s">
        <v>1</v>
      </c>
      <c r="AN418" s="2" t="s">
        <v>1</v>
      </c>
      <c r="AO418" s="135" t="s">
        <v>1</v>
      </c>
      <c r="AP418" s="2" t="s">
        <v>1</v>
      </c>
      <c r="AQ418" s="4">
        <v>22.826700000000002</v>
      </c>
      <c r="AR418" s="4">
        <v>0</v>
      </c>
    </row>
    <row r="419" spans="1:44" x14ac:dyDescent="0.25">
      <c r="A419" s="2" t="s">
        <v>559</v>
      </c>
      <c r="B419" s="47">
        <v>44476</v>
      </c>
      <c r="C419" s="2" t="s">
        <v>26</v>
      </c>
      <c r="D419" s="2" t="s">
        <v>23</v>
      </c>
      <c r="E419" s="2" t="s">
        <v>355</v>
      </c>
      <c r="F419" s="2" t="s">
        <v>1293</v>
      </c>
      <c r="G419" s="2" t="s">
        <v>3</v>
      </c>
      <c r="H419" s="2" t="s">
        <v>2346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249.161294</v>
      </c>
      <c r="R419" s="1">
        <v>0</v>
      </c>
      <c r="S419" s="1">
        <v>165.69824999999997</v>
      </c>
      <c r="T419" s="1">
        <v>0</v>
      </c>
      <c r="U419" s="2" t="s">
        <v>0</v>
      </c>
      <c r="V419" s="1">
        <v>0</v>
      </c>
      <c r="W419" s="1">
        <v>71.950900000000004</v>
      </c>
      <c r="X419" s="2" t="s">
        <v>0</v>
      </c>
      <c r="Y419" s="1">
        <v>11.512143999999999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35" t="s">
        <v>1</v>
      </c>
      <c r="AN419" s="2" t="s">
        <v>1</v>
      </c>
      <c r="AO419" s="135" t="s">
        <v>1</v>
      </c>
      <c r="AP419" s="2" t="s">
        <v>1</v>
      </c>
      <c r="AQ419" s="4">
        <v>249.16129399999997</v>
      </c>
      <c r="AR419" s="4">
        <v>0</v>
      </c>
    </row>
    <row r="420" spans="1:44" x14ac:dyDescent="0.25">
      <c r="A420" s="2" t="s">
        <v>560</v>
      </c>
      <c r="B420" s="47">
        <v>44476</v>
      </c>
      <c r="C420" s="2" t="s">
        <v>6</v>
      </c>
      <c r="D420" s="2" t="s">
        <v>21</v>
      </c>
      <c r="E420" s="2" t="s">
        <v>191</v>
      </c>
      <c r="F420" s="2" t="s">
        <v>1779</v>
      </c>
      <c r="G420" s="2" t="s">
        <v>3</v>
      </c>
      <c r="H420" s="2" t="s">
        <v>2758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3633.148588</v>
      </c>
      <c r="R420" s="1">
        <v>0</v>
      </c>
      <c r="S420" s="1">
        <v>2954.6932999999995</v>
      </c>
      <c r="T420" s="1">
        <v>0</v>
      </c>
      <c r="U420" s="2" t="s">
        <v>0</v>
      </c>
      <c r="V420" s="1">
        <v>0</v>
      </c>
      <c r="W420" s="1">
        <v>584.87530000000004</v>
      </c>
      <c r="X420" s="2" t="s">
        <v>8</v>
      </c>
      <c r="Y420" s="1">
        <v>93.579988000000014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35" t="s">
        <v>1</v>
      </c>
      <c r="AN420" s="2" t="s">
        <v>1</v>
      </c>
      <c r="AO420" s="135" t="s">
        <v>1</v>
      </c>
      <c r="AP420" s="2" t="s">
        <v>1</v>
      </c>
      <c r="AQ420" s="4">
        <v>3633.1485879999996</v>
      </c>
      <c r="AR420" s="4">
        <v>0</v>
      </c>
    </row>
    <row r="421" spans="1:44" x14ac:dyDescent="0.25">
      <c r="A421" s="2" t="s">
        <v>561</v>
      </c>
      <c r="B421" s="47">
        <v>44476</v>
      </c>
      <c r="C421" s="2" t="s">
        <v>6</v>
      </c>
      <c r="D421" s="2" t="s">
        <v>21</v>
      </c>
      <c r="E421" s="2" t="s">
        <v>191</v>
      </c>
      <c r="F421" s="2" t="s">
        <v>1779</v>
      </c>
      <c r="G421" s="2" t="s">
        <v>3</v>
      </c>
      <c r="H421" s="2" t="s">
        <v>2759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2760</v>
      </c>
      <c r="P421" s="2" t="s">
        <v>2761</v>
      </c>
      <c r="Q421" s="1">
        <v>21.597999999999999</v>
      </c>
      <c r="R421" s="1">
        <v>0</v>
      </c>
      <c r="S421" s="1">
        <v>5.59</v>
      </c>
      <c r="T421" s="1">
        <v>13.8</v>
      </c>
      <c r="U421" s="2" t="s">
        <v>8</v>
      </c>
      <c r="V421" s="1">
        <v>2.2080000000000002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35" t="s">
        <v>1</v>
      </c>
      <c r="AN421" s="2" t="s">
        <v>1</v>
      </c>
      <c r="AO421" s="135" t="s">
        <v>1</v>
      </c>
      <c r="AP421" s="2" t="s">
        <v>1</v>
      </c>
      <c r="AQ421" s="4">
        <v>21.597999999999999</v>
      </c>
      <c r="AR421" s="4">
        <v>0</v>
      </c>
    </row>
    <row r="422" spans="1:44" x14ac:dyDescent="0.25">
      <c r="A422" s="2" t="s">
        <v>562</v>
      </c>
      <c r="B422" s="47">
        <v>44476</v>
      </c>
      <c r="C422" s="2" t="s">
        <v>6</v>
      </c>
      <c r="D422" s="2" t="s">
        <v>21</v>
      </c>
      <c r="E422" s="2" t="s">
        <v>191</v>
      </c>
      <c r="F422" s="2" t="s">
        <v>2762</v>
      </c>
      <c r="G422" s="2" t="s">
        <v>3</v>
      </c>
      <c r="H422" s="2" t="s">
        <v>2763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1709.6177299999997</v>
      </c>
      <c r="R422" s="1">
        <v>0</v>
      </c>
      <c r="S422" s="1">
        <v>1219.7082</v>
      </c>
      <c r="T422" s="1">
        <v>0</v>
      </c>
      <c r="U422" s="2" t="s">
        <v>0</v>
      </c>
      <c r="V422" s="1">
        <v>0</v>
      </c>
      <c r="W422" s="1">
        <v>422.33594999999991</v>
      </c>
      <c r="X422" s="2" t="s">
        <v>8</v>
      </c>
      <c r="Y422" s="1">
        <v>67.573579999999993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35" t="s">
        <v>1</v>
      </c>
      <c r="AN422" s="2" t="s">
        <v>1</v>
      </c>
      <c r="AO422" s="135" t="s">
        <v>1</v>
      </c>
      <c r="AP422" s="2" t="s">
        <v>1</v>
      </c>
      <c r="AQ422" s="4">
        <v>1709.6177299999999</v>
      </c>
      <c r="AR422" s="4">
        <v>0</v>
      </c>
    </row>
    <row r="423" spans="1:44" x14ac:dyDescent="0.25">
      <c r="A423" s="2" t="s">
        <v>563</v>
      </c>
      <c r="B423" s="47">
        <v>44476</v>
      </c>
      <c r="C423" s="2" t="s">
        <v>26</v>
      </c>
      <c r="D423" s="2" t="s">
        <v>892</v>
      </c>
      <c r="E423" s="2" t="s">
        <v>894</v>
      </c>
      <c r="F423" s="2" t="s">
        <v>2350</v>
      </c>
      <c r="G423" s="2" t="s">
        <v>3</v>
      </c>
      <c r="H423" s="2" t="s">
        <v>2351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1453</v>
      </c>
      <c r="P423" s="2" t="s">
        <v>1454</v>
      </c>
      <c r="Q423" s="1">
        <v>5.9508000000000001</v>
      </c>
      <c r="R423" s="1">
        <v>0</v>
      </c>
      <c r="S423" s="1">
        <v>0</v>
      </c>
      <c r="T423" s="1">
        <v>5.13</v>
      </c>
      <c r="U423" s="2" t="s">
        <v>8</v>
      </c>
      <c r="V423" s="1">
        <v>0.82079999999999997</v>
      </c>
      <c r="W423" s="1">
        <v>0</v>
      </c>
      <c r="X423" s="2" t="s">
        <v>0</v>
      </c>
      <c r="Y423" s="1">
        <v>0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35" t="s">
        <v>1</v>
      </c>
      <c r="AN423" s="2" t="s">
        <v>1</v>
      </c>
      <c r="AO423" s="135" t="s">
        <v>1</v>
      </c>
      <c r="AP423" s="2" t="s">
        <v>1</v>
      </c>
      <c r="AQ423" s="4">
        <v>5.9508000000000001</v>
      </c>
      <c r="AR423" s="4">
        <v>0</v>
      </c>
    </row>
    <row r="424" spans="1:44" x14ac:dyDescent="0.25">
      <c r="A424" s="2" t="s">
        <v>564</v>
      </c>
      <c r="B424" s="47">
        <v>44476</v>
      </c>
      <c r="C424" s="2" t="s">
        <v>26</v>
      </c>
      <c r="D424" s="2" t="s">
        <v>892</v>
      </c>
      <c r="E424" s="2" t="s">
        <v>894</v>
      </c>
      <c r="F424" s="2" t="s">
        <v>2353</v>
      </c>
      <c r="G424" s="2" t="s">
        <v>3</v>
      </c>
      <c r="H424" s="2" t="s">
        <v>2354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118.23519999999999</v>
      </c>
      <c r="R424" s="1">
        <v>0</v>
      </c>
      <c r="S424" s="1">
        <v>27.210000000000008</v>
      </c>
      <c r="T424" s="1">
        <v>0</v>
      </c>
      <c r="U424" s="2" t="s">
        <v>0</v>
      </c>
      <c r="V424" s="1">
        <v>0</v>
      </c>
      <c r="W424" s="1">
        <v>78.469999999999985</v>
      </c>
      <c r="X424" s="2" t="s">
        <v>8</v>
      </c>
      <c r="Y424" s="1">
        <v>12.555199999999999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35" t="s">
        <v>1</v>
      </c>
      <c r="AN424" s="2" t="s">
        <v>1</v>
      </c>
      <c r="AO424" s="135" t="s">
        <v>1</v>
      </c>
      <c r="AP424" s="2" t="s">
        <v>1</v>
      </c>
      <c r="AQ424" s="4">
        <v>118.23519999999999</v>
      </c>
      <c r="AR424" s="4">
        <v>0</v>
      </c>
    </row>
    <row r="425" spans="1:44" x14ac:dyDescent="0.25">
      <c r="A425" s="2" t="s">
        <v>565</v>
      </c>
      <c r="B425" s="47">
        <v>44476</v>
      </c>
      <c r="C425" s="2" t="s">
        <v>6</v>
      </c>
      <c r="D425" s="2" t="s">
        <v>892</v>
      </c>
      <c r="E425" s="2" t="s">
        <v>893</v>
      </c>
      <c r="F425" s="2" t="s">
        <v>2764</v>
      </c>
      <c r="G425" s="2" t="s">
        <v>3</v>
      </c>
      <c r="H425" s="2" t="s">
        <v>2765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2348.9587620000002</v>
      </c>
      <c r="R425" s="1">
        <v>0</v>
      </c>
      <c r="S425" s="1">
        <v>1789.9341500000005</v>
      </c>
      <c r="T425" s="1">
        <v>0</v>
      </c>
      <c r="U425" s="2" t="s">
        <v>0</v>
      </c>
      <c r="V425" s="1">
        <v>0</v>
      </c>
      <c r="W425" s="1">
        <v>481.91769999999997</v>
      </c>
      <c r="X425" s="2" t="s">
        <v>0</v>
      </c>
      <c r="Y425" s="1">
        <v>77.106912000000023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35" t="s">
        <v>1</v>
      </c>
      <c r="AN425" s="2" t="s">
        <v>1</v>
      </c>
      <c r="AO425" s="135" t="s">
        <v>1</v>
      </c>
      <c r="AP425" s="2" t="s">
        <v>1</v>
      </c>
      <c r="AQ425" s="4">
        <v>2348.9587620000007</v>
      </c>
      <c r="AR425" s="4">
        <v>0</v>
      </c>
    </row>
    <row r="426" spans="1:44" x14ac:dyDescent="0.25">
      <c r="A426" s="2" t="s">
        <v>566</v>
      </c>
      <c r="B426" s="47">
        <v>44476</v>
      </c>
      <c r="C426" s="2" t="s">
        <v>6</v>
      </c>
      <c r="D426" s="2" t="s">
        <v>892</v>
      </c>
      <c r="E426" s="2" t="s">
        <v>893</v>
      </c>
      <c r="F426" s="2" t="s">
        <v>2764</v>
      </c>
      <c r="G426" s="2" t="s">
        <v>3</v>
      </c>
      <c r="H426" s="2" t="s">
        <v>2766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2418</v>
      </c>
      <c r="P426" s="2" t="s">
        <v>2767</v>
      </c>
      <c r="Q426" s="1">
        <v>20.536650000000002</v>
      </c>
      <c r="R426" s="1">
        <v>0</v>
      </c>
      <c r="S426" s="1">
        <v>12.927050000000001</v>
      </c>
      <c r="T426" s="1">
        <v>6.56</v>
      </c>
      <c r="U426" s="2" t="s">
        <v>8</v>
      </c>
      <c r="V426" s="1">
        <v>1.0496000000000001</v>
      </c>
      <c r="W426" s="1">
        <v>0</v>
      </c>
      <c r="X426" s="2" t="s">
        <v>0</v>
      </c>
      <c r="Y426" s="1">
        <v>0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35" t="s">
        <v>1</v>
      </c>
      <c r="AN426" s="2" t="s">
        <v>1</v>
      </c>
      <c r="AO426" s="135" t="s">
        <v>1</v>
      </c>
      <c r="AP426" s="2" t="s">
        <v>1</v>
      </c>
      <c r="AQ426" s="4">
        <v>20.536650000000002</v>
      </c>
      <c r="AR426" s="4">
        <v>0</v>
      </c>
    </row>
    <row r="427" spans="1:44" x14ac:dyDescent="0.25">
      <c r="A427" s="2" t="s">
        <v>567</v>
      </c>
      <c r="B427" s="47">
        <v>44476</v>
      </c>
      <c r="C427" s="2" t="s">
        <v>6</v>
      </c>
      <c r="D427" s="2" t="s">
        <v>892</v>
      </c>
      <c r="E427" s="2" t="s">
        <v>893</v>
      </c>
      <c r="F427" s="2" t="s">
        <v>2764</v>
      </c>
      <c r="G427" s="2" t="s">
        <v>3</v>
      </c>
      <c r="H427" s="2" t="s">
        <v>2768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2418</v>
      </c>
      <c r="P427" s="2" t="s">
        <v>2767</v>
      </c>
      <c r="Q427" s="1">
        <v>20.677199999999999</v>
      </c>
      <c r="R427" s="1">
        <v>0</v>
      </c>
      <c r="S427" s="1">
        <v>17.347999999999999</v>
      </c>
      <c r="T427" s="1">
        <v>2.87</v>
      </c>
      <c r="U427" s="2" t="s">
        <v>8</v>
      </c>
      <c r="V427" s="1">
        <v>0.4592</v>
      </c>
      <c r="W427" s="1">
        <v>0</v>
      </c>
      <c r="X427" s="2" t="s">
        <v>0</v>
      </c>
      <c r="Y427" s="1">
        <v>0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35" t="s">
        <v>1</v>
      </c>
      <c r="AN427" s="2" t="s">
        <v>1</v>
      </c>
      <c r="AO427" s="135" t="s">
        <v>1</v>
      </c>
      <c r="AP427" s="2" t="s">
        <v>1</v>
      </c>
      <c r="AQ427" s="4">
        <v>20.677199999999999</v>
      </c>
      <c r="AR427" s="4">
        <v>0</v>
      </c>
    </row>
    <row r="428" spans="1:44" x14ac:dyDescent="0.25">
      <c r="A428" s="2" t="s">
        <v>568</v>
      </c>
      <c r="B428" s="47">
        <v>44476</v>
      </c>
      <c r="C428" s="2" t="s">
        <v>6</v>
      </c>
      <c r="D428" s="2" t="s">
        <v>892</v>
      </c>
      <c r="E428" s="2" t="s">
        <v>893</v>
      </c>
      <c r="F428" s="2" t="s">
        <v>2764</v>
      </c>
      <c r="G428" s="2" t="s">
        <v>3</v>
      </c>
      <c r="H428" s="2" t="s">
        <v>2769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1500.7025979999999</v>
      </c>
      <c r="R428" s="1">
        <v>0</v>
      </c>
      <c r="S428" s="1">
        <v>1026.0272500000001</v>
      </c>
      <c r="T428" s="1">
        <v>0</v>
      </c>
      <c r="U428" s="2" t="s">
        <v>0</v>
      </c>
      <c r="V428" s="1">
        <v>0</v>
      </c>
      <c r="W428" s="1">
        <v>409.20289999999994</v>
      </c>
      <c r="X428" s="2" t="s">
        <v>0</v>
      </c>
      <c r="Y428" s="1">
        <v>65.472448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35" t="s">
        <v>1</v>
      </c>
      <c r="AN428" s="2" t="s">
        <v>1</v>
      </c>
      <c r="AO428" s="135" t="s">
        <v>1</v>
      </c>
      <c r="AP428" s="2" t="s">
        <v>1</v>
      </c>
      <c r="AQ428" s="4">
        <v>1500.7025980000001</v>
      </c>
      <c r="AR428" s="4">
        <v>0</v>
      </c>
    </row>
    <row r="429" spans="1:44" x14ac:dyDescent="0.25">
      <c r="A429" s="2" t="s">
        <v>569</v>
      </c>
      <c r="B429" s="47">
        <v>44476</v>
      </c>
      <c r="C429" s="2" t="s">
        <v>6</v>
      </c>
      <c r="D429" s="2" t="s">
        <v>16</v>
      </c>
      <c r="E429" s="2" t="s">
        <v>182</v>
      </c>
      <c r="F429" s="2" t="s">
        <v>2770</v>
      </c>
      <c r="G429" s="2" t="s">
        <v>3</v>
      </c>
      <c r="H429" s="2" t="s">
        <v>2771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4209.5796999999993</v>
      </c>
      <c r="R429" s="1">
        <v>0</v>
      </c>
      <c r="S429" s="1">
        <v>3102.1933500000009</v>
      </c>
      <c r="T429" s="1">
        <v>0</v>
      </c>
      <c r="U429" s="2" t="s">
        <v>0</v>
      </c>
      <c r="V429" s="1">
        <v>0</v>
      </c>
      <c r="W429" s="1">
        <v>954.64355000000012</v>
      </c>
      <c r="X429" s="2" t="s">
        <v>0</v>
      </c>
      <c r="Y429" s="1">
        <v>152.74280000000005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35" t="s">
        <v>1</v>
      </c>
      <c r="AN429" s="2" t="s">
        <v>1</v>
      </c>
      <c r="AO429" s="135" t="s">
        <v>1</v>
      </c>
      <c r="AP429" s="2" t="s">
        <v>1</v>
      </c>
      <c r="AQ429" s="4">
        <v>4209.5797000000011</v>
      </c>
      <c r="AR429" s="4">
        <v>0</v>
      </c>
    </row>
    <row r="430" spans="1:44" x14ac:dyDescent="0.25">
      <c r="A430" s="2" t="s">
        <v>570</v>
      </c>
      <c r="B430" s="47">
        <v>44476</v>
      </c>
      <c r="C430" s="2" t="s">
        <v>6</v>
      </c>
      <c r="D430" s="2" t="s">
        <v>9</v>
      </c>
      <c r="E430" s="2" t="s">
        <v>177</v>
      </c>
      <c r="F430" s="2" t="s">
        <v>2772</v>
      </c>
      <c r="G430" s="2" t="s">
        <v>3</v>
      </c>
      <c r="H430" s="2" t="s">
        <v>2773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456.7106</v>
      </c>
      <c r="R430" s="1">
        <v>0</v>
      </c>
      <c r="S430" s="1">
        <v>253.44770000000011</v>
      </c>
      <c r="T430" s="1">
        <v>0</v>
      </c>
      <c r="U430" s="2" t="s">
        <v>0</v>
      </c>
      <c r="V430" s="1">
        <v>0</v>
      </c>
      <c r="W430" s="1">
        <v>175.22659999999996</v>
      </c>
      <c r="X430" s="2" t="s">
        <v>8</v>
      </c>
      <c r="Y430" s="1">
        <v>28.036299999999997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35" t="s">
        <v>1</v>
      </c>
      <c r="AN430" s="2" t="s">
        <v>1</v>
      </c>
      <c r="AO430" s="135" t="s">
        <v>1</v>
      </c>
      <c r="AP430" s="2" t="s">
        <v>1</v>
      </c>
      <c r="AQ430" s="4">
        <v>456.71060000000006</v>
      </c>
      <c r="AR430" s="4">
        <v>0</v>
      </c>
    </row>
    <row r="431" spans="1:44" x14ac:dyDescent="0.25">
      <c r="A431" s="2" t="s">
        <v>571</v>
      </c>
      <c r="B431" s="47">
        <v>44476</v>
      </c>
      <c r="C431" s="2" t="s">
        <v>6</v>
      </c>
      <c r="D431" s="2" t="s">
        <v>1591</v>
      </c>
      <c r="E431" s="2" t="s">
        <v>732</v>
      </c>
      <c r="F431" s="2" t="s">
        <v>1840</v>
      </c>
      <c r="G431" s="2" t="s">
        <v>3</v>
      </c>
      <c r="H431" s="2" t="s">
        <v>1841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1274.1516199999999</v>
      </c>
      <c r="R431" s="1">
        <v>0</v>
      </c>
      <c r="S431" s="1">
        <v>1065.5711500000002</v>
      </c>
      <c r="T431" s="1">
        <v>0</v>
      </c>
      <c r="U431" s="2" t="s">
        <v>0</v>
      </c>
      <c r="V431" s="1">
        <v>0</v>
      </c>
      <c r="W431" s="1">
        <v>179.81074999999998</v>
      </c>
      <c r="X431" s="2" t="s">
        <v>8</v>
      </c>
      <c r="Y431" s="1">
        <v>28.769720000000007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35" t="s">
        <v>1</v>
      </c>
      <c r="AN431" s="2" t="s">
        <v>1</v>
      </c>
      <c r="AO431" s="135" t="s">
        <v>1</v>
      </c>
      <c r="AP431" s="2" t="s">
        <v>1</v>
      </c>
      <c r="AQ431" s="4">
        <v>1274.1516200000003</v>
      </c>
      <c r="AR431" s="4">
        <v>0</v>
      </c>
    </row>
    <row r="432" spans="1:44" x14ac:dyDescent="0.25">
      <c r="A432" s="2" t="s">
        <v>572</v>
      </c>
      <c r="B432" s="47">
        <v>44476</v>
      </c>
      <c r="C432" s="2" t="s">
        <v>6</v>
      </c>
      <c r="D432" s="2" t="s">
        <v>5</v>
      </c>
      <c r="E432" s="2" t="s">
        <v>174</v>
      </c>
      <c r="F432" s="2" t="s">
        <v>1430</v>
      </c>
      <c r="G432" s="2" t="s">
        <v>3</v>
      </c>
      <c r="H432" s="2" t="s">
        <v>2774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518.78114999999991</v>
      </c>
      <c r="R432" s="1">
        <v>0</v>
      </c>
      <c r="S432" s="1">
        <v>340.86035000000004</v>
      </c>
      <c r="T432" s="1">
        <v>0</v>
      </c>
      <c r="U432" s="2" t="s">
        <v>0</v>
      </c>
      <c r="V432" s="1">
        <v>0</v>
      </c>
      <c r="W432" s="1">
        <v>153.38000000000002</v>
      </c>
      <c r="X432" s="2" t="s">
        <v>0</v>
      </c>
      <c r="Y432" s="1">
        <v>24.540800000000001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35" t="s">
        <v>1</v>
      </c>
      <c r="AN432" s="2" t="s">
        <v>1</v>
      </c>
      <c r="AO432" s="135" t="s">
        <v>1</v>
      </c>
      <c r="AP432" s="2" t="s">
        <v>1</v>
      </c>
      <c r="AQ432" s="4">
        <v>518.78115000000003</v>
      </c>
      <c r="AR432" s="4">
        <v>0</v>
      </c>
    </row>
    <row r="433" spans="1:44" x14ac:dyDescent="0.25">
      <c r="A433" s="2" t="s">
        <v>573</v>
      </c>
      <c r="B433" s="47">
        <v>44476</v>
      </c>
      <c r="C433" s="2" t="s">
        <v>6</v>
      </c>
      <c r="D433" s="2" t="s">
        <v>929</v>
      </c>
      <c r="E433" s="2" t="s">
        <v>930</v>
      </c>
      <c r="F433" s="2" t="s">
        <v>2775</v>
      </c>
      <c r="G433" s="2" t="s">
        <v>3</v>
      </c>
      <c r="H433" s="2" t="s">
        <v>2776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569.38469999999995</v>
      </c>
      <c r="R433" s="1">
        <v>0</v>
      </c>
      <c r="S433" s="1">
        <v>396.77889999999991</v>
      </c>
      <c r="T433" s="1">
        <v>0</v>
      </c>
      <c r="U433" s="2" t="s">
        <v>0</v>
      </c>
      <c r="V433" s="1">
        <v>0</v>
      </c>
      <c r="W433" s="1">
        <v>148.79819999999995</v>
      </c>
      <c r="X433" s="2" t="s">
        <v>0</v>
      </c>
      <c r="Y433" s="1">
        <v>23.807600000000001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35" t="s">
        <v>1</v>
      </c>
      <c r="AN433" s="2" t="s">
        <v>1</v>
      </c>
      <c r="AO433" s="135" t="s">
        <v>1</v>
      </c>
      <c r="AP433" s="2" t="s">
        <v>1</v>
      </c>
      <c r="AQ433" s="4">
        <v>569.38469999999984</v>
      </c>
      <c r="AR433" s="4">
        <v>0</v>
      </c>
    </row>
    <row r="434" spans="1:44" x14ac:dyDescent="0.25">
      <c r="A434" s="2" t="s">
        <v>574</v>
      </c>
      <c r="B434" s="47">
        <v>44476</v>
      </c>
      <c r="C434" s="2" t="s">
        <v>6</v>
      </c>
      <c r="D434" s="2" t="s">
        <v>929</v>
      </c>
      <c r="E434" s="2" t="s">
        <v>930</v>
      </c>
      <c r="F434" s="2" t="s">
        <v>2775</v>
      </c>
      <c r="G434" s="2" t="s">
        <v>3</v>
      </c>
      <c r="H434" s="2" t="s">
        <v>2777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1437</v>
      </c>
      <c r="P434" s="2" t="s">
        <v>1438</v>
      </c>
      <c r="Q434" s="1">
        <v>15.18</v>
      </c>
      <c r="R434" s="1">
        <v>0</v>
      </c>
      <c r="S434" s="1">
        <v>15.18</v>
      </c>
      <c r="T434" s="1">
        <v>0</v>
      </c>
      <c r="U434" s="2" t="s">
        <v>0</v>
      </c>
      <c r="V434" s="1">
        <v>0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35" t="s">
        <v>1</v>
      </c>
      <c r="AN434" s="2" t="s">
        <v>1</v>
      </c>
      <c r="AO434" s="135" t="s">
        <v>1</v>
      </c>
      <c r="AP434" s="2" t="s">
        <v>1</v>
      </c>
      <c r="AQ434" s="4">
        <v>15.18</v>
      </c>
      <c r="AR434" s="4">
        <v>0</v>
      </c>
    </row>
    <row r="435" spans="1:44" x14ac:dyDescent="0.25">
      <c r="A435" s="2" t="s">
        <v>575</v>
      </c>
      <c r="B435" s="47">
        <v>44476</v>
      </c>
      <c r="C435" s="2" t="s">
        <v>6</v>
      </c>
      <c r="D435" s="2" t="s">
        <v>929</v>
      </c>
      <c r="E435" s="2" t="s">
        <v>930</v>
      </c>
      <c r="F435" s="2" t="s">
        <v>2775</v>
      </c>
      <c r="G435" s="2" t="s">
        <v>3</v>
      </c>
      <c r="H435" s="2" t="s">
        <v>2778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162.03284999999997</v>
      </c>
      <c r="R435" s="1">
        <v>0</v>
      </c>
      <c r="S435" s="1">
        <v>98.050049999999999</v>
      </c>
      <c r="T435" s="1">
        <v>0</v>
      </c>
      <c r="U435" s="2" t="s">
        <v>0</v>
      </c>
      <c r="V435" s="1">
        <v>0</v>
      </c>
      <c r="W435" s="1">
        <v>55.157499999999999</v>
      </c>
      <c r="X435" s="2" t="s">
        <v>0</v>
      </c>
      <c r="Y435" s="1">
        <v>8.8252999999999986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35" t="s">
        <v>1</v>
      </c>
      <c r="AN435" s="2" t="s">
        <v>1</v>
      </c>
      <c r="AO435" s="135" t="s">
        <v>1</v>
      </c>
      <c r="AP435" s="2" t="s">
        <v>1</v>
      </c>
      <c r="AQ435" s="4">
        <v>162.03285</v>
      </c>
      <c r="AR435" s="4">
        <v>0</v>
      </c>
    </row>
    <row r="436" spans="1:44" x14ac:dyDescent="0.25">
      <c r="A436" s="2" t="s">
        <v>576</v>
      </c>
      <c r="B436" s="47">
        <v>44476</v>
      </c>
      <c r="C436" s="2" t="s">
        <v>6</v>
      </c>
      <c r="D436" s="2" t="s">
        <v>929</v>
      </c>
      <c r="E436" s="2" t="s">
        <v>930</v>
      </c>
      <c r="F436" s="2" t="s">
        <v>2775</v>
      </c>
      <c r="G436" s="2" t="s">
        <v>3</v>
      </c>
      <c r="H436" s="2" t="s">
        <v>2779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2780</v>
      </c>
      <c r="P436" s="2" t="s">
        <v>2781</v>
      </c>
      <c r="Q436" s="1">
        <v>18.190449999999998</v>
      </c>
      <c r="R436" s="1">
        <v>0</v>
      </c>
      <c r="S436" s="1">
        <v>18.190449999999998</v>
      </c>
      <c r="T436" s="1">
        <v>0</v>
      </c>
      <c r="U436" s="2" t="s">
        <v>0</v>
      </c>
      <c r="V436" s="1">
        <v>0</v>
      </c>
      <c r="W436" s="1">
        <v>0</v>
      </c>
      <c r="X436" s="2" t="s">
        <v>0</v>
      </c>
      <c r="Y436" s="1">
        <v>0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35" t="s">
        <v>1</v>
      </c>
      <c r="AN436" s="2" t="s">
        <v>1</v>
      </c>
      <c r="AO436" s="135" t="s">
        <v>1</v>
      </c>
      <c r="AP436" s="2" t="s">
        <v>1</v>
      </c>
      <c r="AQ436" s="4">
        <v>18.190449999999998</v>
      </c>
      <c r="AR436" s="4">
        <v>0</v>
      </c>
    </row>
    <row r="437" spans="1:44" x14ac:dyDescent="0.25">
      <c r="A437" s="2" t="s">
        <v>577</v>
      </c>
      <c r="B437" s="47">
        <v>44476</v>
      </c>
      <c r="C437" s="2" t="s">
        <v>6</v>
      </c>
      <c r="D437" s="2" t="s">
        <v>929</v>
      </c>
      <c r="E437" s="2" t="s">
        <v>930</v>
      </c>
      <c r="F437" s="2" t="s">
        <v>2775</v>
      </c>
      <c r="G437" s="2" t="s">
        <v>3</v>
      </c>
      <c r="H437" s="2" t="s">
        <v>2782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188.27380000000002</v>
      </c>
      <c r="R437" s="1">
        <v>0</v>
      </c>
      <c r="S437" s="1">
        <v>107.288</v>
      </c>
      <c r="T437" s="1">
        <v>0</v>
      </c>
      <c r="U437" s="2" t="s">
        <v>0</v>
      </c>
      <c r="V437" s="1">
        <v>0</v>
      </c>
      <c r="W437" s="1">
        <v>69.815299999999993</v>
      </c>
      <c r="X437" s="2" t="s">
        <v>0</v>
      </c>
      <c r="Y437" s="1">
        <v>11.170500000000001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35" t="s">
        <v>1</v>
      </c>
      <c r="AN437" s="2" t="s">
        <v>1</v>
      </c>
      <c r="AO437" s="135" t="s">
        <v>1</v>
      </c>
      <c r="AP437" s="2" t="s">
        <v>1</v>
      </c>
      <c r="AQ437" s="4">
        <v>188.27379999999999</v>
      </c>
      <c r="AR437" s="4">
        <v>0</v>
      </c>
    </row>
    <row r="438" spans="1:44" x14ac:dyDescent="0.25">
      <c r="A438" s="2" t="s">
        <v>578</v>
      </c>
      <c r="B438" s="47">
        <v>44476</v>
      </c>
      <c r="C438" s="2" t="s">
        <v>6</v>
      </c>
      <c r="D438" s="2" t="s">
        <v>884</v>
      </c>
      <c r="E438" s="2" t="s">
        <v>850</v>
      </c>
      <c r="F438" s="2" t="s">
        <v>3187</v>
      </c>
      <c r="G438" s="2" t="s">
        <v>3</v>
      </c>
      <c r="H438" s="2" t="s">
        <v>3188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13.81</v>
      </c>
      <c r="R438" s="1">
        <v>0</v>
      </c>
      <c r="S438" s="1">
        <v>13.81</v>
      </c>
      <c r="T438" s="1">
        <v>0</v>
      </c>
      <c r="U438" s="2" t="s">
        <v>0</v>
      </c>
      <c r="V438" s="1">
        <v>0</v>
      </c>
      <c r="W438" s="1">
        <v>0</v>
      </c>
      <c r="X438" s="2" t="s">
        <v>8</v>
      </c>
      <c r="Y438" s="1">
        <v>0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35"/>
      <c r="AN438" s="2"/>
      <c r="AO438" s="135">
        <v>0</v>
      </c>
      <c r="AP438" s="2">
        <v>0</v>
      </c>
      <c r="AQ438" s="4">
        <v>13.81</v>
      </c>
      <c r="AR438" s="4">
        <v>0</v>
      </c>
    </row>
    <row r="439" spans="1:44" x14ac:dyDescent="0.25">
      <c r="A439" s="2" t="s">
        <v>579</v>
      </c>
      <c r="B439" s="47">
        <v>44477</v>
      </c>
      <c r="C439" s="2" t="s">
        <v>1364</v>
      </c>
      <c r="D439" s="2" t="s">
        <v>48</v>
      </c>
      <c r="E439" s="2" t="s">
        <v>1365</v>
      </c>
      <c r="F439" s="2" t="s">
        <v>1827</v>
      </c>
      <c r="G439" s="2" t="s">
        <v>3</v>
      </c>
      <c r="H439" s="2" t="s">
        <v>1845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3233.3407740000011</v>
      </c>
      <c r="R439" s="1">
        <v>0</v>
      </c>
      <c r="S439" s="1">
        <v>2709.6803500000015</v>
      </c>
      <c r="T439" s="1">
        <v>0</v>
      </c>
      <c r="U439" s="2" t="s">
        <v>0</v>
      </c>
      <c r="V439" s="1">
        <v>0</v>
      </c>
      <c r="W439" s="1">
        <v>451.43140000000005</v>
      </c>
      <c r="X439" s="2" t="s">
        <v>0</v>
      </c>
      <c r="Y439" s="1">
        <v>72.229023999999981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35" t="s">
        <v>1</v>
      </c>
      <c r="AN439" s="2" t="s">
        <v>1</v>
      </c>
      <c r="AO439" s="135" t="s">
        <v>1</v>
      </c>
      <c r="AP439" s="2" t="s">
        <v>1</v>
      </c>
      <c r="AQ439" s="4">
        <v>3233.3407740000011</v>
      </c>
      <c r="AR439" s="4">
        <v>0</v>
      </c>
    </row>
    <row r="440" spans="1:44" x14ac:dyDescent="0.25">
      <c r="A440" s="2" t="s">
        <v>580</v>
      </c>
      <c r="B440" s="47">
        <v>44477</v>
      </c>
      <c r="C440" s="2" t="s">
        <v>1364</v>
      </c>
      <c r="D440" s="2" t="s">
        <v>48</v>
      </c>
      <c r="E440" s="2" t="s">
        <v>1365</v>
      </c>
      <c r="F440" s="2" t="s">
        <v>1851</v>
      </c>
      <c r="G440" s="2" t="s">
        <v>12</v>
      </c>
      <c r="H440" s="2" t="s">
        <v>1</v>
      </c>
      <c r="I440" s="1" t="s">
        <v>1681</v>
      </c>
      <c r="J440" s="1" t="s">
        <v>1</v>
      </c>
      <c r="K440" s="1" t="s">
        <v>1852</v>
      </c>
      <c r="L440" s="1" t="s">
        <v>1853</v>
      </c>
      <c r="M440" s="1">
        <v>70.040000000000006</v>
      </c>
      <c r="N440" s="2" t="s">
        <v>11</v>
      </c>
      <c r="O440" s="2" t="s">
        <v>1854</v>
      </c>
      <c r="P440" s="2" t="s">
        <v>1855</v>
      </c>
      <c r="Q440" s="1">
        <v>-18.497699999999998</v>
      </c>
      <c r="R440" s="1">
        <v>0</v>
      </c>
      <c r="S440" s="1">
        <v>-18.497699999999998</v>
      </c>
      <c r="T440" s="1">
        <v>0</v>
      </c>
      <c r="U440" s="2" t="s">
        <v>0</v>
      </c>
      <c r="V440" s="1">
        <v>0</v>
      </c>
      <c r="W440" s="1">
        <v>0</v>
      </c>
      <c r="X440" s="2" t="s">
        <v>0</v>
      </c>
      <c r="Y440" s="1">
        <v>0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35" t="s">
        <v>1</v>
      </c>
      <c r="AN440" s="2" t="s">
        <v>1</v>
      </c>
      <c r="AO440" s="135" t="s">
        <v>1</v>
      </c>
      <c r="AP440" s="2" t="s">
        <v>1</v>
      </c>
      <c r="AQ440" s="4">
        <v>-18.497699999999998</v>
      </c>
      <c r="AR440" s="4">
        <v>0</v>
      </c>
    </row>
    <row r="441" spans="1:44" x14ac:dyDescent="0.25">
      <c r="A441" s="2" t="s">
        <v>581</v>
      </c>
      <c r="B441" s="47">
        <v>44477</v>
      </c>
      <c r="C441" s="2" t="s">
        <v>34</v>
      </c>
      <c r="D441" s="2" t="s">
        <v>48</v>
      </c>
      <c r="E441" s="2" t="s">
        <v>180</v>
      </c>
      <c r="F441" s="2" t="s">
        <v>2001</v>
      </c>
      <c r="G441" s="2" t="s">
        <v>3</v>
      </c>
      <c r="H441" s="2" t="s">
        <v>2002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6.4336000000000002</v>
      </c>
      <c r="R441" s="1">
        <v>0</v>
      </c>
      <c r="S441" s="1">
        <v>2.42</v>
      </c>
      <c r="T441" s="1">
        <v>0</v>
      </c>
      <c r="U441" s="2" t="s">
        <v>0</v>
      </c>
      <c r="V441" s="1">
        <v>0</v>
      </c>
      <c r="W441" s="1">
        <v>3.46</v>
      </c>
      <c r="X441" s="2" t="s">
        <v>8</v>
      </c>
      <c r="Y441" s="1">
        <v>0.55359999999999998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35" t="s">
        <v>1</v>
      </c>
      <c r="AN441" s="2" t="s">
        <v>1</v>
      </c>
      <c r="AO441" s="135" t="s">
        <v>1</v>
      </c>
      <c r="AP441" s="2" t="s">
        <v>1</v>
      </c>
      <c r="AQ441" s="4">
        <v>6.4336000000000002</v>
      </c>
      <c r="AR441" s="4">
        <v>0</v>
      </c>
    </row>
    <row r="442" spans="1:44" x14ac:dyDescent="0.25">
      <c r="A442" s="2" t="s">
        <v>582</v>
      </c>
      <c r="B442" s="47">
        <v>44477</v>
      </c>
      <c r="C442" s="2" t="s">
        <v>34</v>
      </c>
      <c r="D442" s="2" t="s">
        <v>48</v>
      </c>
      <c r="E442" s="2" t="s">
        <v>180</v>
      </c>
      <c r="F442" s="2" t="s">
        <v>2008</v>
      </c>
      <c r="G442" s="2" t="s">
        <v>3</v>
      </c>
      <c r="H442" s="2" t="s">
        <v>2009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2010</v>
      </c>
      <c r="P442" s="2" t="s">
        <v>2011</v>
      </c>
      <c r="Q442" s="1">
        <v>1.08</v>
      </c>
      <c r="R442" s="1">
        <v>0</v>
      </c>
      <c r="S442" s="1">
        <v>1.08</v>
      </c>
      <c r="T442" s="1">
        <v>0</v>
      </c>
      <c r="U442" s="2" t="s">
        <v>0</v>
      </c>
      <c r="V442" s="1">
        <v>0</v>
      </c>
      <c r="W442" s="1">
        <v>0</v>
      </c>
      <c r="X442" s="2" t="s">
        <v>0</v>
      </c>
      <c r="Y442" s="1">
        <v>0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35" t="s">
        <v>1</v>
      </c>
      <c r="AN442" s="2" t="s">
        <v>1</v>
      </c>
      <c r="AO442" s="135" t="s">
        <v>1</v>
      </c>
      <c r="AP442" s="2" t="s">
        <v>1</v>
      </c>
      <c r="AQ442" s="4">
        <v>1.08</v>
      </c>
      <c r="AR442" s="4">
        <v>0</v>
      </c>
    </row>
    <row r="443" spans="1:44" x14ac:dyDescent="0.25">
      <c r="A443" s="2" t="s">
        <v>583</v>
      </c>
      <c r="B443" s="47">
        <v>44477</v>
      </c>
      <c r="C443" s="2" t="s">
        <v>34</v>
      </c>
      <c r="D443" s="2" t="s">
        <v>48</v>
      </c>
      <c r="E443" s="2" t="s">
        <v>180</v>
      </c>
      <c r="F443" s="2" t="s">
        <v>2001</v>
      </c>
      <c r="G443" s="2" t="s">
        <v>3</v>
      </c>
      <c r="H443" s="2" t="s">
        <v>2015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1898.7459499999998</v>
      </c>
      <c r="R443" s="1">
        <v>0</v>
      </c>
      <c r="S443" s="1">
        <v>1709.7177499999998</v>
      </c>
      <c r="T443" s="1">
        <v>0</v>
      </c>
      <c r="U443" s="2" t="s">
        <v>0</v>
      </c>
      <c r="V443" s="1">
        <v>0</v>
      </c>
      <c r="W443" s="1">
        <v>162.95530000000002</v>
      </c>
      <c r="X443" s="2" t="s">
        <v>0</v>
      </c>
      <c r="Y443" s="1">
        <v>26.072900000000001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35" t="s">
        <v>1</v>
      </c>
      <c r="AN443" s="2" t="s">
        <v>1</v>
      </c>
      <c r="AO443" s="135" t="s">
        <v>1</v>
      </c>
      <c r="AP443" s="2" t="s">
        <v>1</v>
      </c>
      <c r="AQ443" s="4">
        <v>1898.7459499999998</v>
      </c>
      <c r="AR443" s="4">
        <v>0</v>
      </c>
    </row>
    <row r="444" spans="1:44" x14ac:dyDescent="0.25">
      <c r="A444" s="2" t="s">
        <v>584</v>
      </c>
      <c r="B444" s="47">
        <v>44477</v>
      </c>
      <c r="C444" s="2" t="s">
        <v>26</v>
      </c>
      <c r="D444" s="2" t="s">
        <v>48</v>
      </c>
      <c r="E444" s="2" t="s">
        <v>220</v>
      </c>
      <c r="F444" s="2" t="s">
        <v>2358</v>
      </c>
      <c r="G444" s="2" t="s">
        <v>3</v>
      </c>
      <c r="H444" s="2" t="s">
        <v>2359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1561.2365380000001</v>
      </c>
      <c r="R444" s="1">
        <v>0</v>
      </c>
      <c r="S444" s="1">
        <v>1137.92</v>
      </c>
      <c r="T444" s="1">
        <v>0</v>
      </c>
      <c r="U444" s="2" t="s">
        <v>0</v>
      </c>
      <c r="V444" s="1">
        <v>0</v>
      </c>
      <c r="W444" s="1">
        <v>364.92804999999993</v>
      </c>
      <c r="X444" s="2" t="s">
        <v>8</v>
      </c>
      <c r="Y444" s="1">
        <v>58.388488000000009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35" t="s">
        <v>1</v>
      </c>
      <c r="AN444" s="2" t="s">
        <v>1</v>
      </c>
      <c r="AO444" s="135" t="s">
        <v>1</v>
      </c>
      <c r="AP444" s="2" t="s">
        <v>1</v>
      </c>
      <c r="AQ444" s="4">
        <v>1561.2365380000001</v>
      </c>
      <c r="AR444" s="4">
        <v>0</v>
      </c>
    </row>
    <row r="445" spans="1:44" x14ac:dyDescent="0.25">
      <c r="A445" s="2" t="s">
        <v>585</v>
      </c>
      <c r="B445" s="47">
        <v>44477</v>
      </c>
      <c r="C445" s="2" t="s">
        <v>6</v>
      </c>
      <c r="D445" s="2" t="s">
        <v>48</v>
      </c>
      <c r="E445" s="2" t="s">
        <v>229</v>
      </c>
      <c r="F445" s="2" t="s">
        <v>2783</v>
      </c>
      <c r="G445" s="2" t="s">
        <v>3</v>
      </c>
      <c r="H445" s="2" t="s">
        <v>2784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389.50570000000005</v>
      </c>
      <c r="R445" s="1">
        <v>0</v>
      </c>
      <c r="S445" s="1">
        <v>278.84435000000002</v>
      </c>
      <c r="T445" s="1">
        <v>0</v>
      </c>
      <c r="U445" s="2" t="s">
        <v>0</v>
      </c>
      <c r="V445" s="1">
        <v>0</v>
      </c>
      <c r="W445" s="1">
        <v>95.397749999999988</v>
      </c>
      <c r="X445" s="2" t="s">
        <v>8</v>
      </c>
      <c r="Y445" s="1">
        <v>15.2636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35" t="s">
        <v>1</v>
      </c>
      <c r="AN445" s="2" t="s">
        <v>1</v>
      </c>
      <c r="AO445" s="135" t="s">
        <v>1</v>
      </c>
      <c r="AP445" s="2" t="s">
        <v>1</v>
      </c>
      <c r="AQ445" s="4">
        <v>389.50569999999999</v>
      </c>
      <c r="AR445" s="4">
        <v>0</v>
      </c>
    </row>
    <row r="446" spans="1:44" x14ac:dyDescent="0.25">
      <c r="A446" s="2" t="s">
        <v>586</v>
      </c>
      <c r="B446" s="47">
        <v>44477</v>
      </c>
      <c r="C446" s="2" t="s">
        <v>6</v>
      </c>
      <c r="D446" s="2" t="s">
        <v>48</v>
      </c>
      <c r="E446" s="2" t="s">
        <v>229</v>
      </c>
      <c r="F446" s="2" t="s">
        <v>2783</v>
      </c>
      <c r="G446" s="2" t="s">
        <v>3</v>
      </c>
      <c r="H446" s="2" t="s">
        <v>2785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2786</v>
      </c>
      <c r="P446" s="2" t="s">
        <v>2787</v>
      </c>
      <c r="Q446" s="1">
        <v>760.12</v>
      </c>
      <c r="R446" s="1">
        <v>0</v>
      </c>
      <c r="S446" s="1">
        <v>760.12</v>
      </c>
      <c r="T446" s="1">
        <v>0</v>
      </c>
      <c r="U446" s="2" t="s">
        <v>0</v>
      </c>
      <c r="V446" s="1">
        <v>0</v>
      </c>
      <c r="W446" s="1">
        <v>0</v>
      </c>
      <c r="X446" s="2" t="s">
        <v>0</v>
      </c>
      <c r="Y446" s="1">
        <v>0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35" t="s">
        <v>1</v>
      </c>
      <c r="AN446" s="2" t="s">
        <v>1</v>
      </c>
      <c r="AO446" s="135" t="s">
        <v>1</v>
      </c>
      <c r="AP446" s="2" t="s">
        <v>1</v>
      </c>
      <c r="AQ446" s="4">
        <v>760.12</v>
      </c>
      <c r="AR446" s="4">
        <v>0</v>
      </c>
    </row>
    <row r="447" spans="1:44" x14ac:dyDescent="0.25">
      <c r="A447" s="2" t="s">
        <v>587</v>
      </c>
      <c r="B447" s="47">
        <v>44477</v>
      </c>
      <c r="C447" s="2" t="s">
        <v>6</v>
      </c>
      <c r="D447" s="2" t="s">
        <v>48</v>
      </c>
      <c r="E447" s="2" t="s">
        <v>229</v>
      </c>
      <c r="F447" s="2" t="s">
        <v>2783</v>
      </c>
      <c r="G447" s="2" t="s">
        <v>3</v>
      </c>
      <c r="H447" s="2" t="s">
        <v>2788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6332.9341559999975</v>
      </c>
      <c r="R447" s="1">
        <v>0</v>
      </c>
      <c r="S447" s="1">
        <v>4955.7955499999989</v>
      </c>
      <c r="T447" s="1">
        <v>0</v>
      </c>
      <c r="U447" s="2" t="s">
        <v>0</v>
      </c>
      <c r="V447" s="1">
        <v>0</v>
      </c>
      <c r="W447" s="1">
        <v>1187.1883500000001</v>
      </c>
      <c r="X447" s="2" t="s">
        <v>8</v>
      </c>
      <c r="Y447" s="1">
        <v>189.95025599999991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35" t="s">
        <v>1</v>
      </c>
      <c r="AN447" s="2" t="s">
        <v>1</v>
      </c>
      <c r="AO447" s="135" t="s">
        <v>1</v>
      </c>
      <c r="AP447" s="2" t="s">
        <v>1</v>
      </c>
      <c r="AQ447" s="4">
        <v>6332.9341559999993</v>
      </c>
      <c r="AR447" s="4">
        <v>0</v>
      </c>
    </row>
    <row r="448" spans="1:44" x14ac:dyDescent="0.25">
      <c r="A448" s="2" t="s">
        <v>588</v>
      </c>
      <c r="B448" s="47">
        <v>44477</v>
      </c>
      <c r="C448" s="2" t="s">
        <v>1364</v>
      </c>
      <c r="D448" s="2" t="s">
        <v>41</v>
      </c>
      <c r="E448" s="2" t="s">
        <v>1366</v>
      </c>
      <c r="F448" s="2" t="s">
        <v>1863</v>
      </c>
      <c r="G448" s="2" t="s">
        <v>3</v>
      </c>
      <c r="H448" s="2" t="s">
        <v>1864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2313.0264939999993</v>
      </c>
      <c r="R448" s="1">
        <v>0</v>
      </c>
      <c r="S448" s="1">
        <v>1818.4043500000005</v>
      </c>
      <c r="T448" s="1">
        <v>0</v>
      </c>
      <c r="U448" s="2" t="s">
        <v>0</v>
      </c>
      <c r="V448" s="1">
        <v>0</v>
      </c>
      <c r="W448" s="1">
        <v>426.39839999999987</v>
      </c>
      <c r="X448" s="2" t="s">
        <v>8</v>
      </c>
      <c r="Y448" s="1">
        <v>68.223744000000011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35" t="s">
        <v>1</v>
      </c>
      <c r="AN448" s="2" t="s">
        <v>1</v>
      </c>
      <c r="AO448" s="135" t="s">
        <v>1</v>
      </c>
      <c r="AP448" s="2" t="s">
        <v>1</v>
      </c>
      <c r="AQ448" s="4">
        <v>2313.0264940000002</v>
      </c>
      <c r="AR448" s="4">
        <v>0</v>
      </c>
    </row>
    <row r="449" spans="1:44" x14ac:dyDescent="0.25">
      <c r="A449" s="2" t="s">
        <v>589</v>
      </c>
      <c r="B449" s="47">
        <v>44477</v>
      </c>
      <c r="C449" s="2" t="s">
        <v>1364</v>
      </c>
      <c r="D449" s="2" t="s">
        <v>41</v>
      </c>
      <c r="E449" s="2" t="s">
        <v>1366</v>
      </c>
      <c r="F449" s="2" t="s">
        <v>1872</v>
      </c>
      <c r="G449" s="2" t="s">
        <v>3</v>
      </c>
      <c r="H449" s="2" t="s">
        <v>1873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1874</v>
      </c>
      <c r="P449" s="2" t="s">
        <v>1875</v>
      </c>
      <c r="Q449" s="1">
        <v>147.15956</v>
      </c>
      <c r="R449" s="1">
        <v>0</v>
      </c>
      <c r="S449" s="1">
        <v>103.02764999999999</v>
      </c>
      <c r="T449" s="1">
        <v>38.044750000000001</v>
      </c>
      <c r="U449" s="2" t="s">
        <v>8</v>
      </c>
      <c r="V449" s="1">
        <v>6.0871599999999999</v>
      </c>
      <c r="W449" s="1">
        <v>0</v>
      </c>
      <c r="X449" s="2" t="s">
        <v>0</v>
      </c>
      <c r="Y449" s="1">
        <v>0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35" t="s">
        <v>1</v>
      </c>
      <c r="AN449" s="2" t="s">
        <v>1</v>
      </c>
      <c r="AO449" s="135" t="s">
        <v>1</v>
      </c>
      <c r="AP449" s="2" t="s">
        <v>1</v>
      </c>
      <c r="AQ449" s="4">
        <v>147.15956</v>
      </c>
      <c r="AR449" s="4">
        <v>0</v>
      </c>
    </row>
    <row r="450" spans="1:44" x14ac:dyDescent="0.25">
      <c r="A450" s="2" t="s">
        <v>590</v>
      </c>
      <c r="B450" s="47">
        <v>44477</v>
      </c>
      <c r="C450" s="2" t="s">
        <v>1364</v>
      </c>
      <c r="D450" s="2" t="s">
        <v>41</v>
      </c>
      <c r="E450" s="2" t="s">
        <v>1366</v>
      </c>
      <c r="F450" s="2" t="s">
        <v>1863</v>
      </c>
      <c r="G450" s="2" t="s">
        <v>3</v>
      </c>
      <c r="H450" s="2" t="s">
        <v>1883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957.41014000000007</v>
      </c>
      <c r="R450" s="1">
        <v>0</v>
      </c>
      <c r="S450" s="1">
        <v>805.70940000000019</v>
      </c>
      <c r="T450" s="1">
        <v>0</v>
      </c>
      <c r="U450" s="2" t="s">
        <v>0</v>
      </c>
      <c r="V450" s="1">
        <v>0</v>
      </c>
      <c r="W450" s="1">
        <v>130.7765</v>
      </c>
      <c r="X450" s="2" t="s">
        <v>0</v>
      </c>
      <c r="Y450" s="1">
        <v>20.924239999999998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35" t="s">
        <v>1</v>
      </c>
      <c r="AN450" s="2" t="s">
        <v>1</v>
      </c>
      <c r="AO450" s="135" t="s">
        <v>1</v>
      </c>
      <c r="AP450" s="2" t="s">
        <v>1</v>
      </c>
      <c r="AQ450" s="4">
        <v>957.41014000000018</v>
      </c>
      <c r="AR450" s="4">
        <v>0</v>
      </c>
    </row>
    <row r="451" spans="1:44" x14ac:dyDescent="0.25">
      <c r="A451" s="2" t="s">
        <v>591</v>
      </c>
      <c r="B451" s="47">
        <v>44477</v>
      </c>
      <c r="C451" s="2" t="s">
        <v>34</v>
      </c>
      <c r="D451" s="2" t="s">
        <v>41</v>
      </c>
      <c r="E451" s="2" t="s">
        <v>216</v>
      </c>
      <c r="F451" s="2" t="s">
        <v>2023</v>
      </c>
      <c r="G451" s="2" t="s">
        <v>3</v>
      </c>
      <c r="H451" s="2" t="s">
        <v>2024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</v>
      </c>
      <c r="P451" s="2" t="s">
        <v>1</v>
      </c>
      <c r="Q451" s="1">
        <v>1040.07375</v>
      </c>
      <c r="R451" s="1">
        <v>0</v>
      </c>
      <c r="S451" s="1">
        <v>992.29335000000015</v>
      </c>
      <c r="T451" s="1">
        <v>0</v>
      </c>
      <c r="U451" s="2" t="s">
        <v>0</v>
      </c>
      <c r="V451" s="1">
        <v>0</v>
      </c>
      <c r="W451" s="1">
        <v>41.190000000000005</v>
      </c>
      <c r="X451" s="2" t="s">
        <v>0</v>
      </c>
      <c r="Y451" s="1">
        <v>6.5904000000000007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35" t="s">
        <v>1</v>
      </c>
      <c r="AN451" s="2" t="s">
        <v>1</v>
      </c>
      <c r="AO451" s="135" t="s">
        <v>1</v>
      </c>
      <c r="AP451" s="2" t="s">
        <v>1</v>
      </c>
      <c r="AQ451" s="4">
        <v>1040.0737500000002</v>
      </c>
      <c r="AR451" s="4">
        <v>0</v>
      </c>
    </row>
    <row r="452" spans="1:44" x14ac:dyDescent="0.25">
      <c r="A452" s="2" t="s">
        <v>592</v>
      </c>
      <c r="B452" s="47">
        <v>44477</v>
      </c>
      <c r="C452" s="2" t="s">
        <v>34</v>
      </c>
      <c r="D452" s="2" t="s">
        <v>41</v>
      </c>
      <c r="E452" s="2" t="s">
        <v>216</v>
      </c>
      <c r="F452" s="2" t="s">
        <v>2027</v>
      </c>
      <c r="G452" s="2" t="s">
        <v>3</v>
      </c>
      <c r="H452" s="2" t="s">
        <v>2028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1547</v>
      </c>
      <c r="P452" s="2" t="s">
        <v>2029</v>
      </c>
      <c r="Q452" s="1">
        <v>63.193600000000004</v>
      </c>
      <c r="R452" s="1">
        <v>0</v>
      </c>
      <c r="S452" s="1">
        <v>59.817999999999998</v>
      </c>
      <c r="T452" s="1">
        <v>2.91</v>
      </c>
      <c r="U452" s="2" t="s">
        <v>8</v>
      </c>
      <c r="V452" s="1">
        <v>0.46560000000000001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35" t="s">
        <v>1</v>
      </c>
      <c r="AN452" s="2" t="s">
        <v>1</v>
      </c>
      <c r="AO452" s="135" t="s">
        <v>1</v>
      </c>
      <c r="AP452" s="2" t="s">
        <v>1</v>
      </c>
      <c r="AQ452" s="4">
        <v>63.193599999999996</v>
      </c>
      <c r="AR452" s="4">
        <v>0</v>
      </c>
    </row>
    <row r="453" spans="1:44" x14ac:dyDescent="0.25">
      <c r="A453" s="2" t="s">
        <v>593</v>
      </c>
      <c r="B453" s="47">
        <v>44477</v>
      </c>
      <c r="C453" s="2" t="s">
        <v>34</v>
      </c>
      <c r="D453" s="2" t="s">
        <v>41</v>
      </c>
      <c r="E453" s="2" t="s">
        <v>216</v>
      </c>
      <c r="F453" s="2" t="s">
        <v>2023</v>
      </c>
      <c r="G453" s="2" t="s">
        <v>3</v>
      </c>
      <c r="H453" s="2" t="s">
        <v>2035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616.08594999999991</v>
      </c>
      <c r="R453" s="1">
        <v>0</v>
      </c>
      <c r="S453" s="1">
        <v>540.91795000000013</v>
      </c>
      <c r="T453" s="1">
        <v>0</v>
      </c>
      <c r="U453" s="2" t="s">
        <v>0</v>
      </c>
      <c r="V453" s="1">
        <v>0</v>
      </c>
      <c r="W453" s="1">
        <v>64.8</v>
      </c>
      <c r="X453" s="2" t="s">
        <v>8</v>
      </c>
      <c r="Y453" s="1">
        <v>10.368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35" t="s">
        <v>1</v>
      </c>
      <c r="AN453" s="2" t="s">
        <v>1</v>
      </c>
      <c r="AO453" s="135" t="s">
        <v>1</v>
      </c>
      <c r="AP453" s="2" t="s">
        <v>1</v>
      </c>
      <c r="AQ453" s="4">
        <v>616.08595000000014</v>
      </c>
      <c r="AR453" s="4">
        <v>0</v>
      </c>
    </row>
    <row r="454" spans="1:44" x14ac:dyDescent="0.25">
      <c r="A454" s="2" t="s">
        <v>594</v>
      </c>
      <c r="B454" s="47">
        <v>44477</v>
      </c>
      <c r="C454" s="2" t="s">
        <v>34</v>
      </c>
      <c r="D454" s="2" t="s">
        <v>41</v>
      </c>
      <c r="E454" s="2" t="s">
        <v>216</v>
      </c>
      <c r="F454" s="2" t="s">
        <v>2027</v>
      </c>
      <c r="G454" s="2" t="s">
        <v>3</v>
      </c>
      <c r="H454" s="2" t="s">
        <v>2037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2038</v>
      </c>
      <c r="P454" s="2" t="s">
        <v>2039</v>
      </c>
      <c r="Q454" s="1">
        <v>24.79</v>
      </c>
      <c r="R454" s="1">
        <v>0</v>
      </c>
      <c r="S454" s="1">
        <v>24.79</v>
      </c>
      <c r="T454" s="1">
        <v>0</v>
      </c>
      <c r="U454" s="2" t="s">
        <v>0</v>
      </c>
      <c r="V454" s="1">
        <v>0</v>
      </c>
      <c r="W454" s="1">
        <v>0</v>
      </c>
      <c r="X454" s="2" t="s">
        <v>0</v>
      </c>
      <c r="Y454" s="1">
        <v>0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35" t="s">
        <v>1</v>
      </c>
      <c r="AN454" s="2" t="s">
        <v>1</v>
      </c>
      <c r="AO454" s="135" t="s">
        <v>1</v>
      </c>
      <c r="AP454" s="2" t="s">
        <v>1</v>
      </c>
      <c r="AQ454" s="4">
        <v>24.79</v>
      </c>
      <c r="AR454" s="4">
        <v>0</v>
      </c>
    </row>
    <row r="455" spans="1:44" x14ac:dyDescent="0.25">
      <c r="A455" s="2" t="s">
        <v>595</v>
      </c>
      <c r="B455" s="47">
        <v>44477</v>
      </c>
      <c r="C455" s="2" t="s">
        <v>34</v>
      </c>
      <c r="D455" s="2" t="s">
        <v>41</v>
      </c>
      <c r="E455" s="2" t="s">
        <v>216</v>
      </c>
      <c r="F455" s="2" t="s">
        <v>2023</v>
      </c>
      <c r="G455" s="2" t="s">
        <v>3</v>
      </c>
      <c r="H455" s="2" t="s">
        <v>2041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153.19435000000001</v>
      </c>
      <c r="R455" s="1">
        <v>0</v>
      </c>
      <c r="S455" s="1">
        <v>126.65355</v>
      </c>
      <c r="T455" s="1">
        <v>0</v>
      </c>
      <c r="U455" s="2" t="s">
        <v>0</v>
      </c>
      <c r="V455" s="1">
        <v>0</v>
      </c>
      <c r="W455" s="1">
        <v>22.880000000000003</v>
      </c>
      <c r="X455" s="2" t="s">
        <v>0</v>
      </c>
      <c r="Y455" s="1">
        <v>3.6608000000000001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35" t="s">
        <v>1</v>
      </c>
      <c r="AN455" s="2" t="s">
        <v>1</v>
      </c>
      <c r="AO455" s="135" t="s">
        <v>1</v>
      </c>
      <c r="AP455" s="2" t="s">
        <v>1</v>
      </c>
      <c r="AQ455" s="4">
        <v>153.19434999999999</v>
      </c>
      <c r="AR455" s="4">
        <v>0</v>
      </c>
    </row>
    <row r="456" spans="1:44" x14ac:dyDescent="0.25">
      <c r="A456" s="2" t="s">
        <v>596</v>
      </c>
      <c r="B456" s="47">
        <v>44477</v>
      </c>
      <c r="C456" s="2" t="s">
        <v>26</v>
      </c>
      <c r="D456" s="2" t="s">
        <v>41</v>
      </c>
      <c r="E456" s="2" t="s">
        <v>211</v>
      </c>
      <c r="F456" s="2" t="s">
        <v>1561</v>
      </c>
      <c r="G456" s="2" t="s">
        <v>3</v>
      </c>
      <c r="H456" s="2" t="s">
        <v>2361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208.490534</v>
      </c>
      <c r="R456" s="1">
        <v>0</v>
      </c>
      <c r="S456" s="1">
        <v>157.26505</v>
      </c>
      <c r="T456" s="1">
        <v>0</v>
      </c>
      <c r="U456" s="2" t="s">
        <v>0</v>
      </c>
      <c r="V456" s="1">
        <v>0</v>
      </c>
      <c r="W456" s="1">
        <v>44.1599</v>
      </c>
      <c r="X456" s="2" t="s">
        <v>0</v>
      </c>
      <c r="Y456" s="1">
        <v>7.0655840000000003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35" t="s">
        <v>1</v>
      </c>
      <c r="AN456" s="2" t="s">
        <v>1</v>
      </c>
      <c r="AO456" s="135" t="s">
        <v>1</v>
      </c>
      <c r="AP456" s="2" t="s">
        <v>1</v>
      </c>
      <c r="AQ456" s="4">
        <v>208.490534</v>
      </c>
      <c r="AR456" s="4">
        <v>0</v>
      </c>
    </row>
    <row r="457" spans="1:44" x14ac:dyDescent="0.25">
      <c r="A457" s="2" t="s">
        <v>597</v>
      </c>
      <c r="B457" s="47">
        <v>44477</v>
      </c>
      <c r="C457" s="2" t="s">
        <v>26</v>
      </c>
      <c r="D457" s="2" t="s">
        <v>41</v>
      </c>
      <c r="E457" s="2" t="s">
        <v>211</v>
      </c>
      <c r="F457" s="2" t="s">
        <v>1569</v>
      </c>
      <c r="G457" s="2" t="s">
        <v>3</v>
      </c>
      <c r="H457" s="2" t="s">
        <v>2363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2364</v>
      </c>
      <c r="P457" s="2" t="s">
        <v>2365</v>
      </c>
      <c r="Q457" s="1">
        <v>27.772400000000001</v>
      </c>
      <c r="R457" s="1">
        <v>0</v>
      </c>
      <c r="S457" s="1">
        <v>4.9899999999999984</v>
      </c>
      <c r="T457" s="1">
        <v>19.64</v>
      </c>
      <c r="U457" s="2" t="s">
        <v>8</v>
      </c>
      <c r="V457" s="1">
        <v>3.1423999999999999</v>
      </c>
      <c r="W457" s="1">
        <v>0</v>
      </c>
      <c r="X457" s="2" t="s">
        <v>0</v>
      </c>
      <c r="Y457" s="1">
        <v>0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35" t="s">
        <v>1</v>
      </c>
      <c r="AN457" s="2" t="s">
        <v>1</v>
      </c>
      <c r="AO457" s="135" t="s">
        <v>1</v>
      </c>
      <c r="AP457" s="2" t="s">
        <v>1</v>
      </c>
      <c r="AQ457" s="4">
        <v>27.772399999999998</v>
      </c>
      <c r="AR457" s="4">
        <v>0</v>
      </c>
    </row>
    <row r="458" spans="1:44" x14ac:dyDescent="0.25">
      <c r="A458" s="2" t="s">
        <v>598</v>
      </c>
      <c r="B458" s="47">
        <v>44477</v>
      </c>
      <c r="C458" s="2" t="s">
        <v>26</v>
      </c>
      <c r="D458" s="2" t="s">
        <v>41</v>
      </c>
      <c r="E458" s="2" t="s">
        <v>211</v>
      </c>
      <c r="F458" s="2" t="s">
        <v>1561</v>
      </c>
      <c r="G458" s="2" t="s">
        <v>3</v>
      </c>
      <c r="H458" s="2" t="s">
        <v>2367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2423.7690219999999</v>
      </c>
      <c r="R458" s="1">
        <v>0</v>
      </c>
      <c r="S458" s="1">
        <v>1654.2172499999999</v>
      </c>
      <c r="T458" s="1">
        <v>0</v>
      </c>
      <c r="U458" s="2" t="s">
        <v>0</v>
      </c>
      <c r="V458" s="1">
        <v>0</v>
      </c>
      <c r="W458" s="1">
        <v>663.40669999999977</v>
      </c>
      <c r="X458" s="2" t="s">
        <v>8</v>
      </c>
      <c r="Y458" s="1">
        <v>106.14507199999998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35" t="s">
        <v>1</v>
      </c>
      <c r="AN458" s="2" t="s">
        <v>1</v>
      </c>
      <c r="AO458" s="135" t="s">
        <v>1</v>
      </c>
      <c r="AP458" s="2" t="s">
        <v>1</v>
      </c>
      <c r="AQ458" s="4">
        <v>2423.7690219999995</v>
      </c>
      <c r="AR458" s="4">
        <v>0</v>
      </c>
    </row>
    <row r="459" spans="1:44" x14ac:dyDescent="0.25">
      <c r="A459" s="2" t="s">
        <v>599</v>
      </c>
      <c r="B459" s="47">
        <v>44477</v>
      </c>
      <c r="C459" s="2" t="s">
        <v>6</v>
      </c>
      <c r="D459" s="2" t="s">
        <v>41</v>
      </c>
      <c r="E459" s="2" t="s">
        <v>218</v>
      </c>
      <c r="F459" s="2" t="s">
        <v>1670</v>
      </c>
      <c r="G459" s="2" t="s">
        <v>3</v>
      </c>
      <c r="H459" s="2" t="s">
        <v>2789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1426.7394459999996</v>
      </c>
      <c r="R459" s="1">
        <v>0</v>
      </c>
      <c r="S459" s="1">
        <v>1198.9640499999998</v>
      </c>
      <c r="T459" s="1">
        <v>0</v>
      </c>
      <c r="U459" s="2" t="s">
        <v>0</v>
      </c>
      <c r="V459" s="1">
        <v>0</v>
      </c>
      <c r="W459" s="1">
        <v>196.35810000000001</v>
      </c>
      <c r="X459" s="2" t="s">
        <v>0</v>
      </c>
      <c r="Y459" s="1">
        <v>31.417295999999997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35" t="s">
        <v>1</v>
      </c>
      <c r="AN459" s="2" t="s">
        <v>1</v>
      </c>
      <c r="AO459" s="135" t="s">
        <v>1</v>
      </c>
      <c r="AP459" s="2" t="s">
        <v>1</v>
      </c>
      <c r="AQ459" s="4">
        <v>1426.7394459999998</v>
      </c>
      <c r="AR459" s="4">
        <v>0</v>
      </c>
    </row>
    <row r="460" spans="1:44" x14ac:dyDescent="0.25">
      <c r="A460" s="2" t="s">
        <v>600</v>
      </c>
      <c r="B460" s="47">
        <v>44477</v>
      </c>
      <c r="C460" s="2" t="s">
        <v>6</v>
      </c>
      <c r="D460" s="2" t="s">
        <v>41</v>
      </c>
      <c r="E460" s="2" t="s">
        <v>218</v>
      </c>
      <c r="F460" s="2" t="s">
        <v>1670</v>
      </c>
      <c r="G460" s="2" t="s">
        <v>3</v>
      </c>
      <c r="H460" s="2" t="s">
        <v>2790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2791</v>
      </c>
      <c r="P460" s="2" t="s">
        <v>2792</v>
      </c>
      <c r="Q460" s="1">
        <v>3.74</v>
      </c>
      <c r="R460" s="1">
        <v>0</v>
      </c>
      <c r="S460" s="1">
        <v>3.74</v>
      </c>
      <c r="T460" s="1">
        <v>0</v>
      </c>
      <c r="U460" s="2" t="s">
        <v>0</v>
      </c>
      <c r="V460" s="1">
        <v>0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35" t="s">
        <v>1</v>
      </c>
      <c r="AN460" s="2" t="s">
        <v>1</v>
      </c>
      <c r="AO460" s="135" t="s">
        <v>1</v>
      </c>
      <c r="AP460" s="2" t="s">
        <v>1</v>
      </c>
      <c r="AQ460" s="4">
        <v>3.74</v>
      </c>
      <c r="AR460" s="4">
        <v>0</v>
      </c>
    </row>
    <row r="461" spans="1:44" x14ac:dyDescent="0.25">
      <c r="A461" s="2" t="s">
        <v>601</v>
      </c>
      <c r="B461" s="47">
        <v>44477</v>
      </c>
      <c r="C461" s="2" t="s">
        <v>6</v>
      </c>
      <c r="D461" s="2" t="s">
        <v>41</v>
      </c>
      <c r="E461" s="2" t="s">
        <v>218</v>
      </c>
      <c r="F461" s="2" t="s">
        <v>1670</v>
      </c>
      <c r="G461" s="2" t="s">
        <v>3</v>
      </c>
      <c r="H461" s="2" t="s">
        <v>2793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5242.7479780000012</v>
      </c>
      <c r="R461" s="1">
        <v>0</v>
      </c>
      <c r="S461" s="1">
        <v>3558.9982000000009</v>
      </c>
      <c r="T461" s="1">
        <v>0</v>
      </c>
      <c r="U461" s="2" t="s">
        <v>0</v>
      </c>
      <c r="V461" s="1">
        <v>0</v>
      </c>
      <c r="W461" s="1">
        <v>1451.5083500000003</v>
      </c>
      <c r="X461" s="2" t="s">
        <v>0</v>
      </c>
      <c r="Y461" s="1">
        <v>232.24142800000004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35" t="s">
        <v>1</v>
      </c>
      <c r="AN461" s="2" t="s">
        <v>1</v>
      </c>
      <c r="AO461" s="135" t="s">
        <v>1</v>
      </c>
      <c r="AP461" s="2" t="s">
        <v>1</v>
      </c>
      <c r="AQ461" s="4">
        <v>5242.7479780000012</v>
      </c>
      <c r="AR461" s="4">
        <v>0</v>
      </c>
    </row>
    <row r="462" spans="1:44" x14ac:dyDescent="0.25">
      <c r="A462" s="2" t="s">
        <v>602</v>
      </c>
      <c r="B462" s="47">
        <v>44477</v>
      </c>
      <c r="C462" s="2" t="s">
        <v>6</v>
      </c>
      <c r="D462" s="2" t="s">
        <v>41</v>
      </c>
      <c r="E462" s="2" t="s">
        <v>218</v>
      </c>
      <c r="F462" s="2" t="s">
        <v>1670</v>
      </c>
      <c r="G462" s="2" t="s">
        <v>12</v>
      </c>
      <c r="H462" s="2" t="s">
        <v>1</v>
      </c>
      <c r="I462" s="1" t="s">
        <v>2794</v>
      </c>
      <c r="J462" s="1" t="s">
        <v>1</v>
      </c>
      <c r="K462" s="1" t="s">
        <v>2795</v>
      </c>
      <c r="L462" s="1" t="s">
        <v>1853</v>
      </c>
      <c r="M462" s="1">
        <v>300.48</v>
      </c>
      <c r="N462" s="2" t="s">
        <v>11</v>
      </c>
      <c r="O462" s="2" t="s">
        <v>2796</v>
      </c>
      <c r="P462" s="2" t="s">
        <v>2797</v>
      </c>
      <c r="Q462" s="1">
        <v>-15.103199999999999</v>
      </c>
      <c r="R462" s="1">
        <v>0</v>
      </c>
      <c r="S462" s="1">
        <v>0</v>
      </c>
      <c r="T462" s="1">
        <v>0</v>
      </c>
      <c r="U462" s="2" t="s">
        <v>0</v>
      </c>
      <c r="V462" s="1">
        <v>0</v>
      </c>
      <c r="W462" s="1">
        <v>-13.02</v>
      </c>
      <c r="X462" s="2" t="s">
        <v>8</v>
      </c>
      <c r="Y462" s="1">
        <v>-2.0832000000000002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35" t="s">
        <v>1</v>
      </c>
      <c r="AN462" s="2" t="s">
        <v>1</v>
      </c>
      <c r="AO462" s="135" t="s">
        <v>1</v>
      </c>
      <c r="AP462" s="2" t="s">
        <v>1</v>
      </c>
      <c r="AQ462" s="4">
        <v>-15.103199999999999</v>
      </c>
      <c r="AR462" s="4">
        <v>0</v>
      </c>
    </row>
    <row r="463" spans="1:44" x14ac:dyDescent="0.25">
      <c r="A463" s="2" t="s">
        <v>603</v>
      </c>
      <c r="B463" s="47">
        <v>44477</v>
      </c>
      <c r="C463" s="2" t="s">
        <v>6</v>
      </c>
      <c r="D463" s="2" t="s">
        <v>41</v>
      </c>
      <c r="E463" s="2" t="s">
        <v>214</v>
      </c>
      <c r="F463" s="2" t="s">
        <v>1017</v>
      </c>
      <c r="G463" s="2" t="s">
        <v>3</v>
      </c>
      <c r="H463" s="2" t="s">
        <v>3147</v>
      </c>
      <c r="I463" s="1"/>
      <c r="J463" s="1"/>
      <c r="K463" s="1"/>
      <c r="L463" s="1"/>
      <c r="M463" s="1">
        <v>0</v>
      </c>
      <c r="N463" s="2"/>
      <c r="O463" s="2" t="s">
        <v>2</v>
      </c>
      <c r="P463" s="2"/>
      <c r="Q463" s="1">
        <v>900.6232</v>
      </c>
      <c r="R463" s="1">
        <v>0</v>
      </c>
      <c r="S463" s="1">
        <v>825.2</v>
      </c>
      <c r="T463" s="1">
        <v>0</v>
      </c>
      <c r="U463" s="2" t="s">
        <v>0</v>
      </c>
      <c r="V463" s="1">
        <v>0</v>
      </c>
      <c r="W463" s="1">
        <v>65.02</v>
      </c>
      <c r="X463" s="2" t="s">
        <v>8</v>
      </c>
      <c r="Y463" s="1">
        <v>10.4032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35"/>
      <c r="AN463" s="2"/>
      <c r="AO463" s="135">
        <v>0</v>
      </c>
      <c r="AP463" s="2">
        <v>0</v>
      </c>
      <c r="AQ463" s="4">
        <v>900.6232</v>
      </c>
      <c r="AR463" s="4">
        <v>0</v>
      </c>
    </row>
    <row r="464" spans="1:44" x14ac:dyDescent="0.25">
      <c r="A464" s="2" t="s">
        <v>604</v>
      </c>
      <c r="B464" s="47">
        <v>44477</v>
      </c>
      <c r="C464" s="2" t="s">
        <v>6</v>
      </c>
      <c r="D464" s="2" t="s">
        <v>41</v>
      </c>
      <c r="E464" s="2" t="s">
        <v>1110</v>
      </c>
      <c r="F464" s="2" t="s">
        <v>3169</v>
      </c>
      <c r="G464" s="2" t="s">
        <v>895</v>
      </c>
      <c r="H464" s="2" t="s">
        <v>3170</v>
      </c>
      <c r="I464" s="1"/>
      <c r="J464" s="1"/>
      <c r="K464" s="1"/>
      <c r="L464" s="1"/>
      <c r="M464" s="1">
        <v>0</v>
      </c>
      <c r="N464" s="2"/>
      <c r="O464" s="2" t="s">
        <v>2</v>
      </c>
      <c r="P464" s="2"/>
      <c r="Q464" s="1">
        <v>1385.4116000000001</v>
      </c>
      <c r="R464" s="1">
        <v>0</v>
      </c>
      <c r="S464" s="1">
        <v>1347.7</v>
      </c>
      <c r="T464" s="1">
        <v>0</v>
      </c>
      <c r="U464" s="2" t="s">
        <v>0</v>
      </c>
      <c r="V464" s="1">
        <v>0</v>
      </c>
      <c r="W464" s="1">
        <v>32.51</v>
      </c>
      <c r="X464" s="2" t="s">
        <v>0</v>
      </c>
      <c r="Y464" s="1">
        <v>5.2016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35"/>
      <c r="AN464" s="2"/>
      <c r="AO464" s="135">
        <v>0</v>
      </c>
      <c r="AP464" s="2"/>
      <c r="AQ464" s="4">
        <v>1385.4116000000001</v>
      </c>
      <c r="AR464" s="4">
        <v>0</v>
      </c>
    </row>
    <row r="465" spans="1:44" x14ac:dyDescent="0.25">
      <c r="A465" s="2" t="s">
        <v>605</v>
      </c>
      <c r="B465" s="47">
        <v>44477</v>
      </c>
      <c r="C465" s="2" t="s">
        <v>1364</v>
      </c>
      <c r="D465" s="2" t="s">
        <v>37</v>
      </c>
      <c r="E465" s="2" t="s">
        <v>1367</v>
      </c>
      <c r="F465" s="2" t="s">
        <v>1863</v>
      </c>
      <c r="G465" s="2" t="s">
        <v>3</v>
      </c>
      <c r="H465" s="2" t="s">
        <v>1889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2987.3940819999989</v>
      </c>
      <c r="R465" s="1">
        <v>0</v>
      </c>
      <c r="S465" s="1">
        <v>2471.6904999999992</v>
      </c>
      <c r="T465" s="1">
        <v>0</v>
      </c>
      <c r="U465" s="2" t="s">
        <v>0</v>
      </c>
      <c r="V465" s="1">
        <v>0</v>
      </c>
      <c r="W465" s="1">
        <v>444.57204999999993</v>
      </c>
      <c r="X465" s="2" t="s">
        <v>0</v>
      </c>
      <c r="Y465" s="1">
        <v>71.131531999999993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35" t="s">
        <v>1</v>
      </c>
      <c r="AN465" s="2" t="s">
        <v>1</v>
      </c>
      <c r="AO465" s="135" t="s">
        <v>1</v>
      </c>
      <c r="AP465" s="2" t="s">
        <v>1</v>
      </c>
      <c r="AQ465" s="4">
        <v>2987.3940819999989</v>
      </c>
      <c r="AR465" s="4">
        <v>0</v>
      </c>
    </row>
    <row r="466" spans="1:44" x14ac:dyDescent="0.25">
      <c r="A466" s="2" t="s">
        <v>606</v>
      </c>
      <c r="B466" s="47">
        <v>44477</v>
      </c>
      <c r="C466" s="2" t="s">
        <v>34</v>
      </c>
      <c r="D466" s="2" t="s">
        <v>37</v>
      </c>
      <c r="E466" s="2" t="s">
        <v>207</v>
      </c>
      <c r="F466" s="2" t="s">
        <v>1513</v>
      </c>
      <c r="G466" s="2" t="s">
        <v>3</v>
      </c>
      <c r="H466" s="2" t="s">
        <v>2046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1661.7910499999998</v>
      </c>
      <c r="R466" s="1">
        <v>0</v>
      </c>
      <c r="S466" s="1">
        <v>1510.1558499999999</v>
      </c>
      <c r="T466" s="1">
        <v>0</v>
      </c>
      <c r="U466" s="2" t="s">
        <v>0</v>
      </c>
      <c r="V466" s="1">
        <v>0</v>
      </c>
      <c r="W466" s="1">
        <v>130.72</v>
      </c>
      <c r="X466" s="2" t="s">
        <v>0</v>
      </c>
      <c r="Y466" s="1">
        <v>20.915200000000002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35" t="s">
        <v>1</v>
      </c>
      <c r="AN466" s="2" t="s">
        <v>1</v>
      </c>
      <c r="AO466" s="135" t="s">
        <v>1</v>
      </c>
      <c r="AP466" s="2" t="s">
        <v>1</v>
      </c>
      <c r="AQ466" s="4">
        <v>1661.7910499999998</v>
      </c>
      <c r="AR466" s="4">
        <v>0</v>
      </c>
    </row>
    <row r="467" spans="1:44" x14ac:dyDescent="0.25">
      <c r="A467" s="2" t="s">
        <v>607</v>
      </c>
      <c r="B467" s="47">
        <v>44477</v>
      </c>
      <c r="C467" s="2" t="s">
        <v>26</v>
      </c>
      <c r="D467" s="2" t="s">
        <v>37</v>
      </c>
      <c r="E467" s="2" t="s">
        <v>4</v>
      </c>
      <c r="F467" s="2" t="s">
        <v>1494</v>
      </c>
      <c r="G467" s="2" t="s">
        <v>3</v>
      </c>
      <c r="H467" s="2" t="s">
        <v>2369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1312.7914079999998</v>
      </c>
      <c r="R467" s="1">
        <v>0</v>
      </c>
      <c r="S467" s="1">
        <v>1053.6096499999996</v>
      </c>
      <c r="T467" s="1">
        <v>0</v>
      </c>
      <c r="U467" s="2" t="s">
        <v>0</v>
      </c>
      <c r="V467" s="1">
        <v>0</v>
      </c>
      <c r="W467" s="1">
        <v>223.43255000000005</v>
      </c>
      <c r="X467" s="2" t="s">
        <v>0</v>
      </c>
      <c r="Y467" s="1">
        <v>35.749208000000003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35" t="s">
        <v>1</v>
      </c>
      <c r="AN467" s="2" t="s">
        <v>1</v>
      </c>
      <c r="AO467" s="135" t="s">
        <v>1</v>
      </c>
      <c r="AP467" s="2" t="s">
        <v>1</v>
      </c>
      <c r="AQ467" s="4">
        <v>1312.7914079999996</v>
      </c>
      <c r="AR467" s="4">
        <v>0</v>
      </c>
    </row>
    <row r="468" spans="1:44" x14ac:dyDescent="0.25">
      <c r="A468" s="2" t="s">
        <v>608</v>
      </c>
      <c r="B468" s="47">
        <v>44477</v>
      </c>
      <c r="C468" s="2" t="s">
        <v>26</v>
      </c>
      <c r="D468" s="2" t="s">
        <v>37</v>
      </c>
      <c r="E468" s="2" t="s">
        <v>4</v>
      </c>
      <c r="F468" s="2" t="s">
        <v>1495</v>
      </c>
      <c r="G468" s="2" t="s">
        <v>3</v>
      </c>
      <c r="H468" s="2" t="s">
        <v>2371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1342</v>
      </c>
      <c r="P468" s="2" t="s">
        <v>898</v>
      </c>
      <c r="Q468" s="1">
        <v>47.274749999999997</v>
      </c>
      <c r="R468" s="1">
        <v>0</v>
      </c>
      <c r="S468" s="1">
        <v>25.51315</v>
      </c>
      <c r="T468" s="1">
        <v>18.760000000000002</v>
      </c>
      <c r="U468" s="2" t="s">
        <v>8</v>
      </c>
      <c r="V468" s="1">
        <v>3.0015999999999998</v>
      </c>
      <c r="W468" s="1">
        <v>0</v>
      </c>
      <c r="X468" s="2" t="s">
        <v>0</v>
      </c>
      <c r="Y468" s="1">
        <v>0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35" t="s">
        <v>1</v>
      </c>
      <c r="AN468" s="2" t="s">
        <v>1</v>
      </c>
      <c r="AO468" s="135" t="s">
        <v>1</v>
      </c>
      <c r="AP468" s="2" t="s">
        <v>1</v>
      </c>
      <c r="AQ468" s="4">
        <v>47.274749999999997</v>
      </c>
      <c r="AR468" s="4">
        <v>0</v>
      </c>
    </row>
    <row r="469" spans="1:44" x14ac:dyDescent="0.25">
      <c r="A469" s="2" t="s">
        <v>609</v>
      </c>
      <c r="B469" s="47">
        <v>44477</v>
      </c>
      <c r="C469" s="2" t="s">
        <v>26</v>
      </c>
      <c r="D469" s="2" t="s">
        <v>37</v>
      </c>
      <c r="E469" s="2" t="s">
        <v>4</v>
      </c>
      <c r="F469" s="2" t="s">
        <v>1494</v>
      </c>
      <c r="G469" s="2" t="s">
        <v>3</v>
      </c>
      <c r="H469" s="2" t="s">
        <v>2373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2453.1338479999999</v>
      </c>
      <c r="R469" s="1">
        <v>0</v>
      </c>
      <c r="S469" s="1">
        <v>1745.3986500000001</v>
      </c>
      <c r="T469" s="1">
        <v>0</v>
      </c>
      <c r="U469" s="2" t="s">
        <v>0</v>
      </c>
      <c r="V469" s="1">
        <v>0</v>
      </c>
      <c r="W469" s="1">
        <v>610.11655000000007</v>
      </c>
      <c r="X469" s="2" t="s">
        <v>8</v>
      </c>
      <c r="Y469" s="1">
        <v>97.618648000000022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35" t="s">
        <v>1</v>
      </c>
      <c r="AN469" s="2" t="s">
        <v>1</v>
      </c>
      <c r="AO469" s="135" t="s">
        <v>1</v>
      </c>
      <c r="AP469" s="2" t="s">
        <v>1</v>
      </c>
      <c r="AQ469" s="4">
        <v>2453.1338480000004</v>
      </c>
      <c r="AR469" s="4">
        <v>0</v>
      </c>
    </row>
    <row r="470" spans="1:44" x14ac:dyDescent="0.25">
      <c r="A470" s="2" t="s">
        <v>610</v>
      </c>
      <c r="B470" s="47">
        <v>44477</v>
      </c>
      <c r="C470" s="2" t="s">
        <v>6</v>
      </c>
      <c r="D470" s="2" t="s">
        <v>37</v>
      </c>
      <c r="E470" s="2" t="s">
        <v>209</v>
      </c>
      <c r="F470" s="2" t="s">
        <v>2753</v>
      </c>
      <c r="G470" s="2" t="s">
        <v>3</v>
      </c>
      <c r="H470" s="2" t="s">
        <v>2798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7224.5439300000053</v>
      </c>
      <c r="R470" s="1">
        <v>0</v>
      </c>
      <c r="S470" s="1">
        <v>5507.2420500000062</v>
      </c>
      <c r="T470" s="1">
        <v>0</v>
      </c>
      <c r="U470" s="2" t="s">
        <v>0</v>
      </c>
      <c r="V470" s="1">
        <v>0</v>
      </c>
      <c r="W470" s="1">
        <v>1480.4328</v>
      </c>
      <c r="X470" s="2" t="s">
        <v>8</v>
      </c>
      <c r="Y470" s="1">
        <v>236.86907999999997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35" t="s">
        <v>1</v>
      </c>
      <c r="AN470" s="2" t="s">
        <v>1</v>
      </c>
      <c r="AO470" s="135" t="s">
        <v>1</v>
      </c>
      <c r="AP470" s="2" t="s">
        <v>1</v>
      </c>
      <c r="AQ470" s="4">
        <v>7224.5439300000071</v>
      </c>
      <c r="AR470" s="4">
        <v>0</v>
      </c>
    </row>
    <row r="471" spans="1:44" x14ac:dyDescent="0.25">
      <c r="A471" s="2" t="s">
        <v>611</v>
      </c>
      <c r="B471" s="47">
        <v>44477</v>
      </c>
      <c r="C471" s="2" t="s">
        <v>6</v>
      </c>
      <c r="D471" s="2" t="s">
        <v>37</v>
      </c>
      <c r="E471" s="2" t="s">
        <v>209</v>
      </c>
      <c r="F471" s="2" t="s">
        <v>2753</v>
      </c>
      <c r="G471" s="2" t="s">
        <v>12</v>
      </c>
      <c r="H471" s="2" t="s">
        <v>1</v>
      </c>
      <c r="I471" s="1" t="s">
        <v>1305</v>
      </c>
      <c r="J471" s="1" t="s">
        <v>1</v>
      </c>
      <c r="K471" s="1" t="s">
        <v>2799</v>
      </c>
      <c r="L471" s="1" t="s">
        <v>1980</v>
      </c>
      <c r="M471" s="1">
        <v>49.47</v>
      </c>
      <c r="N471" s="2" t="s">
        <v>11</v>
      </c>
      <c r="O471" s="2" t="s">
        <v>2800</v>
      </c>
      <c r="P471" s="2" t="s">
        <v>2801</v>
      </c>
      <c r="Q471" s="1">
        <v>-14.2216</v>
      </c>
      <c r="R471" s="1">
        <v>0</v>
      </c>
      <c r="S471" s="1">
        <v>0</v>
      </c>
      <c r="T471" s="1">
        <v>0</v>
      </c>
      <c r="U471" s="2" t="s">
        <v>0</v>
      </c>
      <c r="V471" s="1">
        <v>0</v>
      </c>
      <c r="W471" s="1">
        <v>-12.26</v>
      </c>
      <c r="X471" s="2" t="s">
        <v>8</v>
      </c>
      <c r="Y471" s="1">
        <v>-1.9616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35" t="s">
        <v>1</v>
      </c>
      <c r="AN471" s="2" t="s">
        <v>1</v>
      </c>
      <c r="AO471" s="135" t="s">
        <v>1</v>
      </c>
      <c r="AP471" s="2" t="s">
        <v>1</v>
      </c>
      <c r="AQ471" s="4">
        <v>-14.2216</v>
      </c>
      <c r="AR471" s="4">
        <v>0</v>
      </c>
    </row>
    <row r="472" spans="1:44" x14ac:dyDescent="0.25">
      <c r="A472" s="2" t="s">
        <v>612</v>
      </c>
      <c r="B472" s="47">
        <v>44477</v>
      </c>
      <c r="C472" s="2" t="s">
        <v>34</v>
      </c>
      <c r="D472" s="2" t="s">
        <v>32</v>
      </c>
      <c r="E472" s="2" t="s">
        <v>201</v>
      </c>
      <c r="F472" s="2" t="s">
        <v>2050</v>
      </c>
      <c r="G472" s="2" t="s">
        <v>3</v>
      </c>
      <c r="H472" s="2" t="s">
        <v>2051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820.34859999999969</v>
      </c>
      <c r="R472" s="1">
        <v>0</v>
      </c>
      <c r="S472" s="1">
        <v>746.73109999999974</v>
      </c>
      <c r="T472" s="1">
        <v>0</v>
      </c>
      <c r="U472" s="2" t="s">
        <v>0</v>
      </c>
      <c r="V472" s="1">
        <v>0</v>
      </c>
      <c r="W472" s="1">
        <v>63.463300000000004</v>
      </c>
      <c r="X472" s="2" t="s">
        <v>8</v>
      </c>
      <c r="Y472" s="1">
        <v>10.154199999999998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35" t="s">
        <v>1</v>
      </c>
      <c r="AN472" s="2" t="s">
        <v>1</v>
      </c>
      <c r="AO472" s="135" t="s">
        <v>1</v>
      </c>
      <c r="AP472" s="2" t="s">
        <v>1</v>
      </c>
      <c r="AQ472" s="4">
        <v>820.34859999999969</v>
      </c>
      <c r="AR472" s="4">
        <v>0</v>
      </c>
    </row>
    <row r="473" spans="1:44" x14ac:dyDescent="0.25">
      <c r="A473" s="2" t="s">
        <v>613</v>
      </c>
      <c r="B473" s="47">
        <v>44477</v>
      </c>
      <c r="C473" s="2" t="s">
        <v>26</v>
      </c>
      <c r="D473" s="2" t="s">
        <v>32</v>
      </c>
      <c r="E473" s="2" t="s">
        <v>31</v>
      </c>
      <c r="F473" s="2" t="s">
        <v>1772</v>
      </c>
      <c r="G473" s="2" t="s">
        <v>3</v>
      </c>
      <c r="H473" s="2" t="s">
        <v>2376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45.515959999999993</v>
      </c>
      <c r="R473" s="1">
        <v>0</v>
      </c>
      <c r="S473" s="1">
        <v>26.032600000000002</v>
      </c>
      <c r="T473" s="1">
        <v>0</v>
      </c>
      <c r="U473" s="2" t="s">
        <v>0</v>
      </c>
      <c r="V473" s="1">
        <v>0</v>
      </c>
      <c r="W473" s="1">
        <v>16.795999999999999</v>
      </c>
      <c r="X473" s="2" t="s">
        <v>8</v>
      </c>
      <c r="Y473" s="1">
        <v>2.68736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35" t="s">
        <v>1</v>
      </c>
      <c r="AN473" s="2" t="s">
        <v>1</v>
      </c>
      <c r="AO473" s="135" t="s">
        <v>1</v>
      </c>
      <c r="AP473" s="2" t="s">
        <v>1</v>
      </c>
      <c r="AQ473" s="4">
        <v>45.51596</v>
      </c>
      <c r="AR473" s="4">
        <v>0</v>
      </c>
    </row>
    <row r="474" spans="1:44" x14ac:dyDescent="0.25">
      <c r="A474" s="2" t="s">
        <v>614</v>
      </c>
      <c r="B474" s="47">
        <v>44477</v>
      </c>
      <c r="C474" s="2" t="s">
        <v>26</v>
      </c>
      <c r="D474" s="2" t="s">
        <v>32</v>
      </c>
      <c r="E474" s="2" t="s">
        <v>31</v>
      </c>
      <c r="F474" s="2" t="s">
        <v>2380</v>
      </c>
      <c r="G474" s="2" t="s">
        <v>3</v>
      </c>
      <c r="H474" s="2" t="s">
        <v>2381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1208</v>
      </c>
      <c r="P474" s="2" t="s">
        <v>1209</v>
      </c>
      <c r="Q474" s="1">
        <v>132.08000000000001</v>
      </c>
      <c r="R474" s="1">
        <v>0</v>
      </c>
      <c r="S474" s="1">
        <v>132.08000000000001</v>
      </c>
      <c r="T474" s="1">
        <v>0</v>
      </c>
      <c r="U474" s="2" t="s">
        <v>0</v>
      </c>
      <c r="V474" s="1">
        <v>0</v>
      </c>
      <c r="W474" s="1">
        <v>0</v>
      </c>
      <c r="X474" s="2" t="s">
        <v>0</v>
      </c>
      <c r="Y474" s="1">
        <v>0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35" t="s">
        <v>1</v>
      </c>
      <c r="AN474" s="2" t="s">
        <v>1</v>
      </c>
      <c r="AO474" s="135" t="s">
        <v>1</v>
      </c>
      <c r="AP474" s="2" t="s">
        <v>1</v>
      </c>
      <c r="AQ474" s="4">
        <v>132.08000000000001</v>
      </c>
      <c r="AR474" s="4">
        <v>0</v>
      </c>
    </row>
    <row r="475" spans="1:44" x14ac:dyDescent="0.25">
      <c r="A475" s="2" t="s">
        <v>615</v>
      </c>
      <c r="B475" s="47">
        <v>44477</v>
      </c>
      <c r="C475" s="2" t="s">
        <v>26</v>
      </c>
      <c r="D475" s="2" t="s">
        <v>32</v>
      </c>
      <c r="E475" s="2" t="s">
        <v>31</v>
      </c>
      <c r="F475" s="2" t="s">
        <v>1772</v>
      </c>
      <c r="G475" s="2" t="s">
        <v>3</v>
      </c>
      <c r="H475" s="2" t="s">
        <v>2383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36.909807999999998</v>
      </c>
      <c r="R475" s="1">
        <v>0</v>
      </c>
      <c r="S475" s="1">
        <v>26.491500000000009</v>
      </c>
      <c r="T475" s="1">
        <v>0</v>
      </c>
      <c r="U475" s="2" t="s">
        <v>0</v>
      </c>
      <c r="V475" s="1">
        <v>0</v>
      </c>
      <c r="W475" s="1">
        <v>8.9812999999999992</v>
      </c>
      <c r="X475" s="2" t="s">
        <v>0</v>
      </c>
      <c r="Y475" s="1">
        <v>1.4370080000000001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35" t="s">
        <v>1</v>
      </c>
      <c r="AN475" s="2" t="s">
        <v>1</v>
      </c>
      <c r="AO475" s="135" t="s">
        <v>1</v>
      </c>
      <c r="AP475" s="2" t="s">
        <v>1</v>
      </c>
      <c r="AQ475" s="4">
        <v>36.909808000000005</v>
      </c>
      <c r="AR475" s="4">
        <v>0</v>
      </c>
    </row>
    <row r="476" spans="1:44" x14ac:dyDescent="0.25">
      <c r="A476" s="2" t="s">
        <v>616</v>
      </c>
      <c r="B476" s="47">
        <v>44477</v>
      </c>
      <c r="C476" s="2" t="s">
        <v>26</v>
      </c>
      <c r="D476" s="2" t="s">
        <v>32</v>
      </c>
      <c r="E476" s="2" t="s">
        <v>31</v>
      </c>
      <c r="F476" s="2" t="s">
        <v>1772</v>
      </c>
      <c r="G476" s="2" t="s">
        <v>3</v>
      </c>
      <c r="H476" s="2" t="s">
        <v>2387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3664.0024000000003</v>
      </c>
      <c r="R476" s="1">
        <v>0</v>
      </c>
      <c r="S476" s="1">
        <v>2573.3355999999999</v>
      </c>
      <c r="T476" s="1">
        <v>0</v>
      </c>
      <c r="U476" s="2" t="s">
        <v>0</v>
      </c>
      <c r="V476" s="1">
        <v>0</v>
      </c>
      <c r="W476" s="1">
        <v>940.23000000000013</v>
      </c>
      <c r="X476" s="2" t="s">
        <v>8</v>
      </c>
      <c r="Y476" s="1">
        <v>150.43680000000001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35" t="s">
        <v>1</v>
      </c>
      <c r="AN476" s="2" t="s">
        <v>1</v>
      </c>
      <c r="AO476" s="135" t="s">
        <v>1</v>
      </c>
      <c r="AP476" s="2" t="s">
        <v>1</v>
      </c>
      <c r="AQ476" s="4">
        <v>3664.0023999999999</v>
      </c>
      <c r="AR476" s="4">
        <v>0</v>
      </c>
    </row>
    <row r="477" spans="1:44" x14ac:dyDescent="0.25">
      <c r="A477" s="2" t="s">
        <v>617</v>
      </c>
      <c r="B477" s="47">
        <v>44477</v>
      </c>
      <c r="C477" s="2" t="s">
        <v>26</v>
      </c>
      <c r="D477" s="2" t="s">
        <v>32</v>
      </c>
      <c r="E477" s="2" t="s">
        <v>31</v>
      </c>
      <c r="F477" s="2" t="s">
        <v>2380</v>
      </c>
      <c r="G477" s="2" t="s">
        <v>3</v>
      </c>
      <c r="H477" s="2" t="s">
        <v>2389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905</v>
      </c>
      <c r="P477" s="2" t="s">
        <v>906</v>
      </c>
      <c r="Q477" s="1">
        <v>78.684492000000006</v>
      </c>
      <c r="R477" s="1">
        <v>0</v>
      </c>
      <c r="S477" s="1">
        <v>69.4495</v>
      </c>
      <c r="T477" s="1">
        <v>7.9611999999999998</v>
      </c>
      <c r="U477" s="2" t="s">
        <v>8</v>
      </c>
      <c r="V477" s="1">
        <v>1.273792</v>
      </c>
      <c r="W477" s="1">
        <v>0</v>
      </c>
      <c r="X477" s="2" t="s">
        <v>0</v>
      </c>
      <c r="Y477" s="1">
        <v>0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35" t="s">
        <v>1</v>
      </c>
      <c r="AN477" s="2" t="s">
        <v>1</v>
      </c>
      <c r="AO477" s="135" t="s">
        <v>1</v>
      </c>
      <c r="AP477" s="2" t="s">
        <v>1</v>
      </c>
      <c r="AQ477" s="4">
        <v>78.684492000000006</v>
      </c>
      <c r="AR477" s="4">
        <v>0</v>
      </c>
    </row>
    <row r="478" spans="1:44" x14ac:dyDescent="0.25">
      <c r="A478" s="2" t="s">
        <v>618</v>
      </c>
      <c r="B478" s="47">
        <v>44477</v>
      </c>
      <c r="C478" s="2" t="s">
        <v>26</v>
      </c>
      <c r="D478" s="2" t="s">
        <v>32</v>
      </c>
      <c r="E478" s="2" t="s">
        <v>31</v>
      </c>
      <c r="F478" s="2" t="s">
        <v>1772</v>
      </c>
      <c r="G478" s="2" t="s">
        <v>3</v>
      </c>
      <c r="H478" s="2" t="s">
        <v>2392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361.51850000000002</v>
      </c>
      <c r="R478" s="1">
        <v>0</v>
      </c>
      <c r="S478" s="1">
        <v>325.83690000000001</v>
      </c>
      <c r="T478" s="1">
        <v>0</v>
      </c>
      <c r="U478" s="2" t="s">
        <v>0</v>
      </c>
      <c r="V478" s="1">
        <v>0</v>
      </c>
      <c r="W478" s="1">
        <v>30.76</v>
      </c>
      <c r="X478" s="2" t="s">
        <v>0</v>
      </c>
      <c r="Y478" s="1">
        <v>4.9216000000000006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35" t="s">
        <v>1</v>
      </c>
      <c r="AN478" s="2" t="s">
        <v>1</v>
      </c>
      <c r="AO478" s="135" t="s">
        <v>1</v>
      </c>
      <c r="AP478" s="2" t="s">
        <v>1</v>
      </c>
      <c r="AQ478" s="4">
        <v>361.51850000000002</v>
      </c>
      <c r="AR478" s="4">
        <v>0</v>
      </c>
    </row>
    <row r="479" spans="1:44" x14ac:dyDescent="0.25">
      <c r="A479" s="2" t="s">
        <v>619</v>
      </c>
      <c r="B479" s="47">
        <v>44477</v>
      </c>
      <c r="C479" s="2" t="s">
        <v>6</v>
      </c>
      <c r="D479" s="2" t="s">
        <v>32</v>
      </c>
      <c r="E479" s="2" t="s">
        <v>203</v>
      </c>
      <c r="F479" s="2" t="s">
        <v>1111</v>
      </c>
      <c r="G479" s="2" t="s">
        <v>3</v>
      </c>
      <c r="H479" s="2" t="s">
        <v>2802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6049.1963999999998</v>
      </c>
      <c r="R479" s="1">
        <v>0</v>
      </c>
      <c r="S479" s="1">
        <v>4326.55</v>
      </c>
      <c r="T479" s="1">
        <v>0</v>
      </c>
      <c r="U479" s="2" t="s">
        <v>0</v>
      </c>
      <c r="V479" s="1">
        <v>0</v>
      </c>
      <c r="W479" s="1">
        <v>1485.04</v>
      </c>
      <c r="X479" s="2" t="s">
        <v>0</v>
      </c>
      <c r="Y479" s="1">
        <v>237.60640000000001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35" t="s">
        <v>1</v>
      </c>
      <c r="AN479" s="2" t="s">
        <v>1</v>
      </c>
      <c r="AO479" s="135" t="s">
        <v>1</v>
      </c>
      <c r="AP479" s="2" t="s">
        <v>1</v>
      </c>
      <c r="AQ479" s="4">
        <v>6049.1963999999998</v>
      </c>
      <c r="AR479" s="4">
        <v>0</v>
      </c>
    </row>
    <row r="480" spans="1:44" x14ac:dyDescent="0.25">
      <c r="A480" s="2" t="s">
        <v>620</v>
      </c>
      <c r="B480" s="47">
        <v>44477</v>
      </c>
      <c r="C480" s="2" t="s">
        <v>26</v>
      </c>
      <c r="D480" s="2" t="s">
        <v>25</v>
      </c>
      <c r="E480" s="2" t="s">
        <v>250</v>
      </c>
      <c r="F480" s="2" t="s">
        <v>1483</v>
      </c>
      <c r="G480" s="2" t="s">
        <v>3</v>
      </c>
      <c r="H480" s="2" t="s">
        <v>2395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107.66629999999999</v>
      </c>
      <c r="R480" s="1">
        <v>0</v>
      </c>
      <c r="S480" s="1">
        <v>29.795500000000004</v>
      </c>
      <c r="T480" s="1">
        <v>0</v>
      </c>
      <c r="U480" s="2" t="s">
        <v>0</v>
      </c>
      <c r="V480" s="1">
        <v>0</v>
      </c>
      <c r="W480" s="1">
        <v>67.13</v>
      </c>
      <c r="X480" s="2" t="s">
        <v>0</v>
      </c>
      <c r="Y480" s="1">
        <v>10.7408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35" t="s">
        <v>1</v>
      </c>
      <c r="AN480" s="2" t="s">
        <v>1</v>
      </c>
      <c r="AO480" s="135" t="s">
        <v>1</v>
      </c>
      <c r="AP480" s="2" t="s">
        <v>1</v>
      </c>
      <c r="AQ480" s="4">
        <v>107.66630000000001</v>
      </c>
      <c r="AR480" s="4">
        <v>0</v>
      </c>
    </row>
    <row r="481" spans="1:44" x14ac:dyDescent="0.25">
      <c r="A481" s="2" t="s">
        <v>621</v>
      </c>
      <c r="B481" s="47">
        <v>44477</v>
      </c>
      <c r="C481" s="2" t="s">
        <v>26</v>
      </c>
      <c r="D481" s="2" t="s">
        <v>25</v>
      </c>
      <c r="E481" s="2" t="s">
        <v>250</v>
      </c>
      <c r="F481" s="2" t="s">
        <v>1484</v>
      </c>
      <c r="G481" s="2" t="s">
        <v>3</v>
      </c>
      <c r="H481" s="2" t="s">
        <v>2398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1206</v>
      </c>
      <c r="P481" s="2" t="s">
        <v>1207</v>
      </c>
      <c r="Q481" s="1">
        <v>5.41</v>
      </c>
      <c r="R481" s="1">
        <v>0</v>
      </c>
      <c r="S481" s="1">
        <v>5.41</v>
      </c>
      <c r="T481" s="1">
        <v>0</v>
      </c>
      <c r="U481" s="2" t="s">
        <v>0</v>
      </c>
      <c r="V481" s="1">
        <v>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35" t="s">
        <v>1</v>
      </c>
      <c r="AN481" s="2" t="s">
        <v>1</v>
      </c>
      <c r="AO481" s="135" t="s">
        <v>1</v>
      </c>
      <c r="AP481" s="2" t="s">
        <v>1</v>
      </c>
      <c r="AQ481" s="4">
        <v>5.41</v>
      </c>
      <c r="AR481" s="4">
        <v>0</v>
      </c>
    </row>
    <row r="482" spans="1:44" x14ac:dyDescent="0.25">
      <c r="A482" s="2" t="s">
        <v>622</v>
      </c>
      <c r="B482" s="47">
        <v>44477</v>
      </c>
      <c r="C482" s="2" t="s">
        <v>26</v>
      </c>
      <c r="D482" s="2" t="s">
        <v>25</v>
      </c>
      <c r="E482" s="2" t="s">
        <v>250</v>
      </c>
      <c r="F482" s="2" t="s">
        <v>1483</v>
      </c>
      <c r="G482" s="2" t="s">
        <v>3</v>
      </c>
      <c r="H482" s="2" t="s">
        <v>2401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569.51779999999997</v>
      </c>
      <c r="R482" s="1">
        <v>0</v>
      </c>
      <c r="S482" s="1">
        <v>503.67619999999999</v>
      </c>
      <c r="T482" s="1">
        <v>0</v>
      </c>
      <c r="U482" s="2" t="s">
        <v>0</v>
      </c>
      <c r="V482" s="1">
        <v>0</v>
      </c>
      <c r="W482" s="1">
        <v>56.76</v>
      </c>
      <c r="X482" s="2" t="s">
        <v>0</v>
      </c>
      <c r="Y482" s="1">
        <v>9.0816000000000017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35" t="s">
        <v>1</v>
      </c>
      <c r="AN482" s="2" t="s">
        <v>1</v>
      </c>
      <c r="AO482" s="135" t="s">
        <v>1</v>
      </c>
      <c r="AP482" s="2" t="s">
        <v>1</v>
      </c>
      <c r="AQ482" s="4">
        <v>569.51779999999997</v>
      </c>
      <c r="AR482" s="4">
        <v>0</v>
      </c>
    </row>
    <row r="483" spans="1:44" x14ac:dyDescent="0.25">
      <c r="A483" s="2" t="s">
        <v>623</v>
      </c>
      <c r="B483" s="47">
        <v>44477</v>
      </c>
      <c r="C483" s="2" t="s">
        <v>6</v>
      </c>
      <c r="D483" s="2" t="s">
        <v>25</v>
      </c>
      <c r="E483" s="2" t="s">
        <v>197</v>
      </c>
      <c r="F483" s="2" t="s">
        <v>2803</v>
      </c>
      <c r="G483" s="2" t="s">
        <v>3</v>
      </c>
      <c r="H483" s="2" t="s">
        <v>2804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1463.4873799999998</v>
      </c>
      <c r="R483" s="1">
        <v>0</v>
      </c>
      <c r="S483" s="1">
        <v>1258.6120000000001</v>
      </c>
      <c r="T483" s="1">
        <v>0</v>
      </c>
      <c r="U483" s="2" t="s">
        <v>0</v>
      </c>
      <c r="V483" s="1">
        <v>0</v>
      </c>
      <c r="W483" s="1">
        <v>176.61670000000001</v>
      </c>
      <c r="X483" s="2" t="s">
        <v>0</v>
      </c>
      <c r="Y483" s="1">
        <v>28.258680000000002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35" t="s">
        <v>1</v>
      </c>
      <c r="AN483" s="2" t="s">
        <v>1</v>
      </c>
      <c r="AO483" s="135" t="s">
        <v>1</v>
      </c>
      <c r="AP483" s="2" t="s">
        <v>1</v>
      </c>
      <c r="AQ483" s="4">
        <v>1463.48738</v>
      </c>
      <c r="AR483" s="4">
        <v>0</v>
      </c>
    </row>
    <row r="484" spans="1:44" x14ac:dyDescent="0.25">
      <c r="A484" s="2" t="s">
        <v>624</v>
      </c>
      <c r="B484" s="47">
        <v>44477</v>
      </c>
      <c r="C484" s="2" t="s">
        <v>6</v>
      </c>
      <c r="D484" s="2" t="s">
        <v>25</v>
      </c>
      <c r="E484" s="2" t="s">
        <v>197</v>
      </c>
      <c r="F484" s="2" t="s">
        <v>2803</v>
      </c>
      <c r="G484" s="2" t="s">
        <v>3</v>
      </c>
      <c r="H484" s="2" t="s">
        <v>2805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737</v>
      </c>
      <c r="P484" s="2" t="s">
        <v>1363</v>
      </c>
      <c r="Q484" s="1">
        <v>1415.868506</v>
      </c>
      <c r="R484" s="1">
        <v>0</v>
      </c>
      <c r="S484" s="1">
        <v>1025.64265</v>
      </c>
      <c r="T484" s="1">
        <v>336.40159999999997</v>
      </c>
      <c r="U484" s="2" t="s">
        <v>8</v>
      </c>
      <c r="V484" s="1">
        <v>53.824255999999998</v>
      </c>
      <c r="W484" s="1">
        <v>0</v>
      </c>
      <c r="X484" s="2" t="s">
        <v>0</v>
      </c>
      <c r="Y484" s="1">
        <v>0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35" t="s">
        <v>1</v>
      </c>
      <c r="AN484" s="2" t="s">
        <v>1</v>
      </c>
      <c r="AO484" s="135" t="s">
        <v>1</v>
      </c>
      <c r="AP484" s="2" t="s">
        <v>1</v>
      </c>
      <c r="AQ484" s="4">
        <v>1415.868506</v>
      </c>
      <c r="AR484" s="4">
        <v>0</v>
      </c>
    </row>
    <row r="485" spans="1:44" x14ac:dyDescent="0.25">
      <c r="A485" s="2" t="s">
        <v>625</v>
      </c>
      <c r="B485" s="47">
        <v>44477</v>
      </c>
      <c r="C485" s="2" t="s">
        <v>6</v>
      </c>
      <c r="D485" s="2" t="s">
        <v>25</v>
      </c>
      <c r="E485" s="2" t="s">
        <v>197</v>
      </c>
      <c r="F485" s="2" t="s">
        <v>2803</v>
      </c>
      <c r="G485" s="2" t="s">
        <v>3</v>
      </c>
      <c r="H485" s="2" t="s">
        <v>2806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3770.4492080000005</v>
      </c>
      <c r="R485" s="1">
        <v>0</v>
      </c>
      <c r="S485" s="1">
        <v>2885.6459000000004</v>
      </c>
      <c r="T485" s="1">
        <v>0</v>
      </c>
      <c r="U485" s="2" t="s">
        <v>0</v>
      </c>
      <c r="V485" s="1">
        <v>0</v>
      </c>
      <c r="W485" s="1">
        <v>762.76140000000021</v>
      </c>
      <c r="X485" s="2" t="s">
        <v>0</v>
      </c>
      <c r="Y485" s="1">
        <v>122.04190799999999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35" t="s">
        <v>1</v>
      </c>
      <c r="AN485" s="2" t="s">
        <v>1</v>
      </c>
      <c r="AO485" s="135" t="s">
        <v>1</v>
      </c>
      <c r="AP485" s="2" t="s">
        <v>1</v>
      </c>
      <c r="AQ485" s="4">
        <v>3770.4492080000009</v>
      </c>
      <c r="AR485" s="4">
        <v>0</v>
      </c>
    </row>
    <row r="486" spans="1:44" x14ac:dyDescent="0.25">
      <c r="A486" s="2" t="s">
        <v>626</v>
      </c>
      <c r="B486" s="47">
        <v>44477</v>
      </c>
      <c r="C486" s="2" t="s">
        <v>26</v>
      </c>
      <c r="D486" s="2" t="s">
        <v>23</v>
      </c>
      <c r="E486" s="2" t="s">
        <v>355</v>
      </c>
      <c r="F486" s="2" t="s">
        <v>1300</v>
      </c>
      <c r="G486" s="2" t="s">
        <v>3</v>
      </c>
      <c r="H486" s="2" t="s">
        <v>2406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246.88785799999999</v>
      </c>
      <c r="R486" s="1">
        <v>0</v>
      </c>
      <c r="S486" s="1">
        <v>178.00844999999998</v>
      </c>
      <c r="T486" s="1">
        <v>0</v>
      </c>
      <c r="U486" s="2" t="s">
        <v>0</v>
      </c>
      <c r="V486" s="1">
        <v>0</v>
      </c>
      <c r="W486" s="1">
        <v>59.378800000000005</v>
      </c>
      <c r="X486" s="2" t="s">
        <v>0</v>
      </c>
      <c r="Y486" s="1">
        <v>9.5006079999999997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35" t="s">
        <v>1</v>
      </c>
      <c r="AN486" s="2" t="s">
        <v>1</v>
      </c>
      <c r="AO486" s="135" t="s">
        <v>1</v>
      </c>
      <c r="AP486" s="2" t="s">
        <v>1</v>
      </c>
      <c r="AQ486" s="4">
        <v>246.88785799999999</v>
      </c>
      <c r="AR486" s="4">
        <v>0</v>
      </c>
    </row>
    <row r="487" spans="1:44" x14ac:dyDescent="0.25">
      <c r="A487" s="2" t="s">
        <v>627</v>
      </c>
      <c r="B487" s="47">
        <v>44477</v>
      </c>
      <c r="C487" s="2" t="s">
        <v>26</v>
      </c>
      <c r="D487" s="2" t="s">
        <v>23</v>
      </c>
      <c r="E487" s="2" t="s">
        <v>355</v>
      </c>
      <c r="F487" s="2" t="s">
        <v>1331</v>
      </c>
      <c r="G487" s="2" t="s">
        <v>3</v>
      </c>
      <c r="H487" s="2" t="s">
        <v>2407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887</v>
      </c>
      <c r="P487" s="2" t="s">
        <v>888</v>
      </c>
      <c r="Q487" s="1">
        <v>45.05</v>
      </c>
      <c r="R487" s="1">
        <v>0</v>
      </c>
      <c r="S487" s="1">
        <v>45.05</v>
      </c>
      <c r="T487" s="1">
        <v>0</v>
      </c>
      <c r="U487" s="2" t="s">
        <v>0</v>
      </c>
      <c r="V487" s="1">
        <v>0</v>
      </c>
      <c r="W487" s="1">
        <v>0</v>
      </c>
      <c r="X487" s="2" t="s">
        <v>0</v>
      </c>
      <c r="Y487" s="1">
        <v>0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35" t="s">
        <v>1</v>
      </c>
      <c r="AN487" s="2" t="s">
        <v>1</v>
      </c>
      <c r="AO487" s="135" t="s">
        <v>1</v>
      </c>
      <c r="AP487" s="2" t="s">
        <v>1</v>
      </c>
      <c r="AQ487" s="4">
        <v>45.05</v>
      </c>
      <c r="AR487" s="4">
        <v>0</v>
      </c>
    </row>
    <row r="488" spans="1:44" x14ac:dyDescent="0.25">
      <c r="A488" s="2" t="s">
        <v>628</v>
      </c>
      <c r="B488" s="47">
        <v>44477</v>
      </c>
      <c r="C488" s="2" t="s">
        <v>26</v>
      </c>
      <c r="D488" s="2" t="s">
        <v>23</v>
      </c>
      <c r="E488" s="2" t="s">
        <v>355</v>
      </c>
      <c r="F488" s="2" t="s">
        <v>1300</v>
      </c>
      <c r="G488" s="2" t="s">
        <v>3</v>
      </c>
      <c r="H488" s="2" t="s">
        <v>2408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3098.8142520000001</v>
      </c>
      <c r="R488" s="1">
        <v>0</v>
      </c>
      <c r="S488" s="1">
        <v>2259.3399999999997</v>
      </c>
      <c r="T488" s="1">
        <v>0</v>
      </c>
      <c r="U488" s="2" t="s">
        <v>0</v>
      </c>
      <c r="V488" s="1">
        <v>0</v>
      </c>
      <c r="W488" s="1">
        <v>723.68470000000013</v>
      </c>
      <c r="X488" s="2" t="s">
        <v>8</v>
      </c>
      <c r="Y488" s="1">
        <v>115.78955199999997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35" t="s">
        <v>1</v>
      </c>
      <c r="AN488" s="2" t="s">
        <v>1</v>
      </c>
      <c r="AO488" s="135" t="s">
        <v>1</v>
      </c>
      <c r="AP488" s="2" t="s">
        <v>1</v>
      </c>
      <c r="AQ488" s="4">
        <v>3098.8142520000001</v>
      </c>
      <c r="AR488" s="4">
        <v>0</v>
      </c>
    </row>
    <row r="489" spans="1:44" x14ac:dyDescent="0.25">
      <c r="A489" s="2" t="s">
        <v>629</v>
      </c>
      <c r="B489" s="47">
        <v>44477</v>
      </c>
      <c r="C489" s="2" t="s">
        <v>6</v>
      </c>
      <c r="D489" s="2" t="s">
        <v>21</v>
      </c>
      <c r="E489" s="2" t="s">
        <v>191</v>
      </c>
      <c r="F489" s="2" t="s">
        <v>1851</v>
      </c>
      <c r="G489" s="2" t="s">
        <v>3</v>
      </c>
      <c r="H489" s="2" t="s">
        <v>2807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v>4420.0420119999999</v>
      </c>
      <c r="R489" s="1">
        <v>0</v>
      </c>
      <c r="S489" s="1">
        <v>3489.5719499999996</v>
      </c>
      <c r="T489" s="1">
        <v>0</v>
      </c>
      <c r="U489" s="2" t="s">
        <v>0</v>
      </c>
      <c r="V489" s="1">
        <v>0</v>
      </c>
      <c r="W489" s="1">
        <v>802.12945000000013</v>
      </c>
      <c r="X489" s="2" t="s">
        <v>8</v>
      </c>
      <c r="Y489" s="1">
        <v>128.34061199999996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35" t="s">
        <v>1</v>
      </c>
      <c r="AN489" s="2" t="s">
        <v>1</v>
      </c>
      <c r="AO489" s="135" t="s">
        <v>1</v>
      </c>
      <c r="AP489" s="2" t="s">
        <v>1</v>
      </c>
      <c r="AQ489" s="4">
        <v>4420.0420119999999</v>
      </c>
      <c r="AR489" s="4">
        <v>0</v>
      </c>
    </row>
    <row r="490" spans="1:44" x14ac:dyDescent="0.25">
      <c r="A490" s="2" t="s">
        <v>630</v>
      </c>
      <c r="B490" s="47">
        <v>44477</v>
      </c>
      <c r="C490" s="2" t="s">
        <v>26</v>
      </c>
      <c r="D490" s="2" t="s">
        <v>892</v>
      </c>
      <c r="E490" s="2" t="s">
        <v>894</v>
      </c>
      <c r="F490" s="2" t="s">
        <v>2409</v>
      </c>
      <c r="G490" s="2" t="s">
        <v>3</v>
      </c>
      <c r="H490" s="2" t="s">
        <v>2410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110.41279999999998</v>
      </c>
      <c r="R490" s="1">
        <v>0</v>
      </c>
      <c r="S490" s="1">
        <v>54.64</v>
      </c>
      <c r="T490" s="1">
        <v>0</v>
      </c>
      <c r="U490" s="2" t="s">
        <v>0</v>
      </c>
      <c r="V490" s="1">
        <v>0</v>
      </c>
      <c r="W490" s="1">
        <v>48.08</v>
      </c>
      <c r="X490" s="2" t="s">
        <v>8</v>
      </c>
      <c r="Y490" s="1">
        <v>7.6927999999999992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35" t="s">
        <v>1</v>
      </c>
      <c r="AN490" s="2" t="s">
        <v>1</v>
      </c>
      <c r="AO490" s="135" t="s">
        <v>1</v>
      </c>
      <c r="AP490" s="2" t="s">
        <v>1</v>
      </c>
      <c r="AQ490" s="4">
        <v>110.4128</v>
      </c>
      <c r="AR490" s="4">
        <v>0</v>
      </c>
    </row>
    <row r="491" spans="1:44" x14ac:dyDescent="0.25">
      <c r="A491" s="2" t="s">
        <v>631</v>
      </c>
      <c r="B491" s="47">
        <v>44477</v>
      </c>
      <c r="C491" s="2" t="s">
        <v>6</v>
      </c>
      <c r="D491" s="2" t="s">
        <v>892</v>
      </c>
      <c r="E491" s="2" t="s">
        <v>893</v>
      </c>
      <c r="F491" s="2" t="s">
        <v>2808</v>
      </c>
      <c r="G491" s="2" t="s">
        <v>3</v>
      </c>
      <c r="H491" s="2" t="s">
        <v>2809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5380.9041740000002</v>
      </c>
      <c r="R491" s="1">
        <v>0</v>
      </c>
      <c r="S491" s="1">
        <v>4207.2939999999962</v>
      </c>
      <c r="T491" s="1">
        <v>0</v>
      </c>
      <c r="U491" s="2" t="s">
        <v>0</v>
      </c>
      <c r="V491" s="1">
        <v>0</v>
      </c>
      <c r="W491" s="1">
        <v>1011.73285</v>
      </c>
      <c r="X491" s="2" t="s">
        <v>8</v>
      </c>
      <c r="Y491" s="1">
        <v>161.87732399999999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35" t="s">
        <v>1</v>
      </c>
      <c r="AN491" s="2" t="s">
        <v>1</v>
      </c>
      <c r="AO491" s="135" t="s">
        <v>1</v>
      </c>
      <c r="AP491" s="2" t="s">
        <v>1</v>
      </c>
      <c r="AQ491" s="4">
        <v>5380.9041739999966</v>
      </c>
      <c r="AR491" s="4">
        <v>0</v>
      </c>
    </row>
    <row r="492" spans="1:44" x14ac:dyDescent="0.25">
      <c r="A492" s="2" t="s">
        <v>632</v>
      </c>
      <c r="B492" s="47">
        <v>44477</v>
      </c>
      <c r="C492" s="2" t="s">
        <v>6</v>
      </c>
      <c r="D492" s="2" t="s">
        <v>892</v>
      </c>
      <c r="E492" s="2" t="s">
        <v>893</v>
      </c>
      <c r="F492" s="2" t="s">
        <v>2808</v>
      </c>
      <c r="G492" s="2" t="s">
        <v>12</v>
      </c>
      <c r="H492" s="2" t="s">
        <v>1</v>
      </c>
      <c r="I492" s="1" t="s">
        <v>2810</v>
      </c>
      <c r="J492" s="1" t="s">
        <v>1</v>
      </c>
      <c r="K492" s="1" t="s">
        <v>2811</v>
      </c>
      <c r="L492" s="1" t="s">
        <v>1853</v>
      </c>
      <c r="M492" s="1">
        <v>9.9700000000000006</v>
      </c>
      <c r="N492" s="2" t="s">
        <v>11</v>
      </c>
      <c r="O492" s="2" t="s">
        <v>2812</v>
      </c>
      <c r="P492" s="2" t="s">
        <v>2813</v>
      </c>
      <c r="Q492" s="1">
        <v>-4.4377500000000003</v>
      </c>
      <c r="R492" s="1">
        <v>0</v>
      </c>
      <c r="S492" s="1">
        <v>-4.4377500000000003</v>
      </c>
      <c r="T492" s="1">
        <v>0</v>
      </c>
      <c r="U492" s="2" t="s">
        <v>0</v>
      </c>
      <c r="V492" s="1">
        <v>0</v>
      </c>
      <c r="W492" s="1">
        <v>0</v>
      </c>
      <c r="X492" s="2" t="s">
        <v>0</v>
      </c>
      <c r="Y492" s="1">
        <v>0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35" t="s">
        <v>1</v>
      </c>
      <c r="AN492" s="2" t="s">
        <v>1</v>
      </c>
      <c r="AO492" s="135" t="s">
        <v>1</v>
      </c>
      <c r="AP492" s="2" t="s">
        <v>1</v>
      </c>
      <c r="AQ492" s="4">
        <v>-4.4377500000000003</v>
      </c>
      <c r="AR492" s="4">
        <v>0</v>
      </c>
    </row>
    <row r="493" spans="1:44" x14ac:dyDescent="0.25">
      <c r="A493" s="2" t="s">
        <v>633</v>
      </c>
      <c r="B493" s="47">
        <v>44477</v>
      </c>
      <c r="C493" s="2" t="s">
        <v>6</v>
      </c>
      <c r="D493" s="2" t="s">
        <v>16</v>
      </c>
      <c r="E493" s="2" t="s">
        <v>182</v>
      </c>
      <c r="F493" s="2" t="s">
        <v>2814</v>
      </c>
      <c r="G493" s="2" t="s">
        <v>3</v>
      </c>
      <c r="H493" s="2" t="s">
        <v>2815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6172.5995320000002</v>
      </c>
      <c r="R493" s="1">
        <v>0</v>
      </c>
      <c r="S493" s="1">
        <v>4977.3227999999981</v>
      </c>
      <c r="T493" s="1">
        <v>0</v>
      </c>
      <c r="U493" s="2" t="s">
        <v>0</v>
      </c>
      <c r="V493" s="1">
        <v>0</v>
      </c>
      <c r="W493" s="1">
        <v>1030.4109000000005</v>
      </c>
      <c r="X493" s="2" t="s">
        <v>8</v>
      </c>
      <c r="Y493" s="1">
        <v>164.86583199999998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35" t="s">
        <v>1</v>
      </c>
      <c r="AN493" s="2" t="s">
        <v>1</v>
      </c>
      <c r="AO493" s="135" t="s">
        <v>1</v>
      </c>
      <c r="AP493" s="2" t="s">
        <v>1</v>
      </c>
      <c r="AQ493" s="4">
        <v>6172.5995319999993</v>
      </c>
      <c r="AR493" s="4">
        <v>0</v>
      </c>
    </row>
    <row r="494" spans="1:44" x14ac:dyDescent="0.25">
      <c r="A494" s="2" t="s">
        <v>634</v>
      </c>
      <c r="B494" s="47">
        <v>44477</v>
      </c>
      <c r="C494" s="2" t="s">
        <v>6</v>
      </c>
      <c r="D494" s="2" t="s">
        <v>9</v>
      </c>
      <c r="E494" s="2" t="s">
        <v>177</v>
      </c>
      <c r="F494" s="2" t="s">
        <v>2816</v>
      </c>
      <c r="G494" s="2" t="s">
        <v>3</v>
      </c>
      <c r="H494" s="2" t="s">
        <v>2817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525.24760000000003</v>
      </c>
      <c r="R494" s="1">
        <v>0</v>
      </c>
      <c r="S494" s="1">
        <v>222.27879999999999</v>
      </c>
      <c r="T494" s="1">
        <v>0</v>
      </c>
      <c r="U494" s="2" t="s">
        <v>0</v>
      </c>
      <c r="V494" s="1">
        <v>0</v>
      </c>
      <c r="W494" s="1">
        <v>261.18</v>
      </c>
      <c r="X494" s="2" t="s">
        <v>8</v>
      </c>
      <c r="Y494" s="1">
        <v>41.788800000000002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35" t="s">
        <v>1</v>
      </c>
      <c r="AN494" s="2" t="s">
        <v>1</v>
      </c>
      <c r="AO494" s="135" t="s">
        <v>1</v>
      </c>
      <c r="AP494" s="2" t="s">
        <v>1</v>
      </c>
      <c r="AQ494" s="4">
        <v>525.24760000000003</v>
      </c>
      <c r="AR494" s="4">
        <v>0</v>
      </c>
    </row>
    <row r="495" spans="1:44" x14ac:dyDescent="0.25">
      <c r="A495" s="2" t="s">
        <v>635</v>
      </c>
      <c r="B495" s="47">
        <v>44477</v>
      </c>
      <c r="C495" s="2" t="s">
        <v>6</v>
      </c>
      <c r="D495" s="2" t="s">
        <v>1591</v>
      </c>
      <c r="E495" s="2" t="s">
        <v>732</v>
      </c>
      <c r="F495" s="2" t="s">
        <v>1899</v>
      </c>
      <c r="G495" s="2" t="s">
        <v>3</v>
      </c>
      <c r="H495" s="2" t="s">
        <v>1900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2592.9075919999996</v>
      </c>
      <c r="R495" s="1">
        <v>0</v>
      </c>
      <c r="S495" s="1">
        <v>2177.9596999999999</v>
      </c>
      <c r="T495" s="1">
        <v>0</v>
      </c>
      <c r="U495" s="2" t="s">
        <v>0</v>
      </c>
      <c r="V495" s="1">
        <v>0</v>
      </c>
      <c r="W495" s="1">
        <v>357.71369999999996</v>
      </c>
      <c r="X495" s="2" t="s">
        <v>8</v>
      </c>
      <c r="Y495" s="1">
        <v>57.234192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35" t="s">
        <v>1</v>
      </c>
      <c r="AN495" s="2" t="s">
        <v>1</v>
      </c>
      <c r="AO495" s="135" t="s">
        <v>1</v>
      </c>
      <c r="AP495" s="2" t="s">
        <v>1</v>
      </c>
      <c r="AQ495" s="4">
        <v>2592.9075919999996</v>
      </c>
      <c r="AR495" s="4">
        <v>0</v>
      </c>
    </row>
    <row r="496" spans="1:44" x14ac:dyDescent="0.25">
      <c r="A496" s="2" t="s">
        <v>636</v>
      </c>
      <c r="B496" s="47">
        <v>44477</v>
      </c>
      <c r="C496" s="2" t="s">
        <v>6</v>
      </c>
      <c r="D496" s="2" t="s">
        <v>5</v>
      </c>
      <c r="E496" s="2" t="s">
        <v>174</v>
      </c>
      <c r="F496" s="2" t="s">
        <v>2818</v>
      </c>
      <c r="G496" s="2" t="s">
        <v>3</v>
      </c>
      <c r="H496" s="2" t="s">
        <v>2819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1752</v>
      </c>
      <c r="P496" s="2" t="s">
        <v>2820</v>
      </c>
      <c r="Q496" s="1">
        <v>2507.3200000000002</v>
      </c>
      <c r="R496" s="1">
        <v>0</v>
      </c>
      <c r="S496" s="1">
        <v>2194.12</v>
      </c>
      <c r="T496" s="1">
        <v>270</v>
      </c>
      <c r="U496" s="2" t="s">
        <v>8</v>
      </c>
      <c r="V496" s="1">
        <v>43.2</v>
      </c>
      <c r="W496" s="1">
        <v>0</v>
      </c>
      <c r="X496" s="2" t="s">
        <v>0</v>
      </c>
      <c r="Y496" s="1">
        <v>0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35" t="s">
        <v>1</v>
      </c>
      <c r="AN496" s="2" t="s">
        <v>1</v>
      </c>
      <c r="AO496" s="135" t="s">
        <v>1</v>
      </c>
      <c r="AP496" s="2" t="s">
        <v>1</v>
      </c>
      <c r="AQ496" s="4">
        <v>2507.3199999999997</v>
      </c>
      <c r="AR496" s="4">
        <v>0</v>
      </c>
    </row>
    <row r="497" spans="1:44" x14ac:dyDescent="0.25">
      <c r="A497" s="2" t="s">
        <v>637</v>
      </c>
      <c r="B497" s="47">
        <v>44477</v>
      </c>
      <c r="C497" s="2" t="s">
        <v>6</v>
      </c>
      <c r="D497" s="2" t="s">
        <v>5</v>
      </c>
      <c r="E497" s="2" t="s">
        <v>174</v>
      </c>
      <c r="F497" s="2" t="s">
        <v>2818</v>
      </c>
      <c r="G497" s="2" t="s">
        <v>3</v>
      </c>
      <c r="H497" s="2" t="s">
        <v>2821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2664.9286459999998</v>
      </c>
      <c r="R497" s="1">
        <v>0</v>
      </c>
      <c r="S497" s="1">
        <v>2115.82665</v>
      </c>
      <c r="T497" s="1">
        <v>0</v>
      </c>
      <c r="U497" s="2" t="s">
        <v>0</v>
      </c>
      <c r="V497" s="1">
        <v>0</v>
      </c>
      <c r="W497" s="1">
        <v>473.36390000000017</v>
      </c>
      <c r="X497" s="2" t="s">
        <v>0</v>
      </c>
      <c r="Y497" s="1">
        <v>75.738095999999999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35" t="s">
        <v>1</v>
      </c>
      <c r="AN497" s="2" t="s">
        <v>1</v>
      </c>
      <c r="AO497" s="135" t="s">
        <v>1</v>
      </c>
      <c r="AP497" s="2" t="s">
        <v>1</v>
      </c>
      <c r="AQ497" s="4">
        <v>2664.9286460000003</v>
      </c>
      <c r="AR497" s="4">
        <v>0</v>
      </c>
    </row>
    <row r="498" spans="1:44" x14ac:dyDescent="0.25">
      <c r="A498" s="2" t="s">
        <v>638</v>
      </c>
      <c r="B498" s="47">
        <v>44477</v>
      </c>
      <c r="C498" s="2" t="s">
        <v>6</v>
      </c>
      <c r="D498" s="2" t="s">
        <v>929</v>
      </c>
      <c r="E498" s="2" t="s">
        <v>930</v>
      </c>
      <c r="F498" s="2" t="s">
        <v>2822</v>
      </c>
      <c r="G498" s="2" t="s">
        <v>3</v>
      </c>
      <c r="H498" s="2" t="s">
        <v>2823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2780</v>
      </c>
      <c r="P498" s="2" t="s">
        <v>2781</v>
      </c>
      <c r="Q498" s="1">
        <v>17.984400000000001</v>
      </c>
      <c r="R498" s="1">
        <v>0</v>
      </c>
      <c r="S498" s="1">
        <v>15.559999999999999</v>
      </c>
      <c r="T498" s="1">
        <v>2.09</v>
      </c>
      <c r="U498" s="2" t="s">
        <v>8</v>
      </c>
      <c r="V498" s="1">
        <v>0.33439999999999998</v>
      </c>
      <c r="W498" s="1">
        <v>0</v>
      </c>
      <c r="X498" s="2" t="s">
        <v>0</v>
      </c>
      <c r="Y498" s="1">
        <v>0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35" t="s">
        <v>1</v>
      </c>
      <c r="AN498" s="2" t="s">
        <v>1</v>
      </c>
      <c r="AO498" s="135" t="s">
        <v>1</v>
      </c>
      <c r="AP498" s="2" t="s">
        <v>1</v>
      </c>
      <c r="AQ498" s="4">
        <v>17.984399999999997</v>
      </c>
      <c r="AR498" s="4">
        <v>0</v>
      </c>
    </row>
    <row r="499" spans="1:44" x14ac:dyDescent="0.25">
      <c r="A499" s="2" t="s">
        <v>639</v>
      </c>
      <c r="B499" s="47">
        <v>44477</v>
      </c>
      <c r="C499" s="2" t="s">
        <v>6</v>
      </c>
      <c r="D499" s="2" t="s">
        <v>929</v>
      </c>
      <c r="E499" s="2" t="s">
        <v>930</v>
      </c>
      <c r="F499" s="2" t="s">
        <v>2822</v>
      </c>
      <c r="G499" s="2" t="s">
        <v>3</v>
      </c>
      <c r="H499" s="2" t="s">
        <v>2824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449.52250000000004</v>
      </c>
      <c r="R499" s="1">
        <v>0</v>
      </c>
      <c r="S499" s="1">
        <v>345.85680000000002</v>
      </c>
      <c r="T499" s="1">
        <v>0</v>
      </c>
      <c r="U499" s="2" t="s">
        <v>0</v>
      </c>
      <c r="V499" s="1">
        <v>0</v>
      </c>
      <c r="W499" s="1">
        <v>89.36699999999999</v>
      </c>
      <c r="X499" s="2" t="s">
        <v>0</v>
      </c>
      <c r="Y499" s="1">
        <v>14.2987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35" t="s">
        <v>1</v>
      </c>
      <c r="AN499" s="2" t="s">
        <v>1</v>
      </c>
      <c r="AO499" s="135" t="s">
        <v>1</v>
      </c>
      <c r="AP499" s="2" t="s">
        <v>1</v>
      </c>
      <c r="AQ499" s="4">
        <v>449.52249999999998</v>
      </c>
      <c r="AR499" s="4">
        <v>0</v>
      </c>
    </row>
    <row r="500" spans="1:44" x14ac:dyDescent="0.25">
      <c r="A500" s="2" t="s">
        <v>640</v>
      </c>
      <c r="B500" s="47">
        <v>44477</v>
      </c>
      <c r="C500" s="2" t="s">
        <v>6</v>
      </c>
      <c r="D500" s="2" t="s">
        <v>929</v>
      </c>
      <c r="E500" s="2" t="s">
        <v>930</v>
      </c>
      <c r="F500" s="2" t="s">
        <v>2822</v>
      </c>
      <c r="G500" s="2" t="s">
        <v>3</v>
      </c>
      <c r="H500" s="2" t="s">
        <v>2825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2791</v>
      </c>
      <c r="P500" s="2" t="s">
        <v>2792</v>
      </c>
      <c r="Q500" s="1">
        <v>3.9220000000000002</v>
      </c>
      <c r="R500" s="1">
        <v>0</v>
      </c>
      <c r="S500" s="1">
        <v>3.9220000000000002</v>
      </c>
      <c r="T500" s="1">
        <v>0</v>
      </c>
      <c r="U500" s="2" t="s">
        <v>0</v>
      </c>
      <c r="V500" s="1">
        <v>0</v>
      </c>
      <c r="W500" s="1">
        <v>0</v>
      </c>
      <c r="X500" s="2" t="s">
        <v>0</v>
      </c>
      <c r="Y500" s="1">
        <v>0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35" t="s">
        <v>1</v>
      </c>
      <c r="AN500" s="2" t="s">
        <v>1</v>
      </c>
      <c r="AO500" s="135" t="s">
        <v>1</v>
      </c>
      <c r="AP500" s="2" t="s">
        <v>1</v>
      </c>
      <c r="AQ500" s="4">
        <v>3.9220000000000002</v>
      </c>
      <c r="AR500" s="4">
        <v>0</v>
      </c>
    </row>
    <row r="501" spans="1:44" x14ac:dyDescent="0.25">
      <c r="A501" s="2" t="s">
        <v>641</v>
      </c>
      <c r="B501" s="47">
        <v>44477</v>
      </c>
      <c r="C501" s="2" t="s">
        <v>6</v>
      </c>
      <c r="D501" s="2" t="s">
        <v>929</v>
      </c>
      <c r="E501" s="2" t="s">
        <v>930</v>
      </c>
      <c r="F501" s="2" t="s">
        <v>2822</v>
      </c>
      <c r="G501" s="2" t="s">
        <v>3</v>
      </c>
      <c r="H501" s="2" t="s">
        <v>2826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396.52924999999999</v>
      </c>
      <c r="R501" s="1">
        <v>0</v>
      </c>
      <c r="S501" s="1">
        <v>350.62804999999997</v>
      </c>
      <c r="T501" s="1">
        <v>0</v>
      </c>
      <c r="U501" s="2" t="s">
        <v>0</v>
      </c>
      <c r="V501" s="1">
        <v>0</v>
      </c>
      <c r="W501" s="1">
        <v>39.57</v>
      </c>
      <c r="X501" s="2" t="s">
        <v>0</v>
      </c>
      <c r="Y501" s="1">
        <v>6.3311999999999999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35" t="s">
        <v>1</v>
      </c>
      <c r="AN501" s="2" t="s">
        <v>1</v>
      </c>
      <c r="AO501" s="135" t="s">
        <v>1</v>
      </c>
      <c r="AP501" s="2" t="s">
        <v>1</v>
      </c>
      <c r="AQ501" s="4">
        <v>396.52924999999999</v>
      </c>
      <c r="AR501" s="4">
        <v>0</v>
      </c>
    </row>
    <row r="502" spans="1:44" x14ac:dyDescent="0.25">
      <c r="A502" s="2" t="s">
        <v>642</v>
      </c>
      <c r="B502" s="47">
        <v>44477</v>
      </c>
      <c r="C502" s="2" t="s">
        <v>6</v>
      </c>
      <c r="D502" s="2" t="s">
        <v>929</v>
      </c>
      <c r="E502" s="2" t="s">
        <v>930</v>
      </c>
      <c r="F502" s="2" t="s">
        <v>2822</v>
      </c>
      <c r="G502" s="2" t="s">
        <v>3</v>
      </c>
      <c r="H502" s="2" t="s">
        <v>2827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2828</v>
      </c>
      <c r="P502" s="2" t="s">
        <v>2829</v>
      </c>
      <c r="Q502" s="1">
        <v>7.0179999999999998</v>
      </c>
      <c r="R502" s="1">
        <v>0</v>
      </c>
      <c r="S502" s="1">
        <v>0</v>
      </c>
      <c r="T502" s="1">
        <v>6.05</v>
      </c>
      <c r="U502" s="2" t="s">
        <v>8</v>
      </c>
      <c r="V502" s="1">
        <v>0.96799999999999997</v>
      </c>
      <c r="W502" s="1">
        <v>0</v>
      </c>
      <c r="X502" s="2" t="s">
        <v>0</v>
      </c>
      <c r="Y502" s="1">
        <v>0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35" t="s">
        <v>1</v>
      </c>
      <c r="AN502" s="2" t="s">
        <v>1</v>
      </c>
      <c r="AO502" s="135" t="s">
        <v>1</v>
      </c>
      <c r="AP502" s="2" t="s">
        <v>1</v>
      </c>
      <c r="AQ502" s="4">
        <v>7.0179999999999998</v>
      </c>
      <c r="AR502" s="4">
        <v>0</v>
      </c>
    </row>
    <row r="503" spans="1:44" x14ac:dyDescent="0.25">
      <c r="A503" s="2" t="s">
        <v>643</v>
      </c>
      <c r="B503" s="47">
        <v>44477</v>
      </c>
      <c r="C503" s="2" t="s">
        <v>6</v>
      </c>
      <c r="D503" s="2" t="s">
        <v>929</v>
      </c>
      <c r="E503" s="2" t="s">
        <v>930</v>
      </c>
      <c r="F503" s="2" t="s">
        <v>2822</v>
      </c>
      <c r="G503" s="2" t="s">
        <v>3</v>
      </c>
      <c r="H503" s="2" t="s">
        <v>2830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941.04365000000064</v>
      </c>
      <c r="R503" s="1">
        <v>0</v>
      </c>
      <c r="S503" s="1">
        <v>654.30515000000037</v>
      </c>
      <c r="T503" s="1">
        <v>0</v>
      </c>
      <c r="U503" s="2" t="s">
        <v>0</v>
      </c>
      <c r="V503" s="1">
        <v>0</v>
      </c>
      <c r="W503" s="1">
        <v>247.18830000000005</v>
      </c>
      <c r="X503" s="2" t="s">
        <v>0</v>
      </c>
      <c r="Y503" s="1">
        <v>39.550199999999997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35" t="s">
        <v>1</v>
      </c>
      <c r="AN503" s="2" t="s">
        <v>1</v>
      </c>
      <c r="AO503" s="135" t="s">
        <v>1</v>
      </c>
      <c r="AP503" s="2" t="s">
        <v>1</v>
      </c>
      <c r="AQ503" s="4">
        <v>941.04365000000041</v>
      </c>
      <c r="AR503" s="4">
        <v>0</v>
      </c>
    </row>
    <row r="504" spans="1:44" x14ac:dyDescent="0.25">
      <c r="A504" s="2" t="s">
        <v>644</v>
      </c>
      <c r="B504" s="47">
        <v>44478</v>
      </c>
      <c r="C504" s="2" t="s">
        <v>1364</v>
      </c>
      <c r="D504" s="2" t="s">
        <v>48</v>
      </c>
      <c r="E504" s="2" t="s">
        <v>1365</v>
      </c>
      <c r="F504" s="2" t="s">
        <v>1863</v>
      </c>
      <c r="G504" s="2" t="s">
        <v>3</v>
      </c>
      <c r="H504" s="2" t="s">
        <v>1909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3930.6582559999997</v>
      </c>
      <c r="R504" s="1">
        <v>0</v>
      </c>
      <c r="S504" s="1">
        <v>3236.2774999999983</v>
      </c>
      <c r="T504" s="1">
        <v>0</v>
      </c>
      <c r="U504" s="2" t="s">
        <v>0</v>
      </c>
      <c r="V504" s="1">
        <v>0</v>
      </c>
      <c r="W504" s="1">
        <v>598.60410000000013</v>
      </c>
      <c r="X504" s="2" t="s">
        <v>0</v>
      </c>
      <c r="Y504" s="1">
        <v>95.776655999999974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35" t="s">
        <v>1</v>
      </c>
      <c r="AN504" s="2" t="s">
        <v>1</v>
      </c>
      <c r="AO504" s="135" t="s">
        <v>1</v>
      </c>
      <c r="AP504" s="2" t="s">
        <v>1</v>
      </c>
      <c r="AQ504" s="4">
        <v>3930.6582559999983</v>
      </c>
      <c r="AR504" s="4">
        <v>0</v>
      </c>
    </row>
    <row r="505" spans="1:44" x14ac:dyDescent="0.25">
      <c r="A505" s="2" t="s">
        <v>645</v>
      </c>
      <c r="B505" s="47">
        <v>44478</v>
      </c>
      <c r="C505" s="2" t="s">
        <v>34</v>
      </c>
      <c r="D505" s="2" t="s">
        <v>48</v>
      </c>
      <c r="E505" s="2" t="s">
        <v>180</v>
      </c>
      <c r="F505" s="2" t="s">
        <v>2055</v>
      </c>
      <c r="G505" s="2" t="s">
        <v>3</v>
      </c>
      <c r="H505" s="2" t="s">
        <v>2056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2092.0266500000002</v>
      </c>
      <c r="R505" s="1">
        <v>0</v>
      </c>
      <c r="S505" s="1">
        <v>1864.1372000000001</v>
      </c>
      <c r="T505" s="1">
        <v>0</v>
      </c>
      <c r="U505" s="2" t="s">
        <v>0</v>
      </c>
      <c r="V505" s="1">
        <v>0</v>
      </c>
      <c r="W505" s="1">
        <v>196.45634999999999</v>
      </c>
      <c r="X505" s="2" t="s">
        <v>0</v>
      </c>
      <c r="Y505" s="1">
        <v>31.433100000000003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35" t="s">
        <v>1</v>
      </c>
      <c r="AN505" s="2" t="s">
        <v>1</v>
      </c>
      <c r="AO505" s="135" t="s">
        <v>1</v>
      </c>
      <c r="AP505" s="2" t="s">
        <v>1</v>
      </c>
      <c r="AQ505" s="4">
        <v>2092.0266500000002</v>
      </c>
      <c r="AR505" s="4">
        <v>0</v>
      </c>
    </row>
    <row r="506" spans="1:44" x14ac:dyDescent="0.25">
      <c r="A506" s="2" t="s">
        <v>646</v>
      </c>
      <c r="B506" s="47">
        <v>44478</v>
      </c>
      <c r="C506" s="2" t="s">
        <v>26</v>
      </c>
      <c r="D506" s="2" t="s">
        <v>48</v>
      </c>
      <c r="E506" s="2" t="s">
        <v>220</v>
      </c>
      <c r="F506" s="2" t="s">
        <v>2411</v>
      </c>
      <c r="G506" s="2" t="s">
        <v>3</v>
      </c>
      <c r="H506" s="2" t="s">
        <v>2412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528.5271019999999</v>
      </c>
      <c r="R506" s="1">
        <v>0</v>
      </c>
      <c r="S506" s="1">
        <v>381.53805</v>
      </c>
      <c r="T506" s="1">
        <v>0</v>
      </c>
      <c r="U506" s="2" t="s">
        <v>0</v>
      </c>
      <c r="V506" s="1">
        <v>0</v>
      </c>
      <c r="W506" s="1">
        <v>126.71470000000001</v>
      </c>
      <c r="X506" s="2" t="s">
        <v>8</v>
      </c>
      <c r="Y506" s="1">
        <v>20.274352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35" t="s">
        <v>1</v>
      </c>
      <c r="AN506" s="2" t="s">
        <v>1</v>
      </c>
      <c r="AO506" s="135" t="s">
        <v>1</v>
      </c>
      <c r="AP506" s="2" t="s">
        <v>1</v>
      </c>
      <c r="AQ506" s="4">
        <v>528.52710200000001</v>
      </c>
      <c r="AR506" s="4">
        <v>0</v>
      </c>
    </row>
    <row r="507" spans="1:44" x14ac:dyDescent="0.25">
      <c r="A507" s="2" t="s">
        <v>647</v>
      </c>
      <c r="B507" s="47">
        <v>44478</v>
      </c>
      <c r="C507" s="2" t="s">
        <v>26</v>
      </c>
      <c r="D507" s="2" t="s">
        <v>48</v>
      </c>
      <c r="E507" s="2" t="s">
        <v>220</v>
      </c>
      <c r="F507" s="2" t="s">
        <v>2413</v>
      </c>
      <c r="G507" s="2" t="s">
        <v>3</v>
      </c>
      <c r="H507" s="2" t="s">
        <v>2414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1205</v>
      </c>
      <c r="P507" s="2" t="s">
        <v>731</v>
      </c>
      <c r="Q507" s="1">
        <v>9.1553000000000004</v>
      </c>
      <c r="R507" s="1">
        <v>0</v>
      </c>
      <c r="S507" s="1">
        <v>9.1553000000000004</v>
      </c>
      <c r="T507" s="1">
        <v>0</v>
      </c>
      <c r="U507" s="2" t="s">
        <v>0</v>
      </c>
      <c r="V507" s="1">
        <v>0</v>
      </c>
      <c r="W507" s="1">
        <v>0</v>
      </c>
      <c r="X507" s="2" t="s">
        <v>0</v>
      </c>
      <c r="Y507" s="1">
        <v>0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35" t="s">
        <v>1</v>
      </c>
      <c r="AN507" s="2" t="s">
        <v>1</v>
      </c>
      <c r="AO507" s="135" t="s">
        <v>1</v>
      </c>
      <c r="AP507" s="2" t="s">
        <v>1</v>
      </c>
      <c r="AQ507" s="4">
        <v>9.1553000000000004</v>
      </c>
      <c r="AR507" s="4">
        <v>0</v>
      </c>
    </row>
    <row r="508" spans="1:44" x14ac:dyDescent="0.25">
      <c r="A508" s="2" t="s">
        <v>648</v>
      </c>
      <c r="B508" s="47">
        <v>44478</v>
      </c>
      <c r="C508" s="2" t="s">
        <v>26</v>
      </c>
      <c r="D508" s="2" t="s">
        <v>48</v>
      </c>
      <c r="E508" s="2" t="s">
        <v>220</v>
      </c>
      <c r="F508" s="2" t="s">
        <v>2411</v>
      </c>
      <c r="G508" s="2" t="s">
        <v>3</v>
      </c>
      <c r="H508" s="2" t="s">
        <v>2416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2401.5717899999995</v>
      </c>
      <c r="R508" s="1">
        <v>0</v>
      </c>
      <c r="S508" s="1">
        <v>1526.5878499999994</v>
      </c>
      <c r="T508" s="1">
        <v>0</v>
      </c>
      <c r="U508" s="2" t="s">
        <v>0</v>
      </c>
      <c r="V508" s="1">
        <v>0</v>
      </c>
      <c r="W508" s="1">
        <v>754.29649999999992</v>
      </c>
      <c r="X508" s="2" t="s">
        <v>0</v>
      </c>
      <c r="Y508" s="1">
        <v>120.68743999999997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35" t="s">
        <v>1</v>
      </c>
      <c r="AN508" s="2" t="s">
        <v>1</v>
      </c>
      <c r="AO508" s="135" t="s">
        <v>1</v>
      </c>
      <c r="AP508" s="2" t="s">
        <v>1</v>
      </c>
      <c r="AQ508" s="4">
        <v>2401.5717899999995</v>
      </c>
      <c r="AR508" s="4">
        <v>0</v>
      </c>
    </row>
    <row r="509" spans="1:44" x14ac:dyDescent="0.25">
      <c r="A509" s="2" t="s">
        <v>649</v>
      </c>
      <c r="B509" s="47">
        <v>44478</v>
      </c>
      <c r="C509" s="2" t="s">
        <v>26</v>
      </c>
      <c r="D509" s="2" t="s">
        <v>48</v>
      </c>
      <c r="E509" s="2" t="s">
        <v>220</v>
      </c>
      <c r="F509" s="2" t="s">
        <v>2413</v>
      </c>
      <c r="G509" s="2" t="s">
        <v>12</v>
      </c>
      <c r="H509" s="2" t="s">
        <v>1</v>
      </c>
      <c r="I509" s="1" t="s">
        <v>2420</v>
      </c>
      <c r="J509" s="1" t="s">
        <v>1</v>
      </c>
      <c r="K509" s="1" t="s">
        <v>2421</v>
      </c>
      <c r="L509" s="1" t="s">
        <v>2422</v>
      </c>
      <c r="M509" s="1">
        <v>46.81</v>
      </c>
      <c r="N509" s="2" t="s">
        <v>11</v>
      </c>
      <c r="O509" s="2" t="s">
        <v>2423</v>
      </c>
      <c r="P509" s="2" t="s">
        <v>2424</v>
      </c>
      <c r="Q509" s="1">
        <v>-12.1104</v>
      </c>
      <c r="R509" s="1">
        <v>0</v>
      </c>
      <c r="S509" s="1">
        <v>0</v>
      </c>
      <c r="T509" s="1">
        <v>0</v>
      </c>
      <c r="U509" s="2" t="s">
        <v>0</v>
      </c>
      <c r="V509" s="1">
        <v>0</v>
      </c>
      <c r="W509" s="1">
        <v>-10.44</v>
      </c>
      <c r="X509" s="2" t="s">
        <v>8</v>
      </c>
      <c r="Y509" s="1">
        <v>-1.6704000000000001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35" t="s">
        <v>1</v>
      </c>
      <c r="AN509" s="2" t="s">
        <v>1</v>
      </c>
      <c r="AO509" s="135" t="s">
        <v>1</v>
      </c>
      <c r="AP509" s="2" t="s">
        <v>1</v>
      </c>
      <c r="AQ509" s="4">
        <v>-12.1104</v>
      </c>
      <c r="AR509" s="4">
        <v>0</v>
      </c>
    </row>
    <row r="510" spans="1:44" x14ac:dyDescent="0.25">
      <c r="A510" s="2" t="s">
        <v>650</v>
      </c>
      <c r="B510" s="47">
        <v>44478</v>
      </c>
      <c r="C510" s="2" t="s">
        <v>6</v>
      </c>
      <c r="D510" s="2" t="s">
        <v>48</v>
      </c>
      <c r="E510" s="2" t="s">
        <v>229</v>
      </c>
      <c r="F510" s="2" t="s">
        <v>2831</v>
      </c>
      <c r="G510" s="2" t="s">
        <v>3</v>
      </c>
      <c r="H510" s="2" t="s">
        <v>2832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5060.8188</v>
      </c>
      <c r="R510" s="1">
        <v>0</v>
      </c>
      <c r="S510" s="1">
        <v>4107.96</v>
      </c>
      <c r="T510" s="1">
        <v>0</v>
      </c>
      <c r="U510" s="2" t="s">
        <v>0</v>
      </c>
      <c r="V510" s="1">
        <v>0</v>
      </c>
      <c r="W510" s="1">
        <v>821.43</v>
      </c>
      <c r="X510" s="2" t="s">
        <v>8</v>
      </c>
      <c r="Y510" s="1">
        <v>131.4288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35" t="s">
        <v>1</v>
      </c>
      <c r="AN510" s="2" t="s">
        <v>1</v>
      </c>
      <c r="AO510" s="135" t="s">
        <v>1</v>
      </c>
      <c r="AP510" s="2" t="s">
        <v>1</v>
      </c>
      <c r="AQ510" s="4">
        <v>5060.8188</v>
      </c>
      <c r="AR510" s="4">
        <v>0</v>
      </c>
    </row>
    <row r="511" spans="1:44" x14ac:dyDescent="0.25">
      <c r="A511" s="2" t="s">
        <v>651</v>
      </c>
      <c r="B511" s="47">
        <v>44478</v>
      </c>
      <c r="C511" s="2" t="s">
        <v>1364</v>
      </c>
      <c r="D511" s="2" t="s">
        <v>41</v>
      </c>
      <c r="E511" s="2" t="s">
        <v>1366</v>
      </c>
      <c r="F511" s="2" t="s">
        <v>1917</v>
      </c>
      <c r="G511" s="2" t="s">
        <v>3</v>
      </c>
      <c r="H511" s="2" t="s">
        <v>1918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4987.3758840000019</v>
      </c>
      <c r="R511" s="1">
        <v>0</v>
      </c>
      <c r="S511" s="1">
        <v>4098.4360999999999</v>
      </c>
      <c r="T511" s="1">
        <v>0</v>
      </c>
      <c r="U511" s="2" t="s">
        <v>0</v>
      </c>
      <c r="V511" s="1">
        <v>0</v>
      </c>
      <c r="W511" s="1">
        <v>766.32740000000047</v>
      </c>
      <c r="X511" s="2" t="s">
        <v>8</v>
      </c>
      <c r="Y511" s="1">
        <v>122.61238399999993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35" t="s">
        <v>1</v>
      </c>
      <c r="AN511" s="2" t="s">
        <v>1</v>
      </c>
      <c r="AO511" s="135" t="s">
        <v>1</v>
      </c>
      <c r="AP511" s="2" t="s">
        <v>1</v>
      </c>
      <c r="AQ511" s="4">
        <v>4987.375884</v>
      </c>
      <c r="AR511" s="4">
        <v>0</v>
      </c>
    </row>
    <row r="512" spans="1:44" x14ac:dyDescent="0.25">
      <c r="A512" s="2" t="s">
        <v>652</v>
      </c>
      <c r="B512" s="47">
        <v>44478</v>
      </c>
      <c r="C512" s="2" t="s">
        <v>34</v>
      </c>
      <c r="D512" s="2" t="s">
        <v>41</v>
      </c>
      <c r="E512" s="2" t="s">
        <v>216</v>
      </c>
      <c r="F512" s="2" t="s">
        <v>2059</v>
      </c>
      <c r="G512" s="2" t="s">
        <v>3</v>
      </c>
      <c r="H512" s="2" t="s">
        <v>2060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3504.769299999999</v>
      </c>
      <c r="R512" s="1">
        <v>0</v>
      </c>
      <c r="S512" s="1">
        <v>3199.8902000000003</v>
      </c>
      <c r="T512" s="1">
        <v>0</v>
      </c>
      <c r="U512" s="2" t="s">
        <v>0</v>
      </c>
      <c r="V512" s="1">
        <v>0</v>
      </c>
      <c r="W512" s="1">
        <v>262.82679999999993</v>
      </c>
      <c r="X512" s="2" t="s">
        <v>0</v>
      </c>
      <c r="Y512" s="1">
        <v>42.05230000000001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35" t="s">
        <v>1</v>
      </c>
      <c r="AN512" s="2" t="s">
        <v>1</v>
      </c>
      <c r="AO512" s="135" t="s">
        <v>1</v>
      </c>
      <c r="AP512" s="2" t="s">
        <v>1</v>
      </c>
      <c r="AQ512" s="4">
        <v>3504.7692999999999</v>
      </c>
      <c r="AR512" s="4">
        <v>0</v>
      </c>
    </row>
    <row r="513" spans="1:44" x14ac:dyDescent="0.25">
      <c r="A513" s="2" t="s">
        <v>653</v>
      </c>
      <c r="B513" s="47">
        <v>44478</v>
      </c>
      <c r="C513" s="2" t="s">
        <v>26</v>
      </c>
      <c r="D513" s="2" t="s">
        <v>41</v>
      </c>
      <c r="E513" s="2" t="s">
        <v>211</v>
      </c>
      <c r="F513" s="2" t="s">
        <v>1664</v>
      </c>
      <c r="G513" s="2" t="s">
        <v>3</v>
      </c>
      <c r="H513" s="2" t="s">
        <v>2426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3754.2745599999998</v>
      </c>
      <c r="R513" s="1">
        <v>0</v>
      </c>
      <c r="S513" s="1">
        <v>2478.9662000000008</v>
      </c>
      <c r="T513" s="1">
        <v>0</v>
      </c>
      <c r="U513" s="2" t="s">
        <v>0</v>
      </c>
      <c r="V513" s="1">
        <v>0</v>
      </c>
      <c r="W513" s="1">
        <v>1099.4038</v>
      </c>
      <c r="X513" s="2" t="s">
        <v>8</v>
      </c>
      <c r="Y513" s="1">
        <v>175.90456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35" t="s">
        <v>1</v>
      </c>
      <c r="AN513" s="2" t="s">
        <v>1</v>
      </c>
      <c r="AO513" s="135" t="s">
        <v>1</v>
      </c>
      <c r="AP513" s="2" t="s">
        <v>1</v>
      </c>
      <c r="AQ513" s="4">
        <v>3754.2745600000007</v>
      </c>
      <c r="AR513" s="4">
        <v>0</v>
      </c>
    </row>
    <row r="514" spans="1:44" x14ac:dyDescent="0.25">
      <c r="A514" s="2" t="s">
        <v>654</v>
      </c>
      <c r="B514" s="47">
        <v>44478</v>
      </c>
      <c r="C514" s="2" t="s">
        <v>6</v>
      </c>
      <c r="D514" s="2" t="s">
        <v>41</v>
      </c>
      <c r="E514" s="2" t="s">
        <v>218</v>
      </c>
      <c r="F514" s="2" t="s">
        <v>1717</v>
      </c>
      <c r="G514" s="2" t="s">
        <v>3</v>
      </c>
      <c r="H514" s="2" t="s">
        <v>2833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2872.9476199999999</v>
      </c>
      <c r="R514" s="1">
        <v>0</v>
      </c>
      <c r="S514" s="1">
        <v>2267.7405099999992</v>
      </c>
      <c r="T514" s="1">
        <v>0</v>
      </c>
      <c r="U514" s="2" t="s">
        <v>0</v>
      </c>
      <c r="V514" s="1">
        <v>0</v>
      </c>
      <c r="W514" s="1">
        <v>521.73025000000007</v>
      </c>
      <c r="X514" s="2" t="s">
        <v>8</v>
      </c>
      <c r="Y514" s="1">
        <v>83.476859999999988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35" t="s">
        <v>1</v>
      </c>
      <c r="AN514" s="2" t="s">
        <v>1</v>
      </c>
      <c r="AO514" s="135" t="s">
        <v>1</v>
      </c>
      <c r="AP514" s="2" t="s">
        <v>1</v>
      </c>
      <c r="AQ514" s="4">
        <v>2872.947619999999</v>
      </c>
      <c r="AR514" s="4">
        <v>0</v>
      </c>
    </row>
    <row r="515" spans="1:44" x14ac:dyDescent="0.25">
      <c r="A515" s="2" t="s">
        <v>655</v>
      </c>
      <c r="B515" s="47">
        <v>44478</v>
      </c>
      <c r="C515" s="2" t="s">
        <v>6</v>
      </c>
      <c r="D515" s="2" t="s">
        <v>41</v>
      </c>
      <c r="E515" s="2" t="s">
        <v>218</v>
      </c>
      <c r="F515" s="2" t="s">
        <v>1717</v>
      </c>
      <c r="G515" s="2" t="s">
        <v>3</v>
      </c>
      <c r="H515" s="2" t="s">
        <v>2834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909</v>
      </c>
      <c r="P515" s="2" t="s">
        <v>2835</v>
      </c>
      <c r="Q515" s="1">
        <v>175.09088</v>
      </c>
      <c r="R515" s="1">
        <v>0</v>
      </c>
      <c r="S515" s="1">
        <v>160.94264999999999</v>
      </c>
      <c r="T515" s="1">
        <v>12.19675</v>
      </c>
      <c r="U515" s="2" t="s">
        <v>8</v>
      </c>
      <c r="V515" s="1">
        <v>1.9514800000000001</v>
      </c>
      <c r="W515" s="1">
        <v>0</v>
      </c>
      <c r="X515" s="2" t="s">
        <v>0</v>
      </c>
      <c r="Y515" s="1">
        <v>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35" t="s">
        <v>1</v>
      </c>
      <c r="AN515" s="2" t="s">
        <v>1</v>
      </c>
      <c r="AO515" s="135" t="s">
        <v>1</v>
      </c>
      <c r="AP515" s="2" t="s">
        <v>1</v>
      </c>
      <c r="AQ515" s="4">
        <v>175.09088</v>
      </c>
      <c r="AR515" s="4">
        <v>0</v>
      </c>
    </row>
    <row r="516" spans="1:44" x14ac:dyDescent="0.25">
      <c r="A516" s="2" t="s">
        <v>656</v>
      </c>
      <c r="B516" s="47">
        <v>44478</v>
      </c>
      <c r="C516" s="2" t="s">
        <v>6</v>
      </c>
      <c r="D516" s="2" t="s">
        <v>41</v>
      </c>
      <c r="E516" s="2" t="s">
        <v>218</v>
      </c>
      <c r="F516" s="2" t="s">
        <v>1717</v>
      </c>
      <c r="G516" s="2" t="s">
        <v>3</v>
      </c>
      <c r="H516" s="2" t="s">
        <v>2836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2857.4470799999999</v>
      </c>
      <c r="R516" s="1">
        <v>0</v>
      </c>
      <c r="S516" s="1">
        <v>2177.9649000000009</v>
      </c>
      <c r="T516" s="1">
        <v>0</v>
      </c>
      <c r="U516" s="2" t="s">
        <v>0</v>
      </c>
      <c r="V516" s="1">
        <v>0</v>
      </c>
      <c r="W516" s="1">
        <v>585.76050000000009</v>
      </c>
      <c r="X516" s="2" t="s">
        <v>0</v>
      </c>
      <c r="Y516" s="1">
        <v>93.721679999999978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35" t="s">
        <v>1</v>
      </c>
      <c r="AN516" s="2" t="s">
        <v>1</v>
      </c>
      <c r="AO516" s="135" t="s">
        <v>1</v>
      </c>
      <c r="AP516" s="2" t="s">
        <v>1</v>
      </c>
      <c r="AQ516" s="4">
        <v>2857.4470800000013</v>
      </c>
      <c r="AR516" s="4">
        <v>0</v>
      </c>
    </row>
    <row r="517" spans="1:44" x14ac:dyDescent="0.25">
      <c r="A517" s="2" t="s">
        <v>657</v>
      </c>
      <c r="B517" s="47">
        <v>44478</v>
      </c>
      <c r="C517" s="2" t="s">
        <v>6</v>
      </c>
      <c r="D517" s="2" t="s">
        <v>41</v>
      </c>
      <c r="E517" s="2" t="s">
        <v>218</v>
      </c>
      <c r="F517" s="2" t="s">
        <v>1717</v>
      </c>
      <c r="G517" s="2" t="s">
        <v>3</v>
      </c>
      <c r="H517" s="2" t="s">
        <v>2837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1245</v>
      </c>
      <c r="P517" s="2" t="s">
        <v>2838</v>
      </c>
      <c r="Q517" s="1">
        <v>246.83465000000001</v>
      </c>
      <c r="R517" s="1">
        <v>0</v>
      </c>
      <c r="S517" s="1">
        <v>196.71105</v>
      </c>
      <c r="T517" s="1">
        <v>43.21</v>
      </c>
      <c r="U517" s="2" t="s">
        <v>8</v>
      </c>
      <c r="V517" s="1">
        <v>6.9135999999999997</v>
      </c>
      <c r="W517" s="1">
        <v>0</v>
      </c>
      <c r="X517" s="2" t="s">
        <v>0</v>
      </c>
      <c r="Y517" s="1">
        <v>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35" t="s">
        <v>1</v>
      </c>
      <c r="AN517" s="2" t="s">
        <v>1</v>
      </c>
      <c r="AO517" s="135" t="s">
        <v>1</v>
      </c>
      <c r="AP517" s="2" t="s">
        <v>1</v>
      </c>
      <c r="AQ517" s="4">
        <v>246.83465000000001</v>
      </c>
      <c r="AR517" s="4">
        <v>0</v>
      </c>
    </row>
    <row r="518" spans="1:44" x14ac:dyDescent="0.25">
      <c r="A518" s="2" t="s">
        <v>658</v>
      </c>
      <c r="B518" s="47">
        <v>44478</v>
      </c>
      <c r="C518" s="2" t="s">
        <v>6</v>
      </c>
      <c r="D518" s="2" t="s">
        <v>41</v>
      </c>
      <c r="E518" s="2" t="s">
        <v>218</v>
      </c>
      <c r="F518" s="2" t="s">
        <v>1717</v>
      </c>
      <c r="G518" s="2" t="s">
        <v>3</v>
      </c>
      <c r="H518" s="2" t="s">
        <v>2839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454.31362200000001</v>
      </c>
      <c r="R518" s="1">
        <v>0</v>
      </c>
      <c r="S518" s="1">
        <v>352.72464999999994</v>
      </c>
      <c r="T518" s="1">
        <v>0</v>
      </c>
      <c r="U518" s="2" t="s">
        <v>0</v>
      </c>
      <c r="V518" s="1">
        <v>0</v>
      </c>
      <c r="W518" s="1">
        <v>87.576700000000002</v>
      </c>
      <c r="X518" s="2" t="s">
        <v>8</v>
      </c>
      <c r="Y518" s="1">
        <v>14.012271999999998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35" t="s">
        <v>1</v>
      </c>
      <c r="AN518" s="2" t="s">
        <v>1</v>
      </c>
      <c r="AO518" s="135" t="s">
        <v>1</v>
      </c>
      <c r="AP518" s="2" t="s">
        <v>1</v>
      </c>
      <c r="AQ518" s="4">
        <v>454.31362199999995</v>
      </c>
      <c r="AR518" s="4">
        <v>0</v>
      </c>
    </row>
    <row r="519" spans="1:44" x14ac:dyDescent="0.25">
      <c r="A519" s="2" t="s">
        <v>659</v>
      </c>
      <c r="B519" s="47">
        <v>44478</v>
      </c>
      <c r="C519" s="2" t="s">
        <v>6</v>
      </c>
      <c r="D519" s="2" t="s">
        <v>41</v>
      </c>
      <c r="E519" s="2" t="s">
        <v>218</v>
      </c>
      <c r="F519" s="2" t="s">
        <v>1717</v>
      </c>
      <c r="G519" s="2" t="s">
        <v>12</v>
      </c>
      <c r="H519" s="2" t="s">
        <v>1</v>
      </c>
      <c r="I519" s="1" t="s">
        <v>2840</v>
      </c>
      <c r="J519" s="1" t="s">
        <v>1</v>
      </c>
      <c r="K519" s="1" t="s">
        <v>2841</v>
      </c>
      <c r="L519" s="1" t="s">
        <v>1950</v>
      </c>
      <c r="M519" s="1">
        <v>54.05</v>
      </c>
      <c r="N519" s="2" t="s">
        <v>11</v>
      </c>
      <c r="O519" s="2" t="s">
        <v>2842</v>
      </c>
      <c r="P519" s="2" t="s">
        <v>2843</v>
      </c>
      <c r="Q519" s="1">
        <v>-8.2200000000000006</v>
      </c>
      <c r="R519" s="1">
        <v>0</v>
      </c>
      <c r="S519" s="1">
        <v>-8.2200000000000006</v>
      </c>
      <c r="T519" s="1">
        <v>0</v>
      </c>
      <c r="U519" s="2" t="s">
        <v>0</v>
      </c>
      <c r="V519" s="1">
        <v>0</v>
      </c>
      <c r="W519" s="1">
        <v>0</v>
      </c>
      <c r="X519" s="2" t="s">
        <v>0</v>
      </c>
      <c r="Y519" s="1">
        <v>0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35" t="s">
        <v>1</v>
      </c>
      <c r="AN519" s="2" t="s">
        <v>1</v>
      </c>
      <c r="AO519" s="135" t="s">
        <v>1</v>
      </c>
      <c r="AP519" s="2" t="s">
        <v>1</v>
      </c>
      <c r="AQ519" s="4">
        <v>-8.2200000000000006</v>
      </c>
      <c r="AR519" s="4">
        <v>0</v>
      </c>
    </row>
    <row r="520" spans="1:44" x14ac:dyDescent="0.25">
      <c r="A520" s="2" t="s">
        <v>660</v>
      </c>
      <c r="B520" s="47">
        <v>44478</v>
      </c>
      <c r="C520" s="2" t="s">
        <v>6</v>
      </c>
      <c r="D520" s="2" t="s">
        <v>41</v>
      </c>
      <c r="E520" s="2" t="s">
        <v>214</v>
      </c>
      <c r="F520" s="2" t="s">
        <v>1083</v>
      </c>
      <c r="G520" s="2" t="s">
        <v>3</v>
      </c>
      <c r="H520" s="2" t="s">
        <v>3148</v>
      </c>
      <c r="I520" s="1"/>
      <c r="J520" s="1"/>
      <c r="K520" s="1"/>
      <c r="L520" s="1"/>
      <c r="M520" s="1">
        <v>0</v>
      </c>
      <c r="N520" s="2"/>
      <c r="O520" s="2" t="s">
        <v>2</v>
      </c>
      <c r="P520" s="2"/>
      <c r="Q520" s="1">
        <v>1731.2388000000001</v>
      </c>
      <c r="R520" s="1">
        <v>0</v>
      </c>
      <c r="S520" s="1">
        <v>1629.53</v>
      </c>
      <c r="T520" s="1">
        <v>0</v>
      </c>
      <c r="U520" s="2" t="s">
        <v>0</v>
      </c>
      <c r="V520" s="1">
        <v>0</v>
      </c>
      <c r="W520" s="1">
        <v>87.68</v>
      </c>
      <c r="X520" s="2" t="s">
        <v>8</v>
      </c>
      <c r="Y520" s="1">
        <v>14.028800000000002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35"/>
      <c r="AN520" s="2"/>
      <c r="AO520" s="135">
        <v>0</v>
      </c>
      <c r="AP520" s="2">
        <v>0</v>
      </c>
      <c r="AQ520" s="4">
        <v>1731.2388000000001</v>
      </c>
      <c r="AR520" s="4">
        <v>0</v>
      </c>
    </row>
    <row r="521" spans="1:44" x14ac:dyDescent="0.25">
      <c r="A521" s="2" t="s">
        <v>661</v>
      </c>
      <c r="B521" s="47">
        <v>44478</v>
      </c>
      <c r="C521" s="2" t="s">
        <v>6</v>
      </c>
      <c r="D521" s="2" t="s">
        <v>41</v>
      </c>
      <c r="E521" s="2" t="s">
        <v>1110</v>
      </c>
      <c r="F521" s="2" t="s">
        <v>3171</v>
      </c>
      <c r="G521" s="2" t="s">
        <v>895</v>
      </c>
      <c r="H521" s="2" t="s">
        <v>3172</v>
      </c>
      <c r="I521" s="1"/>
      <c r="J521" s="1"/>
      <c r="K521" s="1"/>
      <c r="L521" s="1"/>
      <c r="M521" s="1">
        <v>0</v>
      </c>
      <c r="N521" s="2"/>
      <c r="O521" s="2" t="s">
        <v>2</v>
      </c>
      <c r="P521" s="2"/>
      <c r="Q521" s="1">
        <v>1372.8604</v>
      </c>
      <c r="R521" s="1">
        <v>0</v>
      </c>
      <c r="S521" s="1">
        <v>1356.69</v>
      </c>
      <c r="T521" s="1">
        <v>0</v>
      </c>
      <c r="U521" s="2" t="s">
        <v>0</v>
      </c>
      <c r="V521" s="1">
        <v>0</v>
      </c>
      <c r="W521" s="1">
        <v>13.94</v>
      </c>
      <c r="X521" s="2" t="s">
        <v>0</v>
      </c>
      <c r="Y521" s="1">
        <v>2.2303999999999999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35"/>
      <c r="AN521" s="2"/>
      <c r="AO521" s="135">
        <v>0</v>
      </c>
      <c r="AP521" s="2"/>
      <c r="AQ521" s="4">
        <v>1372.8604</v>
      </c>
      <c r="AR521" s="4">
        <v>0</v>
      </c>
    </row>
    <row r="522" spans="1:44" x14ac:dyDescent="0.25">
      <c r="A522" s="2" t="s">
        <v>662</v>
      </c>
      <c r="B522" s="47">
        <v>44478</v>
      </c>
      <c r="C522" s="2" t="s">
        <v>1364</v>
      </c>
      <c r="D522" s="2" t="s">
        <v>37</v>
      </c>
      <c r="E522" s="2" t="s">
        <v>1367</v>
      </c>
      <c r="F522" s="2" t="s">
        <v>1917</v>
      </c>
      <c r="G522" s="2" t="s">
        <v>3</v>
      </c>
      <c r="H522" s="2" t="s">
        <v>1926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1979.5875919999992</v>
      </c>
      <c r="R522" s="1">
        <v>0</v>
      </c>
      <c r="S522" s="1">
        <v>1670.4925999999998</v>
      </c>
      <c r="T522" s="1">
        <v>0</v>
      </c>
      <c r="U522" s="2" t="s">
        <v>0</v>
      </c>
      <c r="V522" s="1">
        <v>0</v>
      </c>
      <c r="W522" s="1">
        <v>266.46120000000002</v>
      </c>
      <c r="X522" s="2" t="s">
        <v>0</v>
      </c>
      <c r="Y522" s="1">
        <v>42.633792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35" t="s">
        <v>1</v>
      </c>
      <c r="AN522" s="2" t="s">
        <v>1</v>
      </c>
      <c r="AO522" s="135" t="s">
        <v>1</v>
      </c>
      <c r="AP522" s="2" t="s">
        <v>1</v>
      </c>
      <c r="AQ522" s="4">
        <v>1979.5875919999999</v>
      </c>
      <c r="AR522" s="4">
        <v>0</v>
      </c>
    </row>
    <row r="523" spans="1:44" x14ac:dyDescent="0.25">
      <c r="A523" s="2" t="s">
        <v>663</v>
      </c>
      <c r="B523" s="47">
        <v>44478</v>
      </c>
      <c r="C523" s="2" t="s">
        <v>1364</v>
      </c>
      <c r="D523" s="2" t="s">
        <v>37</v>
      </c>
      <c r="E523" s="2" t="s">
        <v>1432</v>
      </c>
      <c r="F523" s="2" t="s">
        <v>1934</v>
      </c>
      <c r="G523" s="2" t="s">
        <v>3</v>
      </c>
      <c r="H523" s="2" t="s">
        <v>1935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1936</v>
      </c>
      <c r="P523" s="2" t="s">
        <v>1937</v>
      </c>
      <c r="Q523" s="1">
        <v>66.144900000000007</v>
      </c>
      <c r="R523" s="1">
        <v>0</v>
      </c>
      <c r="S523" s="1">
        <v>66.144900000000007</v>
      </c>
      <c r="T523" s="1">
        <v>0</v>
      </c>
      <c r="U523" s="2" t="s">
        <v>0</v>
      </c>
      <c r="V523" s="1">
        <v>0</v>
      </c>
      <c r="W523" s="1">
        <v>0</v>
      </c>
      <c r="X523" s="2" t="s">
        <v>0</v>
      </c>
      <c r="Y523" s="1">
        <v>0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35" t="s">
        <v>1</v>
      </c>
      <c r="AN523" s="2" t="s">
        <v>1</v>
      </c>
      <c r="AO523" s="135" t="s">
        <v>1</v>
      </c>
      <c r="AP523" s="2" t="s">
        <v>1</v>
      </c>
      <c r="AQ523" s="4">
        <v>66.144900000000007</v>
      </c>
      <c r="AR523" s="4">
        <v>0</v>
      </c>
    </row>
    <row r="524" spans="1:44" x14ac:dyDescent="0.25">
      <c r="A524" s="2" t="s">
        <v>664</v>
      </c>
      <c r="B524" s="47">
        <v>44478</v>
      </c>
      <c r="C524" s="2" t="s">
        <v>1364</v>
      </c>
      <c r="D524" s="2" t="s">
        <v>37</v>
      </c>
      <c r="E524" s="2" t="s">
        <v>1367</v>
      </c>
      <c r="F524" s="2" t="s">
        <v>1917</v>
      </c>
      <c r="G524" s="2" t="s">
        <v>3</v>
      </c>
      <c r="H524" s="2" t="s">
        <v>1940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924.44760399999996</v>
      </c>
      <c r="R524" s="1">
        <v>0</v>
      </c>
      <c r="S524" s="1">
        <v>704.10484999999971</v>
      </c>
      <c r="T524" s="1">
        <v>0</v>
      </c>
      <c r="U524" s="2" t="s">
        <v>0</v>
      </c>
      <c r="V524" s="1">
        <v>0</v>
      </c>
      <c r="W524" s="1">
        <v>189.95065000000005</v>
      </c>
      <c r="X524" s="2" t="s">
        <v>0</v>
      </c>
      <c r="Y524" s="1">
        <v>30.392104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35" t="s">
        <v>1</v>
      </c>
      <c r="AN524" s="2" t="s">
        <v>1</v>
      </c>
      <c r="AO524" s="135" t="s">
        <v>1</v>
      </c>
      <c r="AP524" s="2" t="s">
        <v>1</v>
      </c>
      <c r="AQ524" s="4">
        <v>924.44760399999973</v>
      </c>
      <c r="AR524" s="4">
        <v>0</v>
      </c>
    </row>
    <row r="525" spans="1:44" x14ac:dyDescent="0.25">
      <c r="A525" s="2" t="s">
        <v>665</v>
      </c>
      <c r="B525" s="47">
        <v>44478</v>
      </c>
      <c r="C525" s="2" t="s">
        <v>34</v>
      </c>
      <c r="D525" s="2" t="s">
        <v>37</v>
      </c>
      <c r="E525" s="2" t="s">
        <v>207</v>
      </c>
      <c r="F525" s="2" t="s">
        <v>1526</v>
      </c>
      <c r="G525" s="2" t="s">
        <v>3</v>
      </c>
      <c r="H525" s="2" t="s">
        <v>2064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1994.0599999999997</v>
      </c>
      <c r="R525" s="1">
        <v>0</v>
      </c>
      <c r="S525" s="1">
        <v>1763.1</v>
      </c>
      <c r="T525" s="1">
        <v>0</v>
      </c>
      <c r="U525" s="2" t="s">
        <v>0</v>
      </c>
      <c r="V525" s="1">
        <v>0</v>
      </c>
      <c r="W525" s="1">
        <v>199.1</v>
      </c>
      <c r="X525" s="2" t="s">
        <v>8</v>
      </c>
      <c r="Y525" s="1">
        <v>31.86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35" t="s">
        <v>1</v>
      </c>
      <c r="AN525" s="2" t="s">
        <v>1</v>
      </c>
      <c r="AO525" s="135" t="s">
        <v>1</v>
      </c>
      <c r="AP525" s="2" t="s">
        <v>1</v>
      </c>
      <c r="AQ525" s="4">
        <v>1994.0599999999997</v>
      </c>
      <c r="AR525" s="4">
        <v>0</v>
      </c>
    </row>
    <row r="526" spans="1:44" x14ac:dyDescent="0.25">
      <c r="A526" s="2" t="s">
        <v>666</v>
      </c>
      <c r="B526" s="47">
        <v>44478</v>
      </c>
      <c r="C526" s="2" t="s">
        <v>26</v>
      </c>
      <c r="D526" s="2" t="s">
        <v>37</v>
      </c>
      <c r="E526" s="2" t="s">
        <v>4</v>
      </c>
      <c r="F526" s="2" t="s">
        <v>1501</v>
      </c>
      <c r="G526" s="2" t="s">
        <v>3</v>
      </c>
      <c r="H526" s="2" t="s">
        <v>2429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1008.1249280000002</v>
      </c>
      <c r="R526" s="1">
        <v>0</v>
      </c>
      <c r="S526" s="1">
        <v>705.06239999999991</v>
      </c>
      <c r="T526" s="1">
        <v>0</v>
      </c>
      <c r="U526" s="2" t="s">
        <v>0</v>
      </c>
      <c r="V526" s="1">
        <v>0</v>
      </c>
      <c r="W526" s="1">
        <v>261.26080000000002</v>
      </c>
      <c r="X526" s="2" t="s">
        <v>0</v>
      </c>
      <c r="Y526" s="1">
        <v>41.801727999999997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35" t="s">
        <v>1</v>
      </c>
      <c r="AN526" s="2" t="s">
        <v>1</v>
      </c>
      <c r="AO526" s="135" t="s">
        <v>1</v>
      </c>
      <c r="AP526" s="2" t="s">
        <v>1</v>
      </c>
      <c r="AQ526" s="4">
        <v>1008.124928</v>
      </c>
      <c r="AR526" s="4">
        <v>0</v>
      </c>
    </row>
    <row r="527" spans="1:44" x14ac:dyDescent="0.25">
      <c r="A527" s="2" t="s">
        <v>667</v>
      </c>
      <c r="B527" s="47">
        <v>44478</v>
      </c>
      <c r="C527" s="2" t="s">
        <v>26</v>
      </c>
      <c r="D527" s="2" t="s">
        <v>37</v>
      </c>
      <c r="E527" s="2" t="s">
        <v>4</v>
      </c>
      <c r="F527" s="2" t="s">
        <v>2433</v>
      </c>
      <c r="G527" s="2" t="s">
        <v>3</v>
      </c>
      <c r="H527" s="2" t="s">
        <v>2434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1257</v>
      </c>
      <c r="P527" s="2" t="s">
        <v>1258</v>
      </c>
      <c r="Q527" s="1">
        <v>9.7915500000000009</v>
      </c>
      <c r="R527" s="1">
        <v>0</v>
      </c>
      <c r="S527" s="1">
        <v>9.7915500000000009</v>
      </c>
      <c r="T527" s="1">
        <v>0</v>
      </c>
      <c r="U527" s="2" t="s">
        <v>0</v>
      </c>
      <c r="V527" s="1">
        <v>0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35" t="s">
        <v>1</v>
      </c>
      <c r="AN527" s="2" t="s">
        <v>1</v>
      </c>
      <c r="AO527" s="135" t="s">
        <v>1</v>
      </c>
      <c r="AP527" s="2" t="s">
        <v>1</v>
      </c>
      <c r="AQ527" s="4">
        <v>9.7915500000000009</v>
      </c>
      <c r="AR527" s="4">
        <v>0</v>
      </c>
    </row>
    <row r="528" spans="1:44" x14ac:dyDescent="0.25">
      <c r="A528" s="2" t="s">
        <v>668</v>
      </c>
      <c r="B528" s="47">
        <v>44478</v>
      </c>
      <c r="C528" s="2" t="s">
        <v>26</v>
      </c>
      <c r="D528" s="2" t="s">
        <v>37</v>
      </c>
      <c r="E528" s="2" t="s">
        <v>4</v>
      </c>
      <c r="F528" s="2" t="s">
        <v>1501</v>
      </c>
      <c r="G528" s="2" t="s">
        <v>3</v>
      </c>
      <c r="H528" s="2" t="s">
        <v>2436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626.57899999999995</v>
      </c>
      <c r="R528" s="1">
        <v>0</v>
      </c>
      <c r="S528" s="1">
        <v>491.48539999999991</v>
      </c>
      <c r="T528" s="1">
        <v>0</v>
      </c>
      <c r="U528" s="2" t="s">
        <v>0</v>
      </c>
      <c r="V528" s="1">
        <v>0</v>
      </c>
      <c r="W528" s="1">
        <v>116.46000000000001</v>
      </c>
      <c r="X528" s="2" t="s">
        <v>8</v>
      </c>
      <c r="Y528" s="1">
        <v>18.633600000000001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35" t="s">
        <v>1</v>
      </c>
      <c r="AN528" s="2" t="s">
        <v>1</v>
      </c>
      <c r="AO528" s="135" t="s">
        <v>1</v>
      </c>
      <c r="AP528" s="2" t="s">
        <v>1</v>
      </c>
      <c r="AQ528" s="4">
        <v>626.57899999999995</v>
      </c>
      <c r="AR528" s="4">
        <v>0</v>
      </c>
    </row>
    <row r="529" spans="1:44" x14ac:dyDescent="0.25">
      <c r="A529" s="2" t="s">
        <v>669</v>
      </c>
      <c r="B529" s="47">
        <v>44478</v>
      </c>
      <c r="C529" s="2" t="s">
        <v>6</v>
      </c>
      <c r="D529" s="2" t="s">
        <v>37</v>
      </c>
      <c r="E529" s="2" t="s">
        <v>209</v>
      </c>
      <c r="F529" s="2" t="s">
        <v>2803</v>
      </c>
      <c r="G529" s="2" t="s">
        <v>3</v>
      </c>
      <c r="H529" s="2" t="s">
        <v>2844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</v>
      </c>
      <c r="P529" s="2" t="s">
        <v>1</v>
      </c>
      <c r="Q529" s="1">
        <v>5090.7216740000022</v>
      </c>
      <c r="R529" s="1">
        <v>0</v>
      </c>
      <c r="S529" s="1">
        <v>4151.8197</v>
      </c>
      <c r="T529" s="1">
        <v>0</v>
      </c>
      <c r="U529" s="2" t="s">
        <v>0</v>
      </c>
      <c r="V529" s="1">
        <v>0</v>
      </c>
      <c r="W529" s="1">
        <v>809.39825000000019</v>
      </c>
      <c r="X529" s="2" t="s">
        <v>0</v>
      </c>
      <c r="Y529" s="1">
        <v>129.50372400000001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35" t="s">
        <v>1</v>
      </c>
      <c r="AN529" s="2" t="s">
        <v>1</v>
      </c>
      <c r="AO529" s="135" t="s">
        <v>1</v>
      </c>
      <c r="AP529" s="2" t="s">
        <v>1</v>
      </c>
      <c r="AQ529" s="4">
        <v>5090.7216740000003</v>
      </c>
      <c r="AR529" s="4">
        <v>0</v>
      </c>
    </row>
    <row r="530" spans="1:44" x14ac:dyDescent="0.25">
      <c r="A530" s="2" t="s">
        <v>670</v>
      </c>
      <c r="B530" s="47">
        <v>44478</v>
      </c>
      <c r="C530" s="2" t="s">
        <v>6</v>
      </c>
      <c r="D530" s="2" t="s">
        <v>37</v>
      </c>
      <c r="E530" s="2" t="s">
        <v>209</v>
      </c>
      <c r="F530" s="2" t="s">
        <v>2803</v>
      </c>
      <c r="G530" s="2" t="s">
        <v>3</v>
      </c>
      <c r="H530" s="2" t="s">
        <v>2845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924</v>
      </c>
      <c r="P530" s="2" t="s">
        <v>1225</v>
      </c>
      <c r="Q530" s="1">
        <v>101.69108199999999</v>
      </c>
      <c r="R530" s="1">
        <v>0</v>
      </c>
      <c r="S530" s="1">
        <v>78.052949999999996</v>
      </c>
      <c r="T530" s="1">
        <v>20.377700000000001</v>
      </c>
      <c r="U530" s="2" t="s">
        <v>8</v>
      </c>
      <c r="V530" s="1">
        <v>3.2604320000000002</v>
      </c>
      <c r="W530" s="1">
        <v>0</v>
      </c>
      <c r="X530" s="2" t="s">
        <v>0</v>
      </c>
      <c r="Y530" s="1">
        <v>0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35" t="s">
        <v>1</v>
      </c>
      <c r="AN530" s="2" t="s">
        <v>1</v>
      </c>
      <c r="AO530" s="135" t="s">
        <v>1</v>
      </c>
      <c r="AP530" s="2" t="s">
        <v>1</v>
      </c>
      <c r="AQ530" s="4">
        <v>101.69108199999999</v>
      </c>
      <c r="AR530" s="4">
        <v>0</v>
      </c>
    </row>
    <row r="531" spans="1:44" x14ac:dyDescent="0.25">
      <c r="A531" s="2" t="s">
        <v>671</v>
      </c>
      <c r="B531" s="47">
        <v>44478</v>
      </c>
      <c r="C531" s="2" t="s">
        <v>6</v>
      </c>
      <c r="D531" s="2" t="s">
        <v>37</v>
      </c>
      <c r="E531" s="2" t="s">
        <v>209</v>
      </c>
      <c r="F531" s="2" t="s">
        <v>2803</v>
      </c>
      <c r="G531" s="2" t="s">
        <v>3</v>
      </c>
      <c r="H531" s="2" t="s">
        <v>2846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2335.7799560000003</v>
      </c>
      <c r="R531" s="1">
        <v>0</v>
      </c>
      <c r="S531" s="1">
        <v>1824.8636500000005</v>
      </c>
      <c r="T531" s="1">
        <v>0</v>
      </c>
      <c r="U531" s="2" t="s">
        <v>0</v>
      </c>
      <c r="V531" s="1">
        <v>0</v>
      </c>
      <c r="W531" s="1">
        <v>440.44505000000009</v>
      </c>
      <c r="X531" s="2" t="s">
        <v>8</v>
      </c>
      <c r="Y531" s="1">
        <v>70.471255999999983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35" t="s">
        <v>1</v>
      </c>
      <c r="AN531" s="2" t="s">
        <v>1</v>
      </c>
      <c r="AO531" s="135" t="s">
        <v>1</v>
      </c>
      <c r="AP531" s="2" t="s">
        <v>1</v>
      </c>
      <c r="AQ531" s="4">
        <v>2335.7799560000003</v>
      </c>
      <c r="AR531" s="4">
        <v>0</v>
      </c>
    </row>
    <row r="532" spans="1:44" x14ac:dyDescent="0.25">
      <c r="A532" s="2" t="s">
        <v>672</v>
      </c>
      <c r="B532" s="47">
        <v>44478</v>
      </c>
      <c r="C532" s="2" t="s">
        <v>34</v>
      </c>
      <c r="D532" s="2" t="s">
        <v>32</v>
      </c>
      <c r="E532" s="2" t="s">
        <v>201</v>
      </c>
      <c r="F532" s="2" t="s">
        <v>2068</v>
      </c>
      <c r="G532" s="2" t="s">
        <v>3</v>
      </c>
      <c r="H532" s="2" t="s">
        <v>2069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1977.6209499999986</v>
      </c>
      <c r="R532" s="1">
        <v>0</v>
      </c>
      <c r="S532" s="1">
        <v>1729.6475000000003</v>
      </c>
      <c r="T532" s="1">
        <v>0</v>
      </c>
      <c r="U532" s="2" t="s">
        <v>0</v>
      </c>
      <c r="V532" s="1">
        <v>0</v>
      </c>
      <c r="W532" s="1">
        <v>213.77024999999998</v>
      </c>
      <c r="X532" s="2" t="s">
        <v>0</v>
      </c>
      <c r="Y532" s="1">
        <v>34.203199999999995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35" t="s">
        <v>1</v>
      </c>
      <c r="AN532" s="2" t="s">
        <v>1</v>
      </c>
      <c r="AO532" s="135" t="s">
        <v>1</v>
      </c>
      <c r="AP532" s="2" t="s">
        <v>1</v>
      </c>
      <c r="AQ532" s="4">
        <v>1977.6209500000002</v>
      </c>
      <c r="AR532" s="4">
        <v>0</v>
      </c>
    </row>
    <row r="533" spans="1:44" x14ac:dyDescent="0.25">
      <c r="A533" s="2" t="s">
        <v>673</v>
      </c>
      <c r="B533" s="47">
        <v>44478</v>
      </c>
      <c r="C533" s="2" t="s">
        <v>34</v>
      </c>
      <c r="D533" s="2" t="s">
        <v>32</v>
      </c>
      <c r="E533" s="2" t="s">
        <v>201</v>
      </c>
      <c r="F533" s="2" t="s">
        <v>1466</v>
      </c>
      <c r="G533" s="2" t="s">
        <v>12</v>
      </c>
      <c r="H533" s="2" t="s">
        <v>1</v>
      </c>
      <c r="I533" s="1" t="s">
        <v>2073</v>
      </c>
      <c r="J533" s="1" t="s">
        <v>1</v>
      </c>
      <c r="K533" s="1" t="s">
        <v>2074</v>
      </c>
      <c r="L533" s="1" t="s">
        <v>1853</v>
      </c>
      <c r="M533" s="1">
        <v>12.52</v>
      </c>
      <c r="N533" s="2" t="s">
        <v>11</v>
      </c>
      <c r="O533" s="2" t="s">
        <v>2075</v>
      </c>
      <c r="P533" s="2" t="s">
        <v>2076</v>
      </c>
      <c r="Q533" s="1">
        <v>-8.3002500000000001</v>
      </c>
      <c r="R533" s="1">
        <v>0</v>
      </c>
      <c r="S533" s="1">
        <v>-8.3002500000000001</v>
      </c>
      <c r="T533" s="1">
        <v>0</v>
      </c>
      <c r="U533" s="2" t="s">
        <v>0</v>
      </c>
      <c r="V533" s="1">
        <v>0</v>
      </c>
      <c r="W533" s="1">
        <v>0</v>
      </c>
      <c r="X533" s="2" t="s">
        <v>0</v>
      </c>
      <c r="Y533" s="1">
        <v>0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35" t="s">
        <v>1</v>
      </c>
      <c r="AN533" s="2" t="s">
        <v>1</v>
      </c>
      <c r="AO533" s="135" t="s">
        <v>1</v>
      </c>
      <c r="AP533" s="2" t="s">
        <v>1</v>
      </c>
      <c r="AQ533" s="4">
        <v>-8.3002500000000001</v>
      </c>
      <c r="AR533" s="4">
        <v>0</v>
      </c>
    </row>
    <row r="534" spans="1:44" x14ac:dyDescent="0.25">
      <c r="A534" s="2" t="s">
        <v>674</v>
      </c>
      <c r="B534" s="47">
        <v>44478</v>
      </c>
      <c r="C534" s="2" t="s">
        <v>26</v>
      </c>
      <c r="D534" s="2" t="s">
        <v>32</v>
      </c>
      <c r="E534" s="2" t="s">
        <v>31</v>
      </c>
      <c r="F534" s="2" t="s">
        <v>1887</v>
      </c>
      <c r="G534" s="2" t="s">
        <v>3</v>
      </c>
      <c r="H534" s="2" t="s">
        <v>2437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94.114100000000008</v>
      </c>
      <c r="R534" s="1">
        <v>0</v>
      </c>
      <c r="S534" s="1">
        <v>69.986100000000008</v>
      </c>
      <c r="T534" s="1">
        <v>0</v>
      </c>
      <c r="U534" s="2" t="s">
        <v>0</v>
      </c>
      <c r="V534" s="1">
        <v>0</v>
      </c>
      <c r="W534" s="1">
        <v>20.799999999999997</v>
      </c>
      <c r="X534" s="2" t="s">
        <v>0</v>
      </c>
      <c r="Y534" s="1">
        <v>3.3280000000000003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35" t="s">
        <v>1</v>
      </c>
      <c r="AN534" s="2" t="s">
        <v>1</v>
      </c>
      <c r="AO534" s="135" t="s">
        <v>1</v>
      </c>
      <c r="AP534" s="2" t="s">
        <v>1</v>
      </c>
      <c r="AQ534" s="4">
        <v>94.114100000000008</v>
      </c>
      <c r="AR534" s="4">
        <v>0</v>
      </c>
    </row>
    <row r="535" spans="1:44" x14ac:dyDescent="0.25">
      <c r="A535" s="2" t="s">
        <v>675</v>
      </c>
      <c r="B535" s="47">
        <v>44478</v>
      </c>
      <c r="C535" s="2" t="s">
        <v>26</v>
      </c>
      <c r="D535" s="2" t="s">
        <v>32</v>
      </c>
      <c r="E535" s="2" t="s">
        <v>31</v>
      </c>
      <c r="F535" s="2" t="s">
        <v>2438</v>
      </c>
      <c r="G535" s="2" t="s">
        <v>3</v>
      </c>
      <c r="H535" s="2" t="s">
        <v>2439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1491</v>
      </c>
      <c r="P535" s="2" t="s">
        <v>1492</v>
      </c>
      <c r="Q535" s="1">
        <v>41.491599999999998</v>
      </c>
      <c r="R535" s="1">
        <v>0</v>
      </c>
      <c r="S535" s="1">
        <v>0.59000000000000341</v>
      </c>
      <c r="T535" s="1">
        <v>35.26</v>
      </c>
      <c r="U535" s="2" t="s">
        <v>8</v>
      </c>
      <c r="V535" s="1">
        <v>5.6416000000000004</v>
      </c>
      <c r="W535" s="1">
        <v>0</v>
      </c>
      <c r="X535" s="2" t="s">
        <v>0</v>
      </c>
      <c r="Y535" s="1">
        <v>0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35" t="s">
        <v>1</v>
      </c>
      <c r="AN535" s="2" t="s">
        <v>1</v>
      </c>
      <c r="AO535" s="135" t="s">
        <v>1</v>
      </c>
      <c r="AP535" s="2" t="s">
        <v>1</v>
      </c>
      <c r="AQ535" s="4">
        <v>41.491600000000005</v>
      </c>
      <c r="AR535" s="4">
        <v>0</v>
      </c>
    </row>
    <row r="536" spans="1:44" x14ac:dyDescent="0.25">
      <c r="A536" s="2" t="s">
        <v>676</v>
      </c>
      <c r="B536" s="47">
        <v>44478</v>
      </c>
      <c r="C536" s="2" t="s">
        <v>26</v>
      </c>
      <c r="D536" s="2" t="s">
        <v>32</v>
      </c>
      <c r="E536" s="2" t="s">
        <v>31</v>
      </c>
      <c r="F536" s="2" t="s">
        <v>1887</v>
      </c>
      <c r="G536" s="2" t="s">
        <v>3</v>
      </c>
      <c r="H536" s="2" t="s">
        <v>2440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3410.8599220000001</v>
      </c>
      <c r="R536" s="1">
        <v>0</v>
      </c>
      <c r="S536" s="1">
        <v>2381.6131500000001</v>
      </c>
      <c r="T536" s="1">
        <v>0</v>
      </c>
      <c r="U536" s="2" t="s">
        <v>0</v>
      </c>
      <c r="V536" s="1">
        <v>0</v>
      </c>
      <c r="W536" s="1">
        <v>887.28169999999989</v>
      </c>
      <c r="X536" s="2" t="s">
        <v>0</v>
      </c>
      <c r="Y536" s="1">
        <v>141.96507200000002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35" t="s">
        <v>1</v>
      </c>
      <c r="AN536" s="2" t="s">
        <v>1</v>
      </c>
      <c r="AO536" s="135" t="s">
        <v>1</v>
      </c>
      <c r="AP536" s="2" t="s">
        <v>1</v>
      </c>
      <c r="AQ536" s="4">
        <v>3410.8599220000001</v>
      </c>
      <c r="AR536" s="4">
        <v>0</v>
      </c>
    </row>
    <row r="537" spans="1:44" x14ac:dyDescent="0.25">
      <c r="A537" s="2" t="s">
        <v>677</v>
      </c>
      <c r="B537" s="47">
        <v>44478</v>
      </c>
      <c r="C537" s="2" t="s">
        <v>26</v>
      </c>
      <c r="D537" s="2" t="s">
        <v>32</v>
      </c>
      <c r="E537" s="2" t="s">
        <v>31</v>
      </c>
      <c r="F537" s="2" t="s">
        <v>2438</v>
      </c>
      <c r="G537" s="2" t="s">
        <v>3</v>
      </c>
      <c r="H537" s="2" t="s">
        <v>2441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1246</v>
      </c>
      <c r="P537" s="2" t="s">
        <v>1247</v>
      </c>
      <c r="Q537" s="1">
        <v>297.70841799999999</v>
      </c>
      <c r="R537" s="1">
        <v>0</v>
      </c>
      <c r="S537" s="1">
        <v>242.04025000000001</v>
      </c>
      <c r="T537" s="1">
        <v>47.989800000000002</v>
      </c>
      <c r="U537" s="2" t="s">
        <v>8</v>
      </c>
      <c r="V537" s="1">
        <v>7.6783679999999999</v>
      </c>
      <c r="W537" s="1">
        <v>0</v>
      </c>
      <c r="X537" s="2" t="s">
        <v>0</v>
      </c>
      <c r="Y537" s="1">
        <v>0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35" t="s">
        <v>1</v>
      </c>
      <c r="AN537" s="2" t="s">
        <v>1</v>
      </c>
      <c r="AO537" s="135" t="s">
        <v>1</v>
      </c>
      <c r="AP537" s="2" t="s">
        <v>1</v>
      </c>
      <c r="AQ537" s="4">
        <v>297.70841799999999</v>
      </c>
      <c r="AR537" s="4">
        <v>0</v>
      </c>
    </row>
    <row r="538" spans="1:44" x14ac:dyDescent="0.25">
      <c r="A538" s="2" t="s">
        <v>678</v>
      </c>
      <c r="B538" s="47">
        <v>44478</v>
      </c>
      <c r="C538" s="2" t="s">
        <v>26</v>
      </c>
      <c r="D538" s="2" t="s">
        <v>32</v>
      </c>
      <c r="E538" s="2" t="s">
        <v>31</v>
      </c>
      <c r="F538" s="2" t="s">
        <v>1887</v>
      </c>
      <c r="G538" s="2" t="s">
        <v>3</v>
      </c>
      <c r="H538" s="2" t="s">
        <v>2442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1005.8891919999999</v>
      </c>
      <c r="R538" s="1">
        <v>0</v>
      </c>
      <c r="S538" s="1">
        <v>712.95009999999979</v>
      </c>
      <c r="T538" s="1">
        <v>0</v>
      </c>
      <c r="U538" s="2" t="s">
        <v>0</v>
      </c>
      <c r="V538" s="1">
        <v>0</v>
      </c>
      <c r="W538" s="1">
        <v>252.53369999999995</v>
      </c>
      <c r="X538" s="2" t="s">
        <v>0</v>
      </c>
      <c r="Y538" s="1">
        <v>40.405391999999999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35" t="s">
        <v>1</v>
      </c>
      <c r="AN538" s="2" t="s">
        <v>1</v>
      </c>
      <c r="AO538" s="135" t="s">
        <v>1</v>
      </c>
      <c r="AP538" s="2" t="s">
        <v>1</v>
      </c>
      <c r="AQ538" s="4">
        <v>1005.8891919999998</v>
      </c>
      <c r="AR538" s="4">
        <v>0</v>
      </c>
    </row>
    <row r="539" spans="1:44" x14ac:dyDescent="0.25">
      <c r="A539" s="2" t="s">
        <v>679</v>
      </c>
      <c r="B539" s="47">
        <v>44478</v>
      </c>
      <c r="C539" s="2" t="s">
        <v>6</v>
      </c>
      <c r="D539" s="2" t="s">
        <v>32</v>
      </c>
      <c r="E539" s="2" t="s">
        <v>203</v>
      </c>
      <c r="F539" s="2" t="s">
        <v>1112</v>
      </c>
      <c r="G539" s="2" t="s">
        <v>3</v>
      </c>
      <c r="H539" s="2" t="s">
        <v>2847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7320.7263500000008</v>
      </c>
      <c r="R539" s="1">
        <v>0</v>
      </c>
      <c r="S539" s="1">
        <v>5541.1656000000012</v>
      </c>
      <c r="T539" s="1">
        <v>0</v>
      </c>
      <c r="U539" s="2" t="s">
        <v>0</v>
      </c>
      <c r="V539" s="1">
        <v>0</v>
      </c>
      <c r="W539" s="1">
        <v>1534.1041499999999</v>
      </c>
      <c r="X539" s="2" t="s">
        <v>0</v>
      </c>
      <c r="Y539" s="1">
        <v>245.45660000000004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35" t="s">
        <v>1</v>
      </c>
      <c r="AN539" s="2" t="s">
        <v>1</v>
      </c>
      <c r="AO539" s="135" t="s">
        <v>1</v>
      </c>
      <c r="AP539" s="2" t="s">
        <v>1</v>
      </c>
      <c r="AQ539" s="4">
        <v>7320.7263500000017</v>
      </c>
      <c r="AR539" s="4">
        <v>0</v>
      </c>
    </row>
    <row r="540" spans="1:44" x14ac:dyDescent="0.25">
      <c r="A540" s="2" t="s">
        <v>680</v>
      </c>
      <c r="B540" s="47">
        <v>44478</v>
      </c>
      <c r="C540" s="2" t="s">
        <v>26</v>
      </c>
      <c r="D540" s="2" t="s">
        <v>25</v>
      </c>
      <c r="E540" s="2" t="s">
        <v>250</v>
      </c>
      <c r="F540" s="2" t="s">
        <v>1494</v>
      </c>
      <c r="G540" s="2" t="s">
        <v>3</v>
      </c>
      <c r="H540" s="2" t="s">
        <v>2443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3417.7828960000024</v>
      </c>
      <c r="R540" s="1">
        <v>0</v>
      </c>
      <c r="S540" s="1">
        <v>2349.5309500000012</v>
      </c>
      <c r="T540" s="1">
        <v>0</v>
      </c>
      <c r="U540" s="2" t="s">
        <v>0</v>
      </c>
      <c r="V540" s="1">
        <v>0</v>
      </c>
      <c r="W540" s="1">
        <v>920.9068500000003</v>
      </c>
      <c r="X540" s="2" t="s">
        <v>8</v>
      </c>
      <c r="Y540" s="1">
        <v>147.34509599999998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35" t="s">
        <v>1</v>
      </c>
      <c r="AN540" s="2" t="s">
        <v>1</v>
      </c>
      <c r="AO540" s="135" t="s">
        <v>1</v>
      </c>
      <c r="AP540" s="2" t="s">
        <v>1</v>
      </c>
      <c r="AQ540" s="4">
        <v>3417.7828960000015</v>
      </c>
      <c r="AR540" s="4">
        <v>0</v>
      </c>
    </row>
    <row r="541" spans="1:44" x14ac:dyDescent="0.25">
      <c r="A541" s="2" t="s">
        <v>681</v>
      </c>
      <c r="B541" s="47">
        <v>44478</v>
      </c>
      <c r="C541" s="2" t="s">
        <v>26</v>
      </c>
      <c r="D541" s="2" t="s">
        <v>25</v>
      </c>
      <c r="E541" s="2" t="s">
        <v>250</v>
      </c>
      <c r="F541" s="2" t="s">
        <v>1495</v>
      </c>
      <c r="G541" s="2" t="s">
        <v>3</v>
      </c>
      <c r="H541" s="2" t="s">
        <v>2444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901</v>
      </c>
      <c r="P541" s="2" t="s">
        <v>902</v>
      </c>
      <c r="Q541" s="1">
        <v>242.215</v>
      </c>
      <c r="R541" s="1">
        <v>0</v>
      </c>
      <c r="S541" s="1">
        <v>204.70060000000001</v>
      </c>
      <c r="T541" s="1">
        <v>32.340000000000003</v>
      </c>
      <c r="U541" s="2" t="s">
        <v>8</v>
      </c>
      <c r="V541" s="1">
        <v>5.1744000000000003</v>
      </c>
      <c r="W541" s="1">
        <v>0</v>
      </c>
      <c r="X541" s="2" t="s">
        <v>0</v>
      </c>
      <c r="Y541" s="1">
        <v>0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35" t="s">
        <v>1</v>
      </c>
      <c r="AN541" s="2" t="s">
        <v>1</v>
      </c>
      <c r="AO541" s="135" t="s">
        <v>1</v>
      </c>
      <c r="AP541" s="2" t="s">
        <v>1</v>
      </c>
      <c r="AQ541" s="4">
        <v>242.215</v>
      </c>
      <c r="AR541" s="4">
        <v>0</v>
      </c>
    </row>
    <row r="542" spans="1:44" x14ac:dyDescent="0.25">
      <c r="A542" s="2" t="s">
        <v>682</v>
      </c>
      <c r="B542" s="47">
        <v>44478</v>
      </c>
      <c r="C542" s="2" t="s">
        <v>26</v>
      </c>
      <c r="D542" s="2" t="s">
        <v>25</v>
      </c>
      <c r="E542" s="2" t="s">
        <v>250</v>
      </c>
      <c r="F542" s="2" t="s">
        <v>1494</v>
      </c>
      <c r="G542" s="2" t="s">
        <v>3</v>
      </c>
      <c r="H542" s="2" t="s">
        <v>2445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251.9716</v>
      </c>
      <c r="R542" s="1">
        <v>0</v>
      </c>
      <c r="S542" s="1">
        <v>180.88679999999999</v>
      </c>
      <c r="T542" s="1">
        <v>0</v>
      </c>
      <c r="U542" s="2" t="s">
        <v>0</v>
      </c>
      <c r="V542" s="1">
        <v>0</v>
      </c>
      <c r="W542" s="1">
        <v>61.28</v>
      </c>
      <c r="X542" s="2" t="s">
        <v>8</v>
      </c>
      <c r="Y542" s="1">
        <v>9.8048000000000002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35" t="s">
        <v>1</v>
      </c>
      <c r="AN542" s="2" t="s">
        <v>1</v>
      </c>
      <c r="AO542" s="135" t="s">
        <v>1</v>
      </c>
      <c r="AP542" s="2" t="s">
        <v>1</v>
      </c>
      <c r="AQ542" s="4">
        <v>251.9716</v>
      </c>
      <c r="AR542" s="4">
        <v>0</v>
      </c>
    </row>
    <row r="543" spans="1:44" x14ac:dyDescent="0.25">
      <c r="A543" s="2" t="s">
        <v>683</v>
      </c>
      <c r="B543" s="47">
        <v>44478</v>
      </c>
      <c r="C543" s="2" t="s">
        <v>6</v>
      </c>
      <c r="D543" s="2" t="s">
        <v>25</v>
      </c>
      <c r="E543" s="2" t="s">
        <v>197</v>
      </c>
      <c r="F543" s="2" t="s">
        <v>2848</v>
      </c>
      <c r="G543" s="2" t="s">
        <v>3</v>
      </c>
      <c r="H543" s="2" t="s">
        <v>2849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8800.5256480000025</v>
      </c>
      <c r="R543" s="1">
        <v>0</v>
      </c>
      <c r="S543" s="1">
        <v>6796.3834000000015</v>
      </c>
      <c r="T543" s="1">
        <v>0</v>
      </c>
      <c r="U543" s="2" t="s">
        <v>0</v>
      </c>
      <c r="V543" s="1">
        <v>0</v>
      </c>
      <c r="W543" s="1">
        <v>1727.7087999999992</v>
      </c>
      <c r="X543" s="2" t="s">
        <v>0</v>
      </c>
      <c r="Y543" s="1">
        <v>276.433448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35" t="s">
        <v>1</v>
      </c>
      <c r="AN543" s="2" t="s">
        <v>1</v>
      </c>
      <c r="AO543" s="135" t="s">
        <v>1</v>
      </c>
      <c r="AP543" s="2" t="s">
        <v>1</v>
      </c>
      <c r="AQ543" s="4">
        <v>8800.5256480000007</v>
      </c>
      <c r="AR543" s="4">
        <v>0</v>
      </c>
    </row>
    <row r="544" spans="1:44" x14ac:dyDescent="0.25">
      <c r="A544" s="2" t="s">
        <v>684</v>
      </c>
      <c r="B544" s="47">
        <v>44478</v>
      </c>
      <c r="C544" s="2" t="s">
        <v>26</v>
      </c>
      <c r="D544" s="2" t="s">
        <v>23</v>
      </c>
      <c r="E544" s="2" t="s">
        <v>355</v>
      </c>
      <c r="F544" s="2" t="s">
        <v>1309</v>
      </c>
      <c r="G544" s="2" t="s">
        <v>3</v>
      </c>
      <c r="H544" s="2" t="s">
        <v>2446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741.87209400000006</v>
      </c>
      <c r="R544" s="1">
        <v>0</v>
      </c>
      <c r="S544" s="1">
        <v>486.25200000000001</v>
      </c>
      <c r="T544" s="1">
        <v>0</v>
      </c>
      <c r="U544" s="2" t="s">
        <v>0</v>
      </c>
      <c r="V544" s="1">
        <v>0</v>
      </c>
      <c r="W544" s="1">
        <v>220.36214999999999</v>
      </c>
      <c r="X544" s="2" t="s">
        <v>8</v>
      </c>
      <c r="Y544" s="1">
        <v>35.257944000000002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35" t="s">
        <v>1</v>
      </c>
      <c r="AN544" s="2" t="s">
        <v>1</v>
      </c>
      <c r="AO544" s="135" t="s">
        <v>1</v>
      </c>
      <c r="AP544" s="2" t="s">
        <v>1</v>
      </c>
      <c r="AQ544" s="4">
        <v>741.87209399999995</v>
      </c>
      <c r="AR544" s="4">
        <v>0</v>
      </c>
    </row>
    <row r="545" spans="1:44" x14ac:dyDescent="0.25">
      <c r="A545" s="2" t="s">
        <v>685</v>
      </c>
      <c r="B545" s="47">
        <v>44478</v>
      </c>
      <c r="C545" s="2" t="s">
        <v>26</v>
      </c>
      <c r="D545" s="2" t="s">
        <v>23</v>
      </c>
      <c r="E545" s="2" t="s">
        <v>355</v>
      </c>
      <c r="F545" s="2" t="s">
        <v>1341</v>
      </c>
      <c r="G545" s="2" t="s">
        <v>3</v>
      </c>
      <c r="H545" s="2" t="s">
        <v>2447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2448</v>
      </c>
      <c r="P545" s="2" t="s">
        <v>2449</v>
      </c>
      <c r="Q545" s="1">
        <v>5.9391999999999996</v>
      </c>
      <c r="R545" s="1">
        <v>0</v>
      </c>
      <c r="S545" s="1">
        <v>0</v>
      </c>
      <c r="T545" s="1">
        <v>5.12</v>
      </c>
      <c r="U545" s="2" t="s">
        <v>8</v>
      </c>
      <c r="V545" s="1">
        <v>0.81920000000000004</v>
      </c>
      <c r="W545" s="1">
        <v>0</v>
      </c>
      <c r="X545" s="2" t="s">
        <v>0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35" t="s">
        <v>1</v>
      </c>
      <c r="AN545" s="2" t="s">
        <v>1</v>
      </c>
      <c r="AO545" s="135" t="s">
        <v>1</v>
      </c>
      <c r="AP545" s="2" t="s">
        <v>1</v>
      </c>
      <c r="AQ545" s="4">
        <v>5.9392000000000005</v>
      </c>
      <c r="AR545" s="4">
        <v>0</v>
      </c>
    </row>
    <row r="546" spans="1:44" x14ac:dyDescent="0.25">
      <c r="A546" s="2" t="s">
        <v>686</v>
      </c>
      <c r="B546" s="47">
        <v>44478</v>
      </c>
      <c r="C546" s="2" t="s">
        <v>26</v>
      </c>
      <c r="D546" s="2" t="s">
        <v>23</v>
      </c>
      <c r="E546" s="2" t="s">
        <v>355</v>
      </c>
      <c r="F546" s="2" t="s">
        <v>1309</v>
      </c>
      <c r="G546" s="2" t="s">
        <v>3</v>
      </c>
      <c r="H546" s="2" t="s">
        <v>2450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1368.2575499999996</v>
      </c>
      <c r="R546" s="1">
        <v>0</v>
      </c>
      <c r="S546" s="1">
        <v>948.98569999999984</v>
      </c>
      <c r="T546" s="1">
        <v>0</v>
      </c>
      <c r="U546" s="2" t="s">
        <v>0</v>
      </c>
      <c r="V546" s="1">
        <v>0</v>
      </c>
      <c r="W546" s="1">
        <v>361.44124999999997</v>
      </c>
      <c r="X546" s="2" t="s">
        <v>8</v>
      </c>
      <c r="Y546" s="1">
        <v>57.83059999999999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35" t="s">
        <v>1</v>
      </c>
      <c r="AN546" s="2" t="s">
        <v>1</v>
      </c>
      <c r="AO546" s="135" t="s">
        <v>1</v>
      </c>
      <c r="AP546" s="2" t="s">
        <v>1</v>
      </c>
      <c r="AQ546" s="4">
        <v>1368.2575499999998</v>
      </c>
      <c r="AR546" s="4">
        <v>0</v>
      </c>
    </row>
    <row r="547" spans="1:44" x14ac:dyDescent="0.25">
      <c r="A547" s="2" t="s">
        <v>687</v>
      </c>
      <c r="B547" s="47">
        <v>44478</v>
      </c>
      <c r="C547" s="2" t="s">
        <v>6</v>
      </c>
      <c r="D547" s="2" t="s">
        <v>23</v>
      </c>
      <c r="E547" s="2" t="s">
        <v>193</v>
      </c>
      <c r="F547" s="2" t="s">
        <v>1400</v>
      </c>
      <c r="G547" s="2" t="s">
        <v>3</v>
      </c>
      <c r="H547" s="2" t="s">
        <v>2850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2</v>
      </c>
      <c r="P547" s="2" t="s">
        <v>1</v>
      </c>
      <c r="Q547" s="1">
        <v>2475.5454560000007</v>
      </c>
      <c r="R547" s="1">
        <v>0</v>
      </c>
      <c r="S547" s="1">
        <v>1788.2959499999993</v>
      </c>
      <c r="T547" s="1">
        <v>0</v>
      </c>
      <c r="U547" s="2" t="s">
        <v>0</v>
      </c>
      <c r="V547" s="1">
        <v>0</v>
      </c>
      <c r="W547" s="1">
        <v>592.45645000000025</v>
      </c>
      <c r="X547" s="2" t="s">
        <v>8</v>
      </c>
      <c r="Y547" s="1">
        <v>94.793056000000007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35" t="s">
        <v>1</v>
      </c>
      <c r="AN547" s="2" t="s">
        <v>1</v>
      </c>
      <c r="AO547" s="135" t="s">
        <v>1</v>
      </c>
      <c r="AP547" s="2" t="s">
        <v>1</v>
      </c>
      <c r="AQ547" s="4">
        <v>2475.5454559999994</v>
      </c>
      <c r="AR547" s="4">
        <v>0</v>
      </c>
    </row>
    <row r="548" spans="1:44" x14ac:dyDescent="0.25">
      <c r="A548" s="2" t="s">
        <v>688</v>
      </c>
      <c r="B548" s="47">
        <v>44478</v>
      </c>
      <c r="C548" s="2" t="s">
        <v>6</v>
      </c>
      <c r="D548" s="2" t="s">
        <v>23</v>
      </c>
      <c r="E548" s="2" t="s">
        <v>193</v>
      </c>
      <c r="F548" s="2" t="s">
        <v>1400</v>
      </c>
      <c r="G548" s="2" t="s">
        <v>12</v>
      </c>
      <c r="H548" s="2" t="s">
        <v>1</v>
      </c>
      <c r="I548" s="1" t="s">
        <v>1452</v>
      </c>
      <c r="J548" s="1" t="s">
        <v>1</v>
      </c>
      <c r="K548" s="1" t="s">
        <v>1441</v>
      </c>
      <c r="L548" s="1" t="s">
        <v>1950</v>
      </c>
      <c r="M548" s="1">
        <v>0.17</v>
      </c>
      <c r="N548" s="2" t="s">
        <v>11</v>
      </c>
      <c r="O548" s="2" t="s">
        <v>1450</v>
      </c>
      <c r="P548" s="2" t="s">
        <v>1451</v>
      </c>
      <c r="Q548" s="1">
        <v>-0.17</v>
      </c>
      <c r="R548" s="1">
        <v>0</v>
      </c>
      <c r="S548" s="1">
        <v>-0.17</v>
      </c>
      <c r="T548" s="1">
        <v>0</v>
      </c>
      <c r="U548" s="2" t="s">
        <v>0</v>
      </c>
      <c r="V548" s="1">
        <v>0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35" t="s">
        <v>1</v>
      </c>
      <c r="AN548" s="2" t="s">
        <v>1</v>
      </c>
      <c r="AO548" s="135" t="s">
        <v>1</v>
      </c>
      <c r="AP548" s="2" t="s">
        <v>1</v>
      </c>
      <c r="AQ548" s="4">
        <v>-0.17</v>
      </c>
      <c r="AR548" s="4">
        <v>0</v>
      </c>
    </row>
    <row r="549" spans="1:44" x14ac:dyDescent="0.25">
      <c r="A549" s="2" t="s">
        <v>689</v>
      </c>
      <c r="B549" s="47">
        <v>44478</v>
      </c>
      <c r="C549" s="2" t="s">
        <v>6</v>
      </c>
      <c r="D549" s="2" t="s">
        <v>23</v>
      </c>
      <c r="E549" s="2" t="s">
        <v>193</v>
      </c>
      <c r="F549" s="2" t="s">
        <v>1400</v>
      </c>
      <c r="G549" s="2" t="s">
        <v>12</v>
      </c>
      <c r="H549" s="2" t="s">
        <v>1</v>
      </c>
      <c r="I549" s="1" t="s">
        <v>1390</v>
      </c>
      <c r="J549" s="1" t="s">
        <v>1</v>
      </c>
      <c r="K549" s="1" t="s">
        <v>1506</v>
      </c>
      <c r="L549" s="1" t="s">
        <v>1950</v>
      </c>
      <c r="M549" s="1">
        <v>0.17</v>
      </c>
      <c r="N549" s="2" t="s">
        <v>11</v>
      </c>
      <c r="O549" s="2" t="s">
        <v>1450</v>
      </c>
      <c r="P549" s="2" t="s">
        <v>1451</v>
      </c>
      <c r="Q549" s="1">
        <v>-0.17</v>
      </c>
      <c r="R549" s="1">
        <v>0</v>
      </c>
      <c r="S549" s="1">
        <v>-0.17</v>
      </c>
      <c r="T549" s="1">
        <v>0</v>
      </c>
      <c r="U549" s="2" t="s">
        <v>0</v>
      </c>
      <c r="V549" s="1">
        <v>0</v>
      </c>
      <c r="W549" s="1">
        <v>0</v>
      </c>
      <c r="X549" s="2" t="s">
        <v>0</v>
      </c>
      <c r="Y549" s="1">
        <v>0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35" t="s">
        <v>1</v>
      </c>
      <c r="AN549" s="2" t="s">
        <v>1</v>
      </c>
      <c r="AO549" s="135" t="s">
        <v>1</v>
      </c>
      <c r="AP549" s="2" t="s">
        <v>1</v>
      </c>
      <c r="AQ549" s="4">
        <v>-0.17</v>
      </c>
      <c r="AR549" s="4">
        <v>0</v>
      </c>
    </row>
    <row r="550" spans="1:44" x14ac:dyDescent="0.25">
      <c r="A550" s="2" t="s">
        <v>690</v>
      </c>
      <c r="B550" s="47">
        <v>44478</v>
      </c>
      <c r="C550" s="2" t="s">
        <v>6</v>
      </c>
      <c r="D550" s="2" t="s">
        <v>21</v>
      </c>
      <c r="E550" s="2" t="s">
        <v>191</v>
      </c>
      <c r="F550" s="2" t="s">
        <v>1872</v>
      </c>
      <c r="G550" s="2" t="s">
        <v>3</v>
      </c>
      <c r="H550" s="2" t="s">
        <v>2851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8184.4105720000007</v>
      </c>
      <c r="R550" s="1">
        <v>0</v>
      </c>
      <c r="S550" s="1">
        <v>6289.69</v>
      </c>
      <c r="T550" s="1">
        <v>0</v>
      </c>
      <c r="U550" s="2" t="s">
        <v>0</v>
      </c>
      <c r="V550" s="1">
        <v>0</v>
      </c>
      <c r="W550" s="1">
        <v>1633.3798000000004</v>
      </c>
      <c r="X550" s="2" t="s">
        <v>8</v>
      </c>
      <c r="Y550" s="1">
        <v>261.34077200000013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35" t="s">
        <v>1</v>
      </c>
      <c r="AN550" s="2" t="s">
        <v>1</v>
      </c>
      <c r="AO550" s="135" t="s">
        <v>1</v>
      </c>
      <c r="AP550" s="2" t="s">
        <v>1</v>
      </c>
      <c r="AQ550" s="4">
        <v>8184.4105720000007</v>
      </c>
      <c r="AR550" s="4">
        <v>0</v>
      </c>
    </row>
    <row r="551" spans="1:44" x14ac:dyDescent="0.25">
      <c r="A551" s="2" t="s">
        <v>691</v>
      </c>
      <c r="B551" s="47">
        <v>44478</v>
      </c>
      <c r="C551" s="2" t="s">
        <v>26</v>
      </c>
      <c r="D551" s="2" t="s">
        <v>892</v>
      </c>
      <c r="E551" s="2" t="s">
        <v>894</v>
      </c>
      <c r="F551" s="2" t="s">
        <v>2451</v>
      </c>
      <c r="G551" s="2" t="s">
        <v>3</v>
      </c>
      <c r="H551" s="2" t="s">
        <v>2452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151.94840000000002</v>
      </c>
      <c r="R551" s="1">
        <v>0</v>
      </c>
      <c r="S551" s="1">
        <v>19.140000000000015</v>
      </c>
      <c r="T551" s="1">
        <v>0</v>
      </c>
      <c r="U551" s="2" t="s">
        <v>0</v>
      </c>
      <c r="V551" s="1">
        <v>0</v>
      </c>
      <c r="W551" s="1">
        <v>114.49000000000001</v>
      </c>
      <c r="X551" s="2" t="s">
        <v>8</v>
      </c>
      <c r="Y551" s="1">
        <v>18.3184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35" t="s">
        <v>1</v>
      </c>
      <c r="AN551" s="2" t="s">
        <v>1</v>
      </c>
      <c r="AO551" s="135" t="s">
        <v>1</v>
      </c>
      <c r="AP551" s="2" t="s">
        <v>1</v>
      </c>
      <c r="AQ551" s="4">
        <v>151.94840000000002</v>
      </c>
      <c r="AR551" s="4">
        <v>0</v>
      </c>
    </row>
    <row r="552" spans="1:44" x14ac:dyDescent="0.25">
      <c r="A552" s="2" t="s">
        <v>692</v>
      </c>
      <c r="B552" s="47">
        <v>44478</v>
      </c>
      <c r="C552" s="2" t="s">
        <v>6</v>
      </c>
      <c r="D552" s="2" t="s">
        <v>892</v>
      </c>
      <c r="E552" s="2" t="s">
        <v>893</v>
      </c>
      <c r="F552" s="2" t="s">
        <v>2852</v>
      </c>
      <c r="G552" s="2" t="s">
        <v>3</v>
      </c>
      <c r="H552" s="2" t="s">
        <v>2853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1690.7153980000003</v>
      </c>
      <c r="R552" s="1">
        <v>0</v>
      </c>
      <c r="S552" s="1">
        <v>1421.7846000000002</v>
      </c>
      <c r="T552" s="1">
        <v>0</v>
      </c>
      <c r="U552" s="2" t="s">
        <v>0</v>
      </c>
      <c r="V552" s="1">
        <v>0</v>
      </c>
      <c r="W552" s="1">
        <v>231.83685</v>
      </c>
      <c r="X552" s="2" t="s">
        <v>0</v>
      </c>
      <c r="Y552" s="1">
        <v>37.093947999999997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35" t="s">
        <v>1</v>
      </c>
      <c r="AN552" s="2" t="s">
        <v>1</v>
      </c>
      <c r="AO552" s="135" t="s">
        <v>1</v>
      </c>
      <c r="AP552" s="2" t="s">
        <v>1</v>
      </c>
      <c r="AQ552" s="4">
        <v>1690.7153980000001</v>
      </c>
      <c r="AR552" s="4">
        <v>0</v>
      </c>
    </row>
    <row r="553" spans="1:44" x14ac:dyDescent="0.25">
      <c r="A553" s="2" t="s">
        <v>693</v>
      </c>
      <c r="B553" s="47">
        <v>44478</v>
      </c>
      <c r="C553" s="2" t="s">
        <v>6</v>
      </c>
      <c r="D553" s="2" t="s">
        <v>892</v>
      </c>
      <c r="E553" s="2" t="s">
        <v>893</v>
      </c>
      <c r="F553" s="2" t="s">
        <v>2852</v>
      </c>
      <c r="G553" s="2" t="s">
        <v>3</v>
      </c>
      <c r="H553" s="2" t="s">
        <v>2854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2385</v>
      </c>
      <c r="P553" s="2" t="s">
        <v>2745</v>
      </c>
      <c r="Q553" s="1">
        <v>328.64</v>
      </c>
      <c r="R553" s="1">
        <v>0</v>
      </c>
      <c r="S553" s="1">
        <v>328.64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35" t="s">
        <v>1</v>
      </c>
      <c r="AN553" s="2" t="s">
        <v>1</v>
      </c>
      <c r="AO553" s="135" t="s">
        <v>1</v>
      </c>
      <c r="AP553" s="2" t="s">
        <v>1</v>
      </c>
      <c r="AQ553" s="4">
        <v>328.64</v>
      </c>
      <c r="AR553" s="4">
        <v>0</v>
      </c>
    </row>
    <row r="554" spans="1:44" x14ac:dyDescent="0.25">
      <c r="A554" s="2" t="s">
        <v>694</v>
      </c>
      <c r="B554" s="47">
        <v>44478</v>
      </c>
      <c r="C554" s="2" t="s">
        <v>6</v>
      </c>
      <c r="D554" s="2" t="s">
        <v>892</v>
      </c>
      <c r="E554" s="2" t="s">
        <v>893</v>
      </c>
      <c r="F554" s="2" t="s">
        <v>2852</v>
      </c>
      <c r="G554" s="2" t="s">
        <v>3</v>
      </c>
      <c r="H554" s="2" t="s">
        <v>2855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6699.9875680000005</v>
      </c>
      <c r="R554" s="1">
        <v>0</v>
      </c>
      <c r="S554" s="1">
        <v>4922.7352499999979</v>
      </c>
      <c r="T554" s="1">
        <v>0</v>
      </c>
      <c r="U554" s="2" t="s">
        <v>0</v>
      </c>
      <c r="V554" s="1">
        <v>0</v>
      </c>
      <c r="W554" s="1">
        <v>1532.1140500000004</v>
      </c>
      <c r="X554" s="2" t="s">
        <v>8</v>
      </c>
      <c r="Y554" s="1">
        <v>245.13826800000004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35" t="s">
        <v>1</v>
      </c>
      <c r="AN554" s="2" t="s">
        <v>1</v>
      </c>
      <c r="AO554" s="135" t="s">
        <v>1</v>
      </c>
      <c r="AP554" s="2" t="s">
        <v>1</v>
      </c>
      <c r="AQ554" s="4">
        <v>6699.9875679999977</v>
      </c>
      <c r="AR554" s="4">
        <v>0</v>
      </c>
    </row>
    <row r="555" spans="1:44" x14ac:dyDescent="0.25">
      <c r="A555" s="2" t="s">
        <v>695</v>
      </c>
      <c r="B555" s="47">
        <v>44478</v>
      </c>
      <c r="C555" s="2" t="s">
        <v>6</v>
      </c>
      <c r="D555" s="2" t="s">
        <v>18</v>
      </c>
      <c r="E555" s="2" t="s">
        <v>184</v>
      </c>
      <c r="F555" s="2" t="s">
        <v>1400</v>
      </c>
      <c r="G555" s="2" t="s">
        <v>3</v>
      </c>
      <c r="H555" s="2" t="s">
        <v>2856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2731.8892499999993</v>
      </c>
      <c r="R555" s="1">
        <v>0</v>
      </c>
      <c r="S555" s="1">
        <v>2160.4563000000003</v>
      </c>
      <c r="T555" s="1">
        <v>0</v>
      </c>
      <c r="U555" s="2" t="s">
        <v>0</v>
      </c>
      <c r="V555" s="1">
        <v>0</v>
      </c>
      <c r="W555" s="1">
        <v>492.61465000000004</v>
      </c>
      <c r="X555" s="2" t="s">
        <v>8</v>
      </c>
      <c r="Y555" s="1">
        <v>78.818299999999965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35" t="s">
        <v>1</v>
      </c>
      <c r="AN555" s="2" t="s">
        <v>1</v>
      </c>
      <c r="AO555" s="135" t="s">
        <v>1</v>
      </c>
      <c r="AP555" s="2" t="s">
        <v>1</v>
      </c>
      <c r="AQ555" s="4">
        <v>2731.8892500000002</v>
      </c>
      <c r="AR555" s="4">
        <v>0</v>
      </c>
    </row>
    <row r="556" spans="1:44" x14ac:dyDescent="0.25">
      <c r="A556" s="2" t="s">
        <v>696</v>
      </c>
      <c r="B556" s="47">
        <v>44478</v>
      </c>
      <c r="C556" s="2" t="s">
        <v>6</v>
      </c>
      <c r="D556" s="2" t="s">
        <v>18</v>
      </c>
      <c r="E556" s="2" t="s">
        <v>184</v>
      </c>
      <c r="F556" s="2" t="s">
        <v>1400</v>
      </c>
      <c r="G556" s="2" t="s">
        <v>12</v>
      </c>
      <c r="H556" s="2" t="s">
        <v>1</v>
      </c>
      <c r="I556" s="1" t="s">
        <v>1452</v>
      </c>
      <c r="J556" s="1" t="s">
        <v>1</v>
      </c>
      <c r="K556" s="1" t="s">
        <v>1390</v>
      </c>
      <c r="L556" s="1" t="s">
        <v>1950</v>
      </c>
      <c r="M556" s="1">
        <v>0.17</v>
      </c>
      <c r="N556" s="2" t="s">
        <v>11</v>
      </c>
      <c r="O556" s="2" t="s">
        <v>1450</v>
      </c>
      <c r="P556" s="2" t="s">
        <v>1451</v>
      </c>
      <c r="Q556" s="1">
        <v>-0.17</v>
      </c>
      <c r="R556" s="1">
        <v>0</v>
      </c>
      <c r="S556" s="1">
        <v>-0.17</v>
      </c>
      <c r="T556" s="1">
        <v>0</v>
      </c>
      <c r="U556" s="2" t="s">
        <v>0</v>
      </c>
      <c r="V556" s="1">
        <v>0</v>
      </c>
      <c r="W556" s="1">
        <v>0</v>
      </c>
      <c r="X556" s="2" t="s">
        <v>0</v>
      </c>
      <c r="Y556" s="1">
        <v>0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35" t="s">
        <v>1</v>
      </c>
      <c r="AN556" s="2" t="s">
        <v>1</v>
      </c>
      <c r="AO556" s="135" t="s">
        <v>1</v>
      </c>
      <c r="AP556" s="2" t="s">
        <v>1</v>
      </c>
      <c r="AQ556" s="4">
        <v>-0.17</v>
      </c>
      <c r="AR556" s="4">
        <v>0</v>
      </c>
    </row>
    <row r="557" spans="1:44" x14ac:dyDescent="0.25">
      <c r="A557" s="2" t="s">
        <v>697</v>
      </c>
      <c r="B557" s="47">
        <v>44478</v>
      </c>
      <c r="C557" s="2" t="s">
        <v>6</v>
      </c>
      <c r="D557" s="2" t="s">
        <v>16</v>
      </c>
      <c r="E557" s="2" t="s">
        <v>182</v>
      </c>
      <c r="F557" s="2" t="s">
        <v>2857</v>
      </c>
      <c r="G557" s="2" t="s">
        <v>3</v>
      </c>
      <c r="H557" s="2" t="s">
        <v>2858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790.65763199999992</v>
      </c>
      <c r="R557" s="1">
        <v>0</v>
      </c>
      <c r="S557" s="1">
        <v>521.06065000000001</v>
      </c>
      <c r="T557" s="1">
        <v>0</v>
      </c>
      <c r="U557" s="2" t="s">
        <v>0</v>
      </c>
      <c r="V557" s="1">
        <v>0</v>
      </c>
      <c r="W557" s="1">
        <v>232.41125000000002</v>
      </c>
      <c r="X557" s="2" t="s">
        <v>8</v>
      </c>
      <c r="Y557" s="1">
        <v>37.185732000000002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35" t="s">
        <v>1</v>
      </c>
      <c r="AN557" s="2" t="s">
        <v>1</v>
      </c>
      <c r="AO557" s="135" t="s">
        <v>1</v>
      </c>
      <c r="AP557" s="2" t="s">
        <v>1</v>
      </c>
      <c r="AQ557" s="4">
        <v>790.65763200000004</v>
      </c>
      <c r="AR557" s="4">
        <v>0</v>
      </c>
    </row>
    <row r="558" spans="1:44" x14ac:dyDescent="0.25">
      <c r="A558" s="2" t="s">
        <v>698</v>
      </c>
      <c r="B558" s="47">
        <v>44478</v>
      </c>
      <c r="C558" s="2" t="s">
        <v>6</v>
      </c>
      <c r="D558" s="2" t="s">
        <v>16</v>
      </c>
      <c r="E558" s="2" t="s">
        <v>182</v>
      </c>
      <c r="F558" s="2" t="s">
        <v>2857</v>
      </c>
      <c r="G558" s="2" t="s">
        <v>3</v>
      </c>
      <c r="H558" s="2" t="s">
        <v>2859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913</v>
      </c>
      <c r="P558" s="2" t="s">
        <v>914</v>
      </c>
      <c r="Q558" s="1">
        <v>40.894399999999997</v>
      </c>
      <c r="R558" s="1">
        <v>0</v>
      </c>
      <c r="S558" s="1">
        <v>24.967600000000001</v>
      </c>
      <c r="T558" s="1">
        <v>13.73</v>
      </c>
      <c r="U558" s="2" t="s">
        <v>8</v>
      </c>
      <c r="V558" s="1">
        <v>2.1968000000000001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35" t="s">
        <v>1</v>
      </c>
      <c r="AN558" s="2" t="s">
        <v>1</v>
      </c>
      <c r="AO558" s="135" t="s">
        <v>1</v>
      </c>
      <c r="AP558" s="2" t="s">
        <v>1</v>
      </c>
      <c r="AQ558" s="4">
        <v>40.894400000000005</v>
      </c>
      <c r="AR558" s="4">
        <v>0</v>
      </c>
    </row>
    <row r="559" spans="1:44" x14ac:dyDescent="0.25">
      <c r="A559" s="2" t="s">
        <v>699</v>
      </c>
      <c r="B559" s="47">
        <v>44478</v>
      </c>
      <c r="C559" s="2" t="s">
        <v>6</v>
      </c>
      <c r="D559" s="2" t="s">
        <v>16</v>
      </c>
      <c r="E559" s="2" t="s">
        <v>182</v>
      </c>
      <c r="F559" s="2" t="s">
        <v>2857</v>
      </c>
      <c r="G559" s="2" t="s">
        <v>3</v>
      </c>
      <c r="H559" s="2" t="s">
        <v>2860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4155.2055059999993</v>
      </c>
      <c r="R559" s="1">
        <v>0</v>
      </c>
      <c r="S559" s="1">
        <v>2952.1811499999985</v>
      </c>
      <c r="T559" s="1">
        <v>0</v>
      </c>
      <c r="U559" s="2" t="s">
        <v>0</v>
      </c>
      <c r="V559" s="1">
        <v>0</v>
      </c>
      <c r="W559" s="1">
        <v>1037.0899999999999</v>
      </c>
      <c r="X559" s="2" t="s">
        <v>0</v>
      </c>
      <c r="Y559" s="1">
        <v>165.93435600000001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35" t="s">
        <v>1</v>
      </c>
      <c r="AN559" s="2" t="s">
        <v>1</v>
      </c>
      <c r="AO559" s="135" t="s">
        <v>1</v>
      </c>
      <c r="AP559" s="2" t="s">
        <v>1</v>
      </c>
      <c r="AQ559" s="4">
        <v>4155.2055059999984</v>
      </c>
      <c r="AR559" s="4">
        <v>0</v>
      </c>
    </row>
    <row r="560" spans="1:44" x14ac:dyDescent="0.25">
      <c r="A560" s="2" t="s">
        <v>700</v>
      </c>
      <c r="B560" s="47">
        <v>44478</v>
      </c>
      <c r="C560" s="2" t="s">
        <v>6</v>
      </c>
      <c r="D560" s="2" t="s">
        <v>16</v>
      </c>
      <c r="E560" s="2" t="s">
        <v>182</v>
      </c>
      <c r="F560" s="2" t="s">
        <v>2857</v>
      </c>
      <c r="G560" s="2" t="s">
        <v>3</v>
      </c>
      <c r="H560" s="2" t="s">
        <v>2861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2862</v>
      </c>
      <c r="P560" s="2" t="s">
        <v>2863</v>
      </c>
      <c r="Q560" s="1">
        <v>535.20481600000005</v>
      </c>
      <c r="R560" s="1">
        <v>0</v>
      </c>
      <c r="S560" s="1">
        <v>381.29284999999999</v>
      </c>
      <c r="T560" s="1">
        <v>132.68275</v>
      </c>
      <c r="U560" s="2" t="s">
        <v>8</v>
      </c>
      <c r="V560" s="1">
        <v>21.229216000000001</v>
      </c>
      <c r="W560" s="1">
        <v>0</v>
      </c>
      <c r="X560" s="2" t="s">
        <v>0</v>
      </c>
      <c r="Y560" s="1">
        <v>0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35" t="s">
        <v>1</v>
      </c>
      <c r="AN560" s="2" t="s">
        <v>1</v>
      </c>
      <c r="AO560" s="135" t="s">
        <v>1</v>
      </c>
      <c r="AP560" s="2" t="s">
        <v>1</v>
      </c>
      <c r="AQ560" s="4">
        <v>535.20481599999994</v>
      </c>
      <c r="AR560" s="4">
        <v>0</v>
      </c>
    </row>
    <row r="561" spans="1:44" x14ac:dyDescent="0.25">
      <c r="A561" s="2" t="s">
        <v>701</v>
      </c>
      <c r="B561" s="47">
        <v>44478</v>
      </c>
      <c r="C561" s="2" t="s">
        <v>6</v>
      </c>
      <c r="D561" s="2" t="s">
        <v>16</v>
      </c>
      <c r="E561" s="2" t="s">
        <v>182</v>
      </c>
      <c r="F561" s="2" t="s">
        <v>2857</v>
      </c>
      <c r="G561" s="2" t="s">
        <v>3</v>
      </c>
      <c r="H561" s="2" t="s">
        <v>2864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1593.7746799999998</v>
      </c>
      <c r="R561" s="1">
        <v>0</v>
      </c>
      <c r="S561" s="1">
        <v>1146.8783000000003</v>
      </c>
      <c r="T561" s="1">
        <v>0</v>
      </c>
      <c r="U561" s="2" t="s">
        <v>0</v>
      </c>
      <c r="V561" s="1">
        <v>0</v>
      </c>
      <c r="W561" s="1">
        <v>385.25549999999993</v>
      </c>
      <c r="X561" s="2" t="s">
        <v>8</v>
      </c>
      <c r="Y561" s="1">
        <v>61.640880000000003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35" t="s">
        <v>1</v>
      </c>
      <c r="AN561" s="2" t="s">
        <v>1</v>
      </c>
      <c r="AO561" s="135" t="s">
        <v>1</v>
      </c>
      <c r="AP561" s="2" t="s">
        <v>1</v>
      </c>
      <c r="AQ561" s="4">
        <v>1593.7746800000002</v>
      </c>
      <c r="AR561" s="4">
        <v>0</v>
      </c>
    </row>
    <row r="562" spans="1:44" x14ac:dyDescent="0.25">
      <c r="A562" s="2" t="s">
        <v>702</v>
      </c>
      <c r="B562" s="47">
        <v>44478</v>
      </c>
      <c r="C562" s="2" t="s">
        <v>6</v>
      </c>
      <c r="D562" s="2" t="s">
        <v>9</v>
      </c>
      <c r="E562" s="2" t="s">
        <v>177</v>
      </c>
      <c r="F562" s="2" t="s">
        <v>2865</v>
      </c>
      <c r="G562" s="2" t="s">
        <v>3</v>
      </c>
      <c r="H562" s="2" t="s">
        <v>2866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1324.7522180000003</v>
      </c>
      <c r="R562" s="1">
        <v>0</v>
      </c>
      <c r="S562" s="1">
        <v>839.80340000000035</v>
      </c>
      <c r="T562" s="1">
        <v>0</v>
      </c>
      <c r="U562" s="2" t="s">
        <v>0</v>
      </c>
      <c r="V562" s="1">
        <v>0</v>
      </c>
      <c r="W562" s="1">
        <v>418.05934999999988</v>
      </c>
      <c r="X562" s="2" t="s">
        <v>0</v>
      </c>
      <c r="Y562" s="1">
        <v>66.889468000000008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35" t="s">
        <v>1</v>
      </c>
      <c r="AN562" s="2" t="s">
        <v>1</v>
      </c>
      <c r="AO562" s="135" t="s">
        <v>1</v>
      </c>
      <c r="AP562" s="2" t="s">
        <v>1</v>
      </c>
      <c r="AQ562" s="4">
        <v>1324.7522180000003</v>
      </c>
      <c r="AR562" s="4">
        <v>0</v>
      </c>
    </row>
    <row r="563" spans="1:44" x14ac:dyDescent="0.25">
      <c r="A563" s="2" t="s">
        <v>703</v>
      </c>
      <c r="B563" s="47">
        <v>44478</v>
      </c>
      <c r="C563" s="2" t="s">
        <v>6</v>
      </c>
      <c r="D563" s="2" t="s">
        <v>1591</v>
      </c>
      <c r="E563" s="2" t="s">
        <v>732</v>
      </c>
      <c r="F563" s="2" t="s">
        <v>1945</v>
      </c>
      <c r="G563" s="2" t="s">
        <v>3</v>
      </c>
      <c r="H563" s="2" t="s">
        <v>1946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3582.5217000000011</v>
      </c>
      <c r="R563" s="1">
        <v>0</v>
      </c>
      <c r="S563" s="1">
        <v>2753.5697500000015</v>
      </c>
      <c r="T563" s="1">
        <v>0</v>
      </c>
      <c r="U563" s="2" t="s">
        <v>0</v>
      </c>
      <c r="V563" s="1">
        <v>0</v>
      </c>
      <c r="W563" s="1">
        <v>714.6137500000001</v>
      </c>
      <c r="X563" s="2" t="s">
        <v>8</v>
      </c>
      <c r="Y563" s="1">
        <v>114.33819999999994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35" t="s">
        <v>1</v>
      </c>
      <c r="AN563" s="2" t="s">
        <v>1</v>
      </c>
      <c r="AO563" s="135" t="s">
        <v>1</v>
      </c>
      <c r="AP563" s="2" t="s">
        <v>1</v>
      </c>
      <c r="AQ563" s="4">
        <v>3582.5217000000016</v>
      </c>
      <c r="AR563" s="4">
        <v>0</v>
      </c>
    </row>
    <row r="564" spans="1:44" x14ac:dyDescent="0.25">
      <c r="A564" s="2" t="s">
        <v>704</v>
      </c>
      <c r="B564" s="47">
        <v>44478</v>
      </c>
      <c r="C564" s="2" t="s">
        <v>6</v>
      </c>
      <c r="D564" s="2" t="s">
        <v>1591</v>
      </c>
      <c r="E564" s="2" t="s">
        <v>732</v>
      </c>
      <c r="F564" s="2" t="s">
        <v>1537</v>
      </c>
      <c r="G564" s="2" t="s">
        <v>12</v>
      </c>
      <c r="H564" s="2" t="s">
        <v>1</v>
      </c>
      <c r="I564" s="1" t="s">
        <v>1255</v>
      </c>
      <c r="J564" s="1" t="s">
        <v>1</v>
      </c>
      <c r="K564" s="1" t="s">
        <v>1949</v>
      </c>
      <c r="L564" s="1" t="s">
        <v>1950</v>
      </c>
      <c r="M564" s="1">
        <v>25.15</v>
      </c>
      <c r="N564" s="2" t="s">
        <v>11</v>
      </c>
      <c r="O564" s="2" t="s">
        <v>1951</v>
      </c>
      <c r="P564" s="2" t="s">
        <v>1952</v>
      </c>
      <c r="Q564" s="1">
        <v>-14.67</v>
      </c>
      <c r="R564" s="1">
        <v>0</v>
      </c>
      <c r="S564" s="1">
        <v>-14.67</v>
      </c>
      <c r="T564" s="1">
        <v>0</v>
      </c>
      <c r="U564" s="2" t="s">
        <v>0</v>
      </c>
      <c r="V564" s="1">
        <v>0</v>
      </c>
      <c r="W564" s="1">
        <v>0</v>
      </c>
      <c r="X564" s="2" t="s">
        <v>0</v>
      </c>
      <c r="Y564" s="1">
        <v>0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35" t="s">
        <v>1</v>
      </c>
      <c r="AN564" s="2" t="s">
        <v>1</v>
      </c>
      <c r="AO564" s="135" t="s">
        <v>1</v>
      </c>
      <c r="AP564" s="2" t="s">
        <v>1</v>
      </c>
      <c r="AQ564" s="4">
        <v>-14.67</v>
      </c>
      <c r="AR564" s="4">
        <v>0</v>
      </c>
    </row>
    <row r="565" spans="1:44" x14ac:dyDescent="0.25">
      <c r="A565" s="2" t="s">
        <v>705</v>
      </c>
      <c r="B565" s="47">
        <v>44478</v>
      </c>
      <c r="C565" s="2" t="s">
        <v>6</v>
      </c>
      <c r="D565" s="2" t="s">
        <v>5</v>
      </c>
      <c r="E565" s="2" t="s">
        <v>174</v>
      </c>
      <c r="F565" s="2" t="s">
        <v>1456</v>
      </c>
      <c r="G565" s="2" t="s">
        <v>3</v>
      </c>
      <c r="H565" s="2" t="s">
        <v>2867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3806.1439999999989</v>
      </c>
      <c r="R565" s="1">
        <v>0</v>
      </c>
      <c r="S565" s="1">
        <v>3117.1486999999993</v>
      </c>
      <c r="T565" s="1">
        <v>0</v>
      </c>
      <c r="U565" s="2" t="s">
        <v>0</v>
      </c>
      <c r="V565" s="1">
        <v>0</v>
      </c>
      <c r="W565" s="1">
        <v>593.9615</v>
      </c>
      <c r="X565" s="2" t="s">
        <v>0</v>
      </c>
      <c r="Y565" s="1">
        <v>95.033799999999999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35" t="s">
        <v>1</v>
      </c>
      <c r="AN565" s="2" t="s">
        <v>1</v>
      </c>
      <c r="AO565" s="135" t="s">
        <v>1</v>
      </c>
      <c r="AP565" s="2" t="s">
        <v>1</v>
      </c>
      <c r="AQ565" s="4">
        <v>3806.1439999999993</v>
      </c>
      <c r="AR565" s="4">
        <v>0</v>
      </c>
    </row>
    <row r="566" spans="1:44" x14ac:dyDescent="0.25">
      <c r="A566" s="2" t="s">
        <v>706</v>
      </c>
      <c r="B566" s="47">
        <v>44478</v>
      </c>
      <c r="C566" s="2" t="s">
        <v>6</v>
      </c>
      <c r="D566" s="2" t="s">
        <v>929</v>
      </c>
      <c r="E566" s="2" t="s">
        <v>930</v>
      </c>
      <c r="F566" s="2" t="s">
        <v>2868</v>
      </c>
      <c r="G566" s="2" t="s">
        <v>3</v>
      </c>
      <c r="H566" s="2" t="s">
        <v>2869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471.0437</v>
      </c>
      <c r="R566" s="1">
        <v>0</v>
      </c>
      <c r="S566" s="1">
        <v>404.52929999999998</v>
      </c>
      <c r="T566" s="1">
        <v>0</v>
      </c>
      <c r="U566" s="2" t="s">
        <v>0</v>
      </c>
      <c r="V566" s="1">
        <v>0</v>
      </c>
      <c r="W566" s="1">
        <v>57.340000000000011</v>
      </c>
      <c r="X566" s="2" t="s">
        <v>0</v>
      </c>
      <c r="Y566" s="1">
        <v>9.1743999999999968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35" t="s">
        <v>1</v>
      </c>
      <c r="AN566" s="2" t="s">
        <v>1</v>
      </c>
      <c r="AO566" s="135" t="s">
        <v>1</v>
      </c>
      <c r="AP566" s="2" t="s">
        <v>1</v>
      </c>
      <c r="AQ566" s="4">
        <v>471.0437</v>
      </c>
      <c r="AR566" s="4">
        <v>0</v>
      </c>
    </row>
    <row r="567" spans="1:44" x14ac:dyDescent="0.25">
      <c r="A567" s="2" t="s">
        <v>707</v>
      </c>
      <c r="B567" s="47">
        <v>44478</v>
      </c>
      <c r="C567" s="2" t="s">
        <v>6</v>
      </c>
      <c r="D567" s="2" t="s">
        <v>929</v>
      </c>
      <c r="E567" s="2" t="s">
        <v>930</v>
      </c>
      <c r="F567" s="2" t="s">
        <v>2868</v>
      </c>
      <c r="G567" s="2" t="s">
        <v>3</v>
      </c>
      <c r="H567" s="2" t="s">
        <v>2870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2871</v>
      </c>
      <c r="P567" s="2" t="s">
        <v>2872</v>
      </c>
      <c r="Q567" s="1">
        <v>28.067399999999999</v>
      </c>
      <c r="R567" s="1">
        <v>0</v>
      </c>
      <c r="S567" s="1">
        <v>28.067399999999999</v>
      </c>
      <c r="T567" s="1">
        <v>0</v>
      </c>
      <c r="U567" s="2" t="s">
        <v>0</v>
      </c>
      <c r="V567" s="1">
        <v>0</v>
      </c>
      <c r="W567" s="1">
        <v>0</v>
      </c>
      <c r="X567" s="2" t="s">
        <v>0</v>
      </c>
      <c r="Y567" s="1">
        <v>0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35" t="s">
        <v>1</v>
      </c>
      <c r="AN567" s="2" t="s">
        <v>1</v>
      </c>
      <c r="AO567" s="135" t="s">
        <v>1</v>
      </c>
      <c r="AP567" s="2" t="s">
        <v>1</v>
      </c>
      <c r="AQ567" s="4">
        <v>28.067399999999999</v>
      </c>
      <c r="AR567" s="4">
        <v>0</v>
      </c>
    </row>
    <row r="568" spans="1:44" x14ac:dyDescent="0.25">
      <c r="A568" s="2" t="s">
        <v>708</v>
      </c>
      <c r="B568" s="47">
        <v>44478</v>
      </c>
      <c r="C568" s="2" t="s">
        <v>6</v>
      </c>
      <c r="D568" s="2" t="s">
        <v>929</v>
      </c>
      <c r="E568" s="2" t="s">
        <v>930</v>
      </c>
      <c r="F568" s="2" t="s">
        <v>2868</v>
      </c>
      <c r="G568" s="2" t="s">
        <v>3</v>
      </c>
      <c r="H568" s="2" t="s">
        <v>2873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</v>
      </c>
      <c r="P568" s="2" t="s">
        <v>1</v>
      </c>
      <c r="Q568" s="1">
        <v>903.16405000000009</v>
      </c>
      <c r="R568" s="1">
        <v>0</v>
      </c>
      <c r="S568" s="1">
        <v>726.18475000000001</v>
      </c>
      <c r="T568" s="1">
        <v>0</v>
      </c>
      <c r="U568" s="2" t="s">
        <v>0</v>
      </c>
      <c r="V568" s="1">
        <v>0</v>
      </c>
      <c r="W568" s="1">
        <v>152.56840000000003</v>
      </c>
      <c r="X568" s="2" t="s">
        <v>0</v>
      </c>
      <c r="Y568" s="1">
        <v>24.410900000000002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35" t="s">
        <v>1</v>
      </c>
      <c r="AN568" s="2" t="s">
        <v>1</v>
      </c>
      <c r="AO568" s="135" t="s">
        <v>1</v>
      </c>
      <c r="AP568" s="2" t="s">
        <v>1</v>
      </c>
      <c r="AQ568" s="4">
        <v>903.16404999999997</v>
      </c>
      <c r="AR568" s="4">
        <v>0</v>
      </c>
    </row>
    <row r="569" spans="1:44" x14ac:dyDescent="0.25">
      <c r="A569" s="2" t="s">
        <v>709</v>
      </c>
      <c r="B569" s="47">
        <v>44478</v>
      </c>
      <c r="C569" s="2" t="s">
        <v>6</v>
      </c>
      <c r="D569" s="2" t="s">
        <v>884</v>
      </c>
      <c r="E569" s="2" t="s">
        <v>850</v>
      </c>
      <c r="F569" s="2" t="s">
        <v>3189</v>
      </c>
      <c r="G569" s="2" t="s">
        <v>3</v>
      </c>
      <c r="H569" s="2" t="s">
        <v>3188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0</v>
      </c>
      <c r="R569" s="1">
        <v>0</v>
      </c>
      <c r="S569" s="1">
        <v>0</v>
      </c>
      <c r="T569" s="1">
        <v>0</v>
      </c>
      <c r="U569" s="2" t="s">
        <v>0</v>
      </c>
      <c r="V569" s="1">
        <v>0</v>
      </c>
      <c r="W569" s="1">
        <v>0</v>
      </c>
      <c r="X569" s="2" t="s">
        <v>8</v>
      </c>
      <c r="Y569" s="1">
        <v>0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35"/>
      <c r="AN569" s="2"/>
      <c r="AO569" s="135">
        <v>0</v>
      </c>
      <c r="AP569" s="2">
        <v>0</v>
      </c>
      <c r="AQ569" s="4">
        <v>0</v>
      </c>
      <c r="AR569" s="4">
        <v>0</v>
      </c>
    </row>
    <row r="570" spans="1:44" x14ac:dyDescent="0.25">
      <c r="A570" s="2" t="s">
        <v>710</v>
      </c>
      <c r="B570" s="47">
        <v>44479</v>
      </c>
      <c r="C570" s="2" t="s">
        <v>1364</v>
      </c>
      <c r="D570" s="2" t="s">
        <v>48</v>
      </c>
      <c r="E570" s="2" t="s">
        <v>1365</v>
      </c>
      <c r="F570" s="2" t="s">
        <v>1917</v>
      </c>
      <c r="G570" s="2" t="s">
        <v>3</v>
      </c>
      <c r="H570" s="2" t="s">
        <v>1956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4030.0114060000001</v>
      </c>
      <c r="R570" s="1">
        <v>0</v>
      </c>
      <c r="S570" s="1">
        <v>3196.58</v>
      </c>
      <c r="T570" s="1">
        <v>0</v>
      </c>
      <c r="U570" s="2" t="s">
        <v>0</v>
      </c>
      <c r="V570" s="1">
        <v>0</v>
      </c>
      <c r="W570" s="1">
        <v>718.47535000000005</v>
      </c>
      <c r="X570" s="2" t="s">
        <v>0</v>
      </c>
      <c r="Y570" s="1">
        <v>114.95605599999996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35" t="s">
        <v>1</v>
      </c>
      <c r="AN570" s="2" t="s">
        <v>1</v>
      </c>
      <c r="AO570" s="135" t="s">
        <v>1</v>
      </c>
      <c r="AP570" s="2" t="s">
        <v>1</v>
      </c>
      <c r="AQ570" s="4">
        <v>4030.0114060000001</v>
      </c>
      <c r="AR570" s="4">
        <v>0</v>
      </c>
    </row>
    <row r="571" spans="1:44" x14ac:dyDescent="0.25">
      <c r="A571" s="2" t="s">
        <v>711</v>
      </c>
      <c r="B571" s="47">
        <v>44479</v>
      </c>
      <c r="C571" s="2" t="s">
        <v>34</v>
      </c>
      <c r="D571" s="2" t="s">
        <v>48</v>
      </c>
      <c r="E571" s="2" t="s">
        <v>180</v>
      </c>
      <c r="F571" s="2" t="s">
        <v>2079</v>
      </c>
      <c r="G571" s="2" t="s">
        <v>3</v>
      </c>
      <c r="H571" s="2" t="s">
        <v>2080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1155.3969500000001</v>
      </c>
      <c r="R571" s="1">
        <v>0</v>
      </c>
      <c r="S571" s="1">
        <v>1106.0621500000004</v>
      </c>
      <c r="T571" s="1">
        <v>0</v>
      </c>
      <c r="U571" s="2" t="s">
        <v>0</v>
      </c>
      <c r="V571" s="1">
        <v>0</v>
      </c>
      <c r="W571" s="1">
        <v>42.53</v>
      </c>
      <c r="X571" s="2" t="s">
        <v>0</v>
      </c>
      <c r="Y571" s="1">
        <v>6.8048000000000002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35" t="s">
        <v>1</v>
      </c>
      <c r="AN571" s="2" t="s">
        <v>1</v>
      </c>
      <c r="AO571" s="135" t="s">
        <v>1</v>
      </c>
      <c r="AP571" s="2" t="s">
        <v>1</v>
      </c>
      <c r="AQ571" s="4">
        <v>1155.3969500000003</v>
      </c>
      <c r="AR571" s="4">
        <v>0</v>
      </c>
    </row>
    <row r="572" spans="1:44" x14ac:dyDescent="0.25">
      <c r="A572" s="2" t="s">
        <v>712</v>
      </c>
      <c r="B572" s="47">
        <v>44479</v>
      </c>
      <c r="C572" s="2" t="s">
        <v>34</v>
      </c>
      <c r="D572" s="2" t="s">
        <v>48</v>
      </c>
      <c r="E572" s="2" t="s">
        <v>180</v>
      </c>
      <c r="F572" s="2" t="s">
        <v>2088</v>
      </c>
      <c r="G572" s="2" t="s">
        <v>3</v>
      </c>
      <c r="H572" s="2" t="s">
        <v>2089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1138</v>
      </c>
      <c r="P572" s="2" t="s">
        <v>1129</v>
      </c>
      <c r="Q572" s="1">
        <v>5.7884000000000002</v>
      </c>
      <c r="R572" s="1">
        <v>0</v>
      </c>
      <c r="S572" s="1">
        <v>0</v>
      </c>
      <c r="T572" s="1">
        <v>4.99</v>
      </c>
      <c r="U572" s="2" t="s">
        <v>8</v>
      </c>
      <c r="V572" s="1">
        <v>0.7984</v>
      </c>
      <c r="W572" s="1">
        <v>0</v>
      </c>
      <c r="X572" s="2" t="s">
        <v>0</v>
      </c>
      <c r="Y572" s="1">
        <v>0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35" t="s">
        <v>1</v>
      </c>
      <c r="AN572" s="2" t="s">
        <v>1</v>
      </c>
      <c r="AO572" s="135" t="s">
        <v>1</v>
      </c>
      <c r="AP572" s="2" t="s">
        <v>1</v>
      </c>
      <c r="AQ572" s="4">
        <v>5.7884000000000002</v>
      </c>
      <c r="AR572" s="4">
        <v>0</v>
      </c>
    </row>
    <row r="573" spans="1:44" x14ac:dyDescent="0.25">
      <c r="A573" s="2" t="s">
        <v>713</v>
      </c>
      <c r="B573" s="47">
        <v>44479</v>
      </c>
      <c r="C573" s="2" t="s">
        <v>34</v>
      </c>
      <c r="D573" s="2" t="s">
        <v>48</v>
      </c>
      <c r="E573" s="2" t="s">
        <v>180</v>
      </c>
      <c r="F573" s="2" t="s">
        <v>2079</v>
      </c>
      <c r="G573" s="2" t="s">
        <v>3</v>
      </c>
      <c r="H573" s="2" t="s">
        <v>2092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397.48734999999999</v>
      </c>
      <c r="R573" s="1">
        <v>0</v>
      </c>
      <c r="S573" s="1">
        <v>364.07934999999992</v>
      </c>
      <c r="T573" s="1">
        <v>0</v>
      </c>
      <c r="U573" s="2" t="s">
        <v>0</v>
      </c>
      <c r="V573" s="1">
        <v>0</v>
      </c>
      <c r="W573" s="1">
        <v>28.8</v>
      </c>
      <c r="X573" s="2" t="s">
        <v>8</v>
      </c>
      <c r="Y573" s="1">
        <v>4.6080000000000005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35" t="s">
        <v>1</v>
      </c>
      <c r="AN573" s="2" t="s">
        <v>1</v>
      </c>
      <c r="AO573" s="135" t="s">
        <v>1</v>
      </c>
      <c r="AP573" s="2" t="s">
        <v>1</v>
      </c>
      <c r="AQ573" s="4">
        <v>397.48734999999994</v>
      </c>
      <c r="AR573" s="4">
        <v>0</v>
      </c>
    </row>
    <row r="574" spans="1:44" x14ac:dyDescent="0.25">
      <c r="A574" s="2" t="s">
        <v>714</v>
      </c>
      <c r="B574" s="47">
        <v>44479</v>
      </c>
      <c r="C574" s="2" t="s">
        <v>26</v>
      </c>
      <c r="D574" s="2" t="s">
        <v>48</v>
      </c>
      <c r="E574" s="2" t="s">
        <v>220</v>
      </c>
      <c r="F574" s="2" t="s">
        <v>2453</v>
      </c>
      <c r="G574" s="2" t="s">
        <v>3</v>
      </c>
      <c r="H574" s="2" t="s">
        <v>2454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3700.0816339999997</v>
      </c>
      <c r="R574" s="1">
        <v>0</v>
      </c>
      <c r="S574" s="1">
        <v>2563.7776499999991</v>
      </c>
      <c r="T574" s="1">
        <v>0</v>
      </c>
      <c r="U574" s="2" t="s">
        <v>0</v>
      </c>
      <c r="V574" s="1">
        <v>0</v>
      </c>
      <c r="W574" s="1">
        <v>979.57240000000002</v>
      </c>
      <c r="X574" s="2" t="s">
        <v>0</v>
      </c>
      <c r="Y574" s="1">
        <v>156.73158400000005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35" t="s">
        <v>1</v>
      </c>
      <c r="AN574" s="2" t="s">
        <v>1</v>
      </c>
      <c r="AO574" s="135" t="s">
        <v>1</v>
      </c>
      <c r="AP574" s="2" t="s">
        <v>1</v>
      </c>
      <c r="AQ574" s="4">
        <v>3700.0816339999992</v>
      </c>
      <c r="AR574" s="4">
        <v>0</v>
      </c>
    </row>
    <row r="575" spans="1:44" x14ac:dyDescent="0.25">
      <c r="A575" s="2" t="s">
        <v>715</v>
      </c>
      <c r="B575" s="47">
        <v>44479</v>
      </c>
      <c r="C575" s="2" t="s">
        <v>6</v>
      </c>
      <c r="D575" s="2" t="s">
        <v>48</v>
      </c>
      <c r="E575" s="2" t="s">
        <v>229</v>
      </c>
      <c r="F575" s="2" t="s">
        <v>2874</v>
      </c>
      <c r="G575" s="2" t="s">
        <v>3</v>
      </c>
      <c r="H575" s="2" t="s">
        <v>2875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2807.1447619999994</v>
      </c>
      <c r="R575" s="1">
        <v>0</v>
      </c>
      <c r="S575" s="1">
        <v>2094.5356000000002</v>
      </c>
      <c r="T575" s="1">
        <v>0</v>
      </c>
      <c r="U575" s="2" t="s">
        <v>0</v>
      </c>
      <c r="V575" s="1">
        <v>0</v>
      </c>
      <c r="W575" s="1">
        <v>614.31844999999998</v>
      </c>
      <c r="X575" s="2" t="s">
        <v>8</v>
      </c>
      <c r="Y575" s="1">
        <v>98.290712000000013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35" t="s">
        <v>1</v>
      </c>
      <c r="AN575" s="2" t="s">
        <v>1</v>
      </c>
      <c r="AO575" s="135" t="s">
        <v>1</v>
      </c>
      <c r="AP575" s="2" t="s">
        <v>1</v>
      </c>
      <c r="AQ575" s="4">
        <v>2807.1447619999999</v>
      </c>
      <c r="AR575" s="4">
        <v>0</v>
      </c>
    </row>
    <row r="576" spans="1:44" x14ac:dyDescent="0.25">
      <c r="A576" s="2" t="s">
        <v>716</v>
      </c>
      <c r="B576" s="47">
        <v>44479</v>
      </c>
      <c r="C576" s="2" t="s">
        <v>6</v>
      </c>
      <c r="D576" s="2" t="s">
        <v>48</v>
      </c>
      <c r="E576" s="2" t="s">
        <v>229</v>
      </c>
      <c r="F576" s="2" t="s">
        <v>2874</v>
      </c>
      <c r="G576" s="2" t="s">
        <v>3</v>
      </c>
      <c r="H576" s="2" t="s">
        <v>2876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1220</v>
      </c>
      <c r="P576" s="2" t="s">
        <v>926</v>
      </c>
      <c r="Q576" s="1">
        <v>93.469350000000006</v>
      </c>
      <c r="R576" s="1">
        <v>0</v>
      </c>
      <c r="S576" s="1">
        <v>93.469350000000006</v>
      </c>
      <c r="T576" s="1">
        <v>0</v>
      </c>
      <c r="U576" s="2" t="s">
        <v>0</v>
      </c>
      <c r="V576" s="1">
        <v>0</v>
      </c>
      <c r="W576" s="1">
        <v>0</v>
      </c>
      <c r="X576" s="2" t="s">
        <v>0</v>
      </c>
      <c r="Y576" s="1">
        <v>0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35" t="s">
        <v>1</v>
      </c>
      <c r="AN576" s="2" t="s">
        <v>1</v>
      </c>
      <c r="AO576" s="135" t="s">
        <v>1</v>
      </c>
      <c r="AP576" s="2" t="s">
        <v>1</v>
      </c>
      <c r="AQ576" s="4">
        <v>93.469350000000006</v>
      </c>
      <c r="AR576" s="4">
        <v>0</v>
      </c>
    </row>
    <row r="577" spans="1:44" x14ac:dyDescent="0.25">
      <c r="A577" s="2" t="s">
        <v>717</v>
      </c>
      <c r="B577" s="47">
        <v>44479</v>
      </c>
      <c r="C577" s="2" t="s">
        <v>6</v>
      </c>
      <c r="D577" s="2" t="s">
        <v>48</v>
      </c>
      <c r="E577" s="2" t="s">
        <v>229</v>
      </c>
      <c r="F577" s="2" t="s">
        <v>2874</v>
      </c>
      <c r="G577" s="2" t="s">
        <v>3</v>
      </c>
      <c r="H577" s="2" t="s">
        <v>2877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2016.5980940000002</v>
      </c>
      <c r="R577" s="1">
        <v>0</v>
      </c>
      <c r="S577" s="1">
        <v>1540.6983500000003</v>
      </c>
      <c r="T577" s="1">
        <v>0</v>
      </c>
      <c r="U577" s="2" t="s">
        <v>0</v>
      </c>
      <c r="V577" s="1">
        <v>0</v>
      </c>
      <c r="W577" s="1">
        <v>410.25840000000011</v>
      </c>
      <c r="X577" s="2" t="s">
        <v>8</v>
      </c>
      <c r="Y577" s="1">
        <v>65.641343999999989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35" t="s">
        <v>1</v>
      </c>
      <c r="AN577" s="2" t="s">
        <v>1</v>
      </c>
      <c r="AO577" s="135" t="s">
        <v>1</v>
      </c>
      <c r="AP577" s="2" t="s">
        <v>1</v>
      </c>
      <c r="AQ577" s="4">
        <v>2016.5980940000004</v>
      </c>
      <c r="AR577" s="4">
        <v>0</v>
      </c>
    </row>
    <row r="578" spans="1:44" x14ac:dyDescent="0.25">
      <c r="A578" s="2" t="s">
        <v>718</v>
      </c>
      <c r="B578" s="47">
        <v>44479</v>
      </c>
      <c r="C578" s="2" t="s">
        <v>6</v>
      </c>
      <c r="D578" s="2" t="s">
        <v>48</v>
      </c>
      <c r="E578" s="2" t="s">
        <v>229</v>
      </c>
      <c r="F578" s="2" t="s">
        <v>2874</v>
      </c>
      <c r="G578" s="2" t="s">
        <v>3</v>
      </c>
      <c r="H578" s="2" t="s">
        <v>2878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997</v>
      </c>
      <c r="P578" s="2" t="s">
        <v>1203</v>
      </c>
      <c r="Q578" s="1">
        <v>26.00975</v>
      </c>
      <c r="R578" s="1">
        <v>0</v>
      </c>
      <c r="S578" s="1">
        <v>18.19135</v>
      </c>
      <c r="T578" s="1">
        <v>6.74</v>
      </c>
      <c r="U578" s="2" t="s">
        <v>8</v>
      </c>
      <c r="V578" s="1">
        <v>1.0784</v>
      </c>
      <c r="W578" s="1">
        <v>0</v>
      </c>
      <c r="X578" s="2" t="s">
        <v>0</v>
      </c>
      <c r="Y578" s="1">
        <v>0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35" t="s">
        <v>1</v>
      </c>
      <c r="AN578" s="2" t="s">
        <v>1</v>
      </c>
      <c r="AO578" s="135" t="s">
        <v>1</v>
      </c>
      <c r="AP578" s="2" t="s">
        <v>1</v>
      </c>
      <c r="AQ578" s="4">
        <v>26.00975</v>
      </c>
      <c r="AR578" s="4">
        <v>0</v>
      </c>
    </row>
    <row r="579" spans="1:44" x14ac:dyDescent="0.25">
      <c r="A579" s="2" t="s">
        <v>719</v>
      </c>
      <c r="B579" s="47">
        <v>44479</v>
      </c>
      <c r="C579" s="2" t="s">
        <v>6</v>
      </c>
      <c r="D579" s="2" t="s">
        <v>48</v>
      </c>
      <c r="E579" s="2" t="s">
        <v>229</v>
      </c>
      <c r="F579" s="2" t="s">
        <v>2874</v>
      </c>
      <c r="G579" s="2" t="s">
        <v>3</v>
      </c>
      <c r="H579" s="2" t="s">
        <v>2879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77.813300000000012</v>
      </c>
      <c r="R579" s="1">
        <v>0</v>
      </c>
      <c r="S579" s="1">
        <v>58.464500000000008</v>
      </c>
      <c r="T579" s="1">
        <v>0</v>
      </c>
      <c r="U579" s="2" t="s">
        <v>0</v>
      </c>
      <c r="V579" s="1">
        <v>0</v>
      </c>
      <c r="W579" s="1">
        <v>16.68</v>
      </c>
      <c r="X579" s="2" t="s">
        <v>8</v>
      </c>
      <c r="Y579" s="1">
        <v>2.6688000000000001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35" t="s">
        <v>1</v>
      </c>
      <c r="AN579" s="2" t="s">
        <v>1</v>
      </c>
      <c r="AO579" s="135" t="s">
        <v>1</v>
      </c>
      <c r="AP579" s="2" t="s">
        <v>1</v>
      </c>
      <c r="AQ579" s="4">
        <v>77.813300000000012</v>
      </c>
      <c r="AR579" s="4">
        <v>0</v>
      </c>
    </row>
    <row r="580" spans="1:44" x14ac:dyDescent="0.25">
      <c r="A580" s="2" t="s">
        <v>720</v>
      </c>
      <c r="B580" s="47">
        <v>44479</v>
      </c>
      <c r="C580" s="2" t="s">
        <v>6</v>
      </c>
      <c r="D580" s="2" t="s">
        <v>48</v>
      </c>
      <c r="E580" s="2" t="s">
        <v>229</v>
      </c>
      <c r="F580" s="2" t="s">
        <v>2874</v>
      </c>
      <c r="G580" s="2" t="s">
        <v>12</v>
      </c>
      <c r="H580" s="2" t="s">
        <v>1</v>
      </c>
      <c r="I580" s="1" t="s">
        <v>2880</v>
      </c>
      <c r="J580" s="1" t="s">
        <v>1</v>
      </c>
      <c r="K580" s="1" t="s">
        <v>2881</v>
      </c>
      <c r="L580" s="1" t="s">
        <v>1950</v>
      </c>
      <c r="M580" s="1">
        <v>16.64</v>
      </c>
      <c r="N580" s="2" t="s">
        <v>11</v>
      </c>
      <c r="O580" s="2" t="s">
        <v>2882</v>
      </c>
      <c r="P580" s="2" t="s">
        <v>2883</v>
      </c>
      <c r="Q580" s="1">
        <v>-16.64</v>
      </c>
      <c r="R580" s="1">
        <v>0</v>
      </c>
      <c r="S580" s="1">
        <v>-16.64</v>
      </c>
      <c r="T580" s="1">
        <v>0</v>
      </c>
      <c r="U580" s="2" t="s">
        <v>0</v>
      </c>
      <c r="V580" s="1">
        <v>0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35" t="s">
        <v>1</v>
      </c>
      <c r="AN580" s="2" t="s">
        <v>1</v>
      </c>
      <c r="AO580" s="135" t="s">
        <v>1</v>
      </c>
      <c r="AP580" s="2" t="s">
        <v>1</v>
      </c>
      <c r="AQ580" s="4">
        <v>-16.64</v>
      </c>
      <c r="AR580" s="4">
        <v>0</v>
      </c>
    </row>
    <row r="581" spans="1:44" x14ac:dyDescent="0.25">
      <c r="A581" s="2" t="s">
        <v>721</v>
      </c>
      <c r="B581" s="47">
        <v>44479</v>
      </c>
      <c r="C581" s="2" t="s">
        <v>1364</v>
      </c>
      <c r="D581" s="2" t="s">
        <v>41</v>
      </c>
      <c r="E581" s="2" t="s">
        <v>1366</v>
      </c>
      <c r="F581" s="2" t="s">
        <v>1965</v>
      </c>
      <c r="G581" s="2" t="s">
        <v>3</v>
      </c>
      <c r="H581" s="2" t="s">
        <v>1966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3319.347837999997</v>
      </c>
      <c r="R581" s="1">
        <v>0</v>
      </c>
      <c r="S581" s="1">
        <v>2697.5323499999986</v>
      </c>
      <c r="T581" s="1">
        <v>0</v>
      </c>
      <c r="U581" s="2" t="s">
        <v>0</v>
      </c>
      <c r="V581" s="1">
        <v>0</v>
      </c>
      <c r="W581" s="1">
        <v>536.04779999999994</v>
      </c>
      <c r="X581" s="2" t="s">
        <v>8</v>
      </c>
      <c r="Y581" s="1">
        <v>85.767687999999993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35" t="s">
        <v>1</v>
      </c>
      <c r="AN581" s="2" t="s">
        <v>1</v>
      </c>
      <c r="AO581" s="135" t="s">
        <v>1</v>
      </c>
      <c r="AP581" s="2" t="s">
        <v>1</v>
      </c>
      <c r="AQ581" s="4">
        <v>3319.3478379999983</v>
      </c>
      <c r="AR581" s="4">
        <v>0</v>
      </c>
    </row>
    <row r="582" spans="1:44" x14ac:dyDescent="0.25">
      <c r="A582" s="2" t="s">
        <v>722</v>
      </c>
      <c r="B582" s="47">
        <v>44479</v>
      </c>
      <c r="C582" s="2" t="s">
        <v>34</v>
      </c>
      <c r="D582" s="2" t="s">
        <v>41</v>
      </c>
      <c r="E582" s="2" t="s">
        <v>216</v>
      </c>
      <c r="F582" s="2" t="s">
        <v>2097</v>
      </c>
      <c r="G582" s="2" t="s">
        <v>3</v>
      </c>
      <c r="H582" s="2" t="s">
        <v>2098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2031.9970000000001</v>
      </c>
      <c r="R582" s="1">
        <v>0</v>
      </c>
      <c r="S582" s="1">
        <v>1807.82</v>
      </c>
      <c r="T582" s="1">
        <v>0</v>
      </c>
      <c r="U582" s="2" t="s">
        <v>0</v>
      </c>
      <c r="V582" s="1">
        <v>0</v>
      </c>
      <c r="W582" s="1">
        <v>193.25600000000003</v>
      </c>
      <c r="X582" s="2" t="s">
        <v>8</v>
      </c>
      <c r="Y582" s="1">
        <v>30.920999999999999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35" t="s">
        <v>1</v>
      </c>
      <c r="AN582" s="2" t="s">
        <v>1</v>
      </c>
      <c r="AO582" s="135" t="s">
        <v>1</v>
      </c>
      <c r="AP582" s="2" t="s">
        <v>1</v>
      </c>
      <c r="AQ582" s="4">
        <v>2031.9970000000001</v>
      </c>
      <c r="AR582" s="4">
        <v>0</v>
      </c>
    </row>
    <row r="583" spans="1:44" x14ac:dyDescent="0.25">
      <c r="A583" s="2" t="s">
        <v>723</v>
      </c>
      <c r="B583" s="47">
        <v>44479</v>
      </c>
      <c r="C583" s="2" t="s">
        <v>26</v>
      </c>
      <c r="D583" s="2" t="s">
        <v>41</v>
      </c>
      <c r="E583" s="2" t="s">
        <v>211</v>
      </c>
      <c r="F583" s="2" t="s">
        <v>1772</v>
      </c>
      <c r="G583" s="2" t="s">
        <v>3</v>
      </c>
      <c r="H583" s="2" t="s">
        <v>2455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4928.051926000001</v>
      </c>
      <c r="R583" s="1">
        <v>0</v>
      </c>
      <c r="S583" s="1">
        <v>3333.0166999999992</v>
      </c>
      <c r="T583" s="1">
        <v>0</v>
      </c>
      <c r="U583" s="2" t="s">
        <v>0</v>
      </c>
      <c r="V583" s="1">
        <v>0</v>
      </c>
      <c r="W583" s="1">
        <v>1375.0303500000002</v>
      </c>
      <c r="X583" s="2" t="s">
        <v>0</v>
      </c>
      <c r="Y583" s="1">
        <v>220.00487599999983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35" t="s">
        <v>1</v>
      </c>
      <c r="AN583" s="2" t="s">
        <v>1</v>
      </c>
      <c r="AO583" s="135" t="s">
        <v>1</v>
      </c>
      <c r="AP583" s="2" t="s">
        <v>1</v>
      </c>
      <c r="AQ583" s="4">
        <v>4928.0519259999992</v>
      </c>
      <c r="AR583" s="4">
        <v>0</v>
      </c>
    </row>
    <row r="584" spans="1:44" x14ac:dyDescent="0.25">
      <c r="A584" s="2" t="s">
        <v>724</v>
      </c>
      <c r="B584" s="47">
        <v>44479</v>
      </c>
      <c r="C584" s="2" t="s">
        <v>26</v>
      </c>
      <c r="D584" s="2" t="s">
        <v>41</v>
      </c>
      <c r="E584" s="2" t="s">
        <v>211</v>
      </c>
      <c r="F584" s="2" t="s">
        <v>2380</v>
      </c>
      <c r="G584" s="2" t="s">
        <v>12</v>
      </c>
      <c r="H584" s="2" t="s">
        <v>1</v>
      </c>
      <c r="I584" s="1" t="s">
        <v>1354</v>
      </c>
      <c r="J584" s="1" t="s">
        <v>1</v>
      </c>
      <c r="K584" s="1" t="s">
        <v>2456</v>
      </c>
      <c r="L584" s="1" t="s">
        <v>2422</v>
      </c>
      <c r="M584" s="1">
        <v>22.17</v>
      </c>
      <c r="N584" s="2" t="s">
        <v>11</v>
      </c>
      <c r="O584" s="2" t="s">
        <v>2457</v>
      </c>
      <c r="P584" s="2" t="s">
        <v>2458</v>
      </c>
      <c r="Q584" s="1">
        <v>-7.0720000000000001</v>
      </c>
      <c r="R584" s="1">
        <v>0</v>
      </c>
      <c r="S584" s="1">
        <v>-7.0720000000000001</v>
      </c>
      <c r="T584" s="1">
        <v>0</v>
      </c>
      <c r="U584" s="2" t="s">
        <v>0</v>
      </c>
      <c r="V584" s="1">
        <v>0</v>
      </c>
      <c r="W584" s="1">
        <v>0</v>
      </c>
      <c r="X584" s="2" t="s">
        <v>0</v>
      </c>
      <c r="Y584" s="1">
        <v>0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35" t="s">
        <v>1</v>
      </c>
      <c r="AN584" s="2" t="s">
        <v>1</v>
      </c>
      <c r="AO584" s="135" t="s">
        <v>1</v>
      </c>
      <c r="AP584" s="2" t="s">
        <v>1</v>
      </c>
      <c r="AQ584" s="4">
        <v>-7.0720000000000001</v>
      </c>
      <c r="AR584" s="4">
        <v>0</v>
      </c>
    </row>
    <row r="585" spans="1:44" x14ac:dyDescent="0.25">
      <c r="A585" s="2" t="s">
        <v>738</v>
      </c>
      <c r="B585" s="47">
        <v>44479</v>
      </c>
      <c r="C585" s="2" t="s">
        <v>26</v>
      </c>
      <c r="D585" s="2" t="s">
        <v>41</v>
      </c>
      <c r="E585" s="2" t="s">
        <v>211</v>
      </c>
      <c r="F585" s="2" t="s">
        <v>2380</v>
      </c>
      <c r="G585" s="2" t="s">
        <v>12</v>
      </c>
      <c r="H585" s="2" t="s">
        <v>1</v>
      </c>
      <c r="I585" s="1" t="s">
        <v>1370</v>
      </c>
      <c r="J585" s="1" t="s">
        <v>1</v>
      </c>
      <c r="K585" s="1" t="s">
        <v>2459</v>
      </c>
      <c r="L585" s="1" t="s">
        <v>2460</v>
      </c>
      <c r="M585" s="1">
        <v>21.57</v>
      </c>
      <c r="N585" s="2" t="s">
        <v>11</v>
      </c>
      <c r="O585" s="2" t="s">
        <v>2461</v>
      </c>
      <c r="P585" s="2" t="s">
        <v>2462</v>
      </c>
      <c r="Q585" s="1">
        <v>-1.3387500000000001</v>
      </c>
      <c r="R585" s="1">
        <v>0</v>
      </c>
      <c r="S585" s="1">
        <v>-1.3387500000000001</v>
      </c>
      <c r="T585" s="1">
        <v>0</v>
      </c>
      <c r="U585" s="2" t="s">
        <v>0</v>
      </c>
      <c r="V585" s="1">
        <v>0</v>
      </c>
      <c r="W585" s="1">
        <v>0</v>
      </c>
      <c r="X585" s="2" t="s">
        <v>0</v>
      </c>
      <c r="Y585" s="1">
        <v>0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35" t="s">
        <v>1</v>
      </c>
      <c r="AN585" s="2" t="s">
        <v>1</v>
      </c>
      <c r="AO585" s="135" t="s">
        <v>1</v>
      </c>
      <c r="AP585" s="2" t="s">
        <v>1</v>
      </c>
      <c r="AQ585" s="4">
        <v>-1.3387500000000001</v>
      </c>
      <c r="AR585" s="4">
        <v>0</v>
      </c>
    </row>
    <row r="586" spans="1:44" x14ac:dyDescent="0.25">
      <c r="A586" s="2" t="s">
        <v>739</v>
      </c>
      <c r="B586" s="47">
        <v>44479</v>
      </c>
      <c r="C586" s="2" t="s">
        <v>6</v>
      </c>
      <c r="D586" s="2" t="s">
        <v>41</v>
      </c>
      <c r="E586" s="2" t="s">
        <v>218</v>
      </c>
      <c r="F586" s="2" t="s">
        <v>1779</v>
      </c>
      <c r="G586" s="2" t="s">
        <v>3</v>
      </c>
      <c r="H586" s="2" t="s">
        <v>2884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5238.2094679999973</v>
      </c>
      <c r="R586" s="1">
        <v>0</v>
      </c>
      <c r="S586" s="1">
        <v>3614.790399999998</v>
      </c>
      <c r="T586" s="1">
        <v>0</v>
      </c>
      <c r="U586" s="2" t="s">
        <v>0</v>
      </c>
      <c r="V586" s="1">
        <v>0</v>
      </c>
      <c r="W586" s="1">
        <v>1399.4993000000002</v>
      </c>
      <c r="X586" s="2" t="s">
        <v>8</v>
      </c>
      <c r="Y586" s="1">
        <v>223.91976799999995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35" t="s">
        <v>1</v>
      </c>
      <c r="AN586" s="2" t="s">
        <v>1</v>
      </c>
      <c r="AO586" s="135" t="s">
        <v>1</v>
      </c>
      <c r="AP586" s="2" t="s">
        <v>1</v>
      </c>
      <c r="AQ586" s="4">
        <v>5238.2094679999982</v>
      </c>
      <c r="AR586" s="4">
        <v>0</v>
      </c>
    </row>
    <row r="587" spans="1:44" x14ac:dyDescent="0.25">
      <c r="A587" s="2" t="s">
        <v>740</v>
      </c>
      <c r="B587" s="47">
        <v>44479</v>
      </c>
      <c r="C587" s="2" t="s">
        <v>6</v>
      </c>
      <c r="D587" s="2" t="s">
        <v>41</v>
      </c>
      <c r="E587" s="2" t="s">
        <v>214</v>
      </c>
      <c r="F587" s="2" t="s">
        <v>1111</v>
      </c>
      <c r="G587" s="2" t="s">
        <v>3</v>
      </c>
      <c r="H587" s="2" t="s">
        <v>3149</v>
      </c>
      <c r="I587" s="1"/>
      <c r="J587" s="1"/>
      <c r="K587" s="1"/>
      <c r="L587" s="1"/>
      <c r="M587" s="1">
        <v>0</v>
      </c>
      <c r="N587" s="2"/>
      <c r="O587" s="2" t="s">
        <v>2</v>
      </c>
      <c r="P587" s="2"/>
      <c r="Q587" s="1">
        <v>1919.87</v>
      </c>
      <c r="R587" s="1">
        <v>0</v>
      </c>
      <c r="S587" s="1">
        <v>1919.87</v>
      </c>
      <c r="T587" s="1">
        <v>0</v>
      </c>
      <c r="U587" s="2" t="s">
        <v>0</v>
      </c>
      <c r="V587" s="1">
        <v>0</v>
      </c>
      <c r="W587" s="1">
        <v>0</v>
      </c>
      <c r="X587" s="2" t="s">
        <v>8</v>
      </c>
      <c r="Y587" s="1">
        <v>0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35"/>
      <c r="AN587" s="2"/>
      <c r="AO587" s="135">
        <v>0</v>
      </c>
      <c r="AP587" s="2">
        <v>0</v>
      </c>
      <c r="AQ587" s="4">
        <v>1919.87</v>
      </c>
      <c r="AR587" s="4">
        <v>0</v>
      </c>
    </row>
    <row r="588" spans="1:44" x14ac:dyDescent="0.25">
      <c r="A588" s="2" t="s">
        <v>741</v>
      </c>
      <c r="B588" s="47">
        <v>44479</v>
      </c>
      <c r="C588" s="2" t="s">
        <v>6</v>
      </c>
      <c r="D588" s="2" t="s">
        <v>41</v>
      </c>
      <c r="E588" s="2" t="s">
        <v>214</v>
      </c>
      <c r="F588" s="2" t="s">
        <v>1111</v>
      </c>
      <c r="G588" s="2" t="s">
        <v>12</v>
      </c>
      <c r="H588" s="2"/>
      <c r="I588" s="1" t="s">
        <v>3150</v>
      </c>
      <c r="J588" s="1"/>
      <c r="K588" s="1"/>
      <c r="L588" s="1"/>
      <c r="M588" s="1">
        <v>0</v>
      </c>
      <c r="N588" s="2"/>
      <c r="O588" s="2" t="s">
        <v>2</v>
      </c>
      <c r="P588" s="2"/>
      <c r="Q588" s="1">
        <v>-9.39</v>
      </c>
      <c r="R588" s="1">
        <v>0</v>
      </c>
      <c r="S588" s="1">
        <v>-9.39</v>
      </c>
      <c r="T588" s="1">
        <v>0</v>
      </c>
      <c r="U588" s="2" t="s">
        <v>0</v>
      </c>
      <c r="V588" s="1">
        <v>0</v>
      </c>
      <c r="W588" s="1">
        <v>0</v>
      </c>
      <c r="X588" s="2" t="s">
        <v>8</v>
      </c>
      <c r="Y588" s="1">
        <v>0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35"/>
      <c r="AN588" s="2"/>
      <c r="AO588" s="135">
        <v>0</v>
      </c>
      <c r="AP588" s="2">
        <v>0</v>
      </c>
      <c r="AQ588" s="4">
        <v>-9.39</v>
      </c>
      <c r="AR588" s="4">
        <v>0</v>
      </c>
    </row>
    <row r="589" spans="1:44" x14ac:dyDescent="0.25">
      <c r="A589" s="2" t="s">
        <v>742</v>
      </c>
      <c r="B589" s="47">
        <v>44479</v>
      </c>
      <c r="C589" s="2" t="s">
        <v>6</v>
      </c>
      <c r="D589" s="2" t="s">
        <v>41</v>
      </c>
      <c r="E589" s="2" t="s">
        <v>1110</v>
      </c>
      <c r="F589" s="2" t="s">
        <v>3173</v>
      </c>
      <c r="G589" s="2" t="s">
        <v>895</v>
      </c>
      <c r="H589" s="2" t="s">
        <v>3174</v>
      </c>
      <c r="I589" s="1"/>
      <c r="J589" s="1"/>
      <c r="K589" s="1"/>
      <c r="L589" s="1"/>
      <c r="M589" s="1">
        <v>0</v>
      </c>
      <c r="N589" s="2"/>
      <c r="O589" s="2" t="s">
        <v>2</v>
      </c>
      <c r="P589" s="2"/>
      <c r="Q589" s="1">
        <v>1793.9132</v>
      </c>
      <c r="R589" s="1">
        <v>0</v>
      </c>
      <c r="S589" s="1">
        <v>1767.21</v>
      </c>
      <c r="T589" s="1">
        <v>0</v>
      </c>
      <c r="U589" s="2" t="s">
        <v>0</v>
      </c>
      <c r="V589" s="1">
        <v>0</v>
      </c>
      <c r="W589" s="1">
        <v>23.02</v>
      </c>
      <c r="X589" s="2" t="s">
        <v>0</v>
      </c>
      <c r="Y589" s="1">
        <v>3.6831999999999998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35"/>
      <c r="AN589" s="2"/>
      <c r="AO589" s="135">
        <v>0</v>
      </c>
      <c r="AP589" s="2"/>
      <c r="AQ589" s="4">
        <v>1793.9132</v>
      </c>
      <c r="AR589" s="4">
        <v>0</v>
      </c>
    </row>
    <row r="590" spans="1:44" x14ac:dyDescent="0.25">
      <c r="A590" s="2" t="s">
        <v>743</v>
      </c>
      <c r="B590" s="47">
        <v>44479</v>
      </c>
      <c r="C590" s="2" t="s">
        <v>1364</v>
      </c>
      <c r="D590" s="2" t="s">
        <v>37</v>
      </c>
      <c r="E590" s="2" t="s">
        <v>1367</v>
      </c>
      <c r="F590" s="2" t="s">
        <v>1965</v>
      </c>
      <c r="G590" s="2" t="s">
        <v>3</v>
      </c>
      <c r="H590" s="2" t="s">
        <v>1972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2305.7579659999988</v>
      </c>
      <c r="R590" s="1">
        <v>0</v>
      </c>
      <c r="S590" s="1">
        <v>1831.9210499999995</v>
      </c>
      <c r="T590" s="1">
        <v>0</v>
      </c>
      <c r="U590" s="2" t="s">
        <v>0</v>
      </c>
      <c r="V590" s="1">
        <v>0</v>
      </c>
      <c r="W590" s="1">
        <v>408.48009999999988</v>
      </c>
      <c r="X590" s="2" t="s">
        <v>0</v>
      </c>
      <c r="Y590" s="1">
        <v>65.356815999999981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35" t="s">
        <v>1</v>
      </c>
      <c r="AN590" s="2" t="s">
        <v>1</v>
      </c>
      <c r="AO590" s="135" t="s">
        <v>1</v>
      </c>
      <c r="AP590" s="2" t="s">
        <v>1</v>
      </c>
      <c r="AQ590" s="4">
        <v>2305.7579659999992</v>
      </c>
      <c r="AR590" s="4">
        <v>0</v>
      </c>
    </row>
    <row r="591" spans="1:44" x14ac:dyDescent="0.25">
      <c r="A591" s="2" t="s">
        <v>744</v>
      </c>
      <c r="B591" s="47">
        <v>44479</v>
      </c>
      <c r="C591" s="2" t="s">
        <v>34</v>
      </c>
      <c r="D591" s="2" t="s">
        <v>37</v>
      </c>
      <c r="E591" s="2" t="s">
        <v>207</v>
      </c>
      <c r="F591" s="2" t="s">
        <v>1535</v>
      </c>
      <c r="G591" s="2" t="s">
        <v>3</v>
      </c>
      <c r="H591" s="2" t="s">
        <v>2101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1502.7327000000005</v>
      </c>
      <c r="R591" s="1">
        <v>0</v>
      </c>
      <c r="S591" s="1">
        <v>1309.7270000000003</v>
      </c>
      <c r="T591" s="1">
        <v>0</v>
      </c>
      <c r="U591" s="2" t="s">
        <v>0</v>
      </c>
      <c r="V591" s="1">
        <v>0</v>
      </c>
      <c r="W591" s="1">
        <v>166.38420000000002</v>
      </c>
      <c r="X591" s="2" t="s">
        <v>0</v>
      </c>
      <c r="Y591" s="1">
        <v>26.621500000000001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35" t="s">
        <v>1</v>
      </c>
      <c r="AN591" s="2" t="s">
        <v>1</v>
      </c>
      <c r="AO591" s="135" t="s">
        <v>1</v>
      </c>
      <c r="AP591" s="2" t="s">
        <v>1</v>
      </c>
      <c r="AQ591" s="4">
        <v>1502.7327000000002</v>
      </c>
      <c r="AR591" s="4">
        <v>0</v>
      </c>
    </row>
    <row r="592" spans="1:44" x14ac:dyDescent="0.25">
      <c r="A592" s="2" t="s">
        <v>745</v>
      </c>
      <c r="B592" s="47">
        <v>44479</v>
      </c>
      <c r="C592" s="2" t="s">
        <v>26</v>
      </c>
      <c r="D592" s="2" t="s">
        <v>37</v>
      </c>
      <c r="E592" s="2" t="s">
        <v>4</v>
      </c>
      <c r="F592" s="2" t="s">
        <v>1510</v>
      </c>
      <c r="G592" s="2" t="s">
        <v>3</v>
      </c>
      <c r="H592" s="2" t="s">
        <v>2463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1110.25137</v>
      </c>
      <c r="R592" s="1">
        <v>0</v>
      </c>
      <c r="S592" s="1">
        <v>685.19460000000004</v>
      </c>
      <c r="T592" s="1">
        <v>0</v>
      </c>
      <c r="U592" s="2" t="s">
        <v>0</v>
      </c>
      <c r="V592" s="1">
        <v>0</v>
      </c>
      <c r="W592" s="1">
        <v>366.42825000000011</v>
      </c>
      <c r="X592" s="2" t="s">
        <v>8</v>
      </c>
      <c r="Y592" s="1">
        <v>58.628520000000002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35" t="s">
        <v>1</v>
      </c>
      <c r="AN592" s="2" t="s">
        <v>1</v>
      </c>
      <c r="AO592" s="135" t="s">
        <v>1</v>
      </c>
      <c r="AP592" s="2" t="s">
        <v>1</v>
      </c>
      <c r="AQ592" s="4">
        <v>1110.2513700000002</v>
      </c>
      <c r="AR592" s="4">
        <v>0</v>
      </c>
    </row>
    <row r="593" spans="1:44" x14ac:dyDescent="0.25">
      <c r="A593" s="2" t="s">
        <v>746</v>
      </c>
      <c r="B593" s="47">
        <v>44479</v>
      </c>
      <c r="C593" s="2" t="s">
        <v>26</v>
      </c>
      <c r="D593" s="2" t="s">
        <v>37</v>
      </c>
      <c r="E593" s="2" t="s">
        <v>4</v>
      </c>
      <c r="F593" s="2" t="s">
        <v>1511</v>
      </c>
      <c r="G593" s="2" t="s">
        <v>12</v>
      </c>
      <c r="H593" s="2" t="s">
        <v>1</v>
      </c>
      <c r="I593" s="1" t="s">
        <v>1368</v>
      </c>
      <c r="J593" s="1" t="s">
        <v>1</v>
      </c>
      <c r="K593" s="1" t="s">
        <v>2464</v>
      </c>
      <c r="L593" s="1" t="s">
        <v>2460</v>
      </c>
      <c r="M593" s="1">
        <v>129.4</v>
      </c>
      <c r="N593" s="2" t="s">
        <v>11</v>
      </c>
      <c r="O593" s="2" t="s">
        <v>2465</v>
      </c>
      <c r="P593" s="2" t="s">
        <v>2466</v>
      </c>
      <c r="Q593" s="1">
        <v>-16.27</v>
      </c>
      <c r="R593" s="1">
        <v>0</v>
      </c>
      <c r="S593" s="1">
        <v>-16.27</v>
      </c>
      <c r="T593" s="1">
        <v>0</v>
      </c>
      <c r="U593" s="2" t="s">
        <v>0</v>
      </c>
      <c r="V593" s="1">
        <v>0</v>
      </c>
      <c r="W593" s="1">
        <v>0</v>
      </c>
      <c r="X593" s="2" t="s">
        <v>0</v>
      </c>
      <c r="Y593" s="1">
        <v>0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35" t="s">
        <v>1</v>
      </c>
      <c r="AN593" s="2" t="s">
        <v>1</v>
      </c>
      <c r="AO593" s="135" t="s">
        <v>1</v>
      </c>
      <c r="AP593" s="2" t="s">
        <v>1</v>
      </c>
      <c r="AQ593" s="4">
        <v>-16.27</v>
      </c>
      <c r="AR593" s="4">
        <v>0</v>
      </c>
    </row>
    <row r="594" spans="1:44" x14ac:dyDescent="0.25">
      <c r="A594" s="2" t="s">
        <v>747</v>
      </c>
      <c r="B594" s="47">
        <v>44479</v>
      </c>
      <c r="C594" s="2" t="s">
        <v>6</v>
      </c>
      <c r="D594" s="2" t="s">
        <v>37</v>
      </c>
      <c r="E594" s="2" t="s">
        <v>209</v>
      </c>
      <c r="F594" s="2" t="s">
        <v>2848</v>
      </c>
      <c r="G594" s="2" t="s">
        <v>3</v>
      </c>
      <c r="H594" s="2" t="s">
        <v>2885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4486.7077979999995</v>
      </c>
      <c r="R594" s="1">
        <v>0</v>
      </c>
      <c r="S594" s="1">
        <v>3218.7893000000013</v>
      </c>
      <c r="T594" s="1">
        <v>0</v>
      </c>
      <c r="U594" s="2" t="s">
        <v>0</v>
      </c>
      <c r="V594" s="1">
        <v>0</v>
      </c>
      <c r="W594" s="1">
        <v>1093.03315</v>
      </c>
      <c r="X594" s="2" t="s">
        <v>8</v>
      </c>
      <c r="Y594" s="1">
        <v>174.88534799999996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35" t="s">
        <v>1</v>
      </c>
      <c r="AN594" s="2" t="s">
        <v>1</v>
      </c>
      <c r="AO594" s="135" t="s">
        <v>1</v>
      </c>
      <c r="AP594" s="2" t="s">
        <v>1</v>
      </c>
      <c r="AQ594" s="4">
        <v>4486.7077980000013</v>
      </c>
      <c r="AR594" s="4">
        <v>0</v>
      </c>
    </row>
    <row r="595" spans="1:44" x14ac:dyDescent="0.25">
      <c r="A595" s="2" t="s">
        <v>748</v>
      </c>
      <c r="B595" s="47">
        <v>44479</v>
      </c>
      <c r="C595" s="2" t="s">
        <v>34</v>
      </c>
      <c r="D595" s="2" t="s">
        <v>32</v>
      </c>
      <c r="E595" s="2" t="s">
        <v>201</v>
      </c>
      <c r="F595" s="2" t="s">
        <v>2105</v>
      </c>
      <c r="G595" s="2" t="s">
        <v>3</v>
      </c>
      <c r="H595" s="2" t="s">
        <v>2106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962.44085000000018</v>
      </c>
      <c r="R595" s="1">
        <v>0</v>
      </c>
      <c r="S595" s="1">
        <v>813.52005000000042</v>
      </c>
      <c r="T595" s="1">
        <v>0</v>
      </c>
      <c r="U595" s="2" t="s">
        <v>0</v>
      </c>
      <c r="V595" s="1">
        <v>0</v>
      </c>
      <c r="W595" s="1">
        <v>128.38</v>
      </c>
      <c r="X595" s="2" t="s">
        <v>0</v>
      </c>
      <c r="Y595" s="1">
        <v>20.540799999999997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35" t="s">
        <v>1</v>
      </c>
      <c r="AN595" s="2" t="s">
        <v>1</v>
      </c>
      <c r="AO595" s="135" t="s">
        <v>1</v>
      </c>
      <c r="AP595" s="2" t="s">
        <v>1</v>
      </c>
      <c r="AQ595" s="4">
        <v>962.44085000000041</v>
      </c>
      <c r="AR595" s="4">
        <v>0</v>
      </c>
    </row>
    <row r="596" spans="1:44" x14ac:dyDescent="0.25">
      <c r="A596" s="2" t="s">
        <v>749</v>
      </c>
      <c r="B596" s="47">
        <v>44479</v>
      </c>
      <c r="C596" s="2" t="s">
        <v>26</v>
      </c>
      <c r="D596" s="2" t="s">
        <v>32</v>
      </c>
      <c r="E596" s="2" t="s">
        <v>31</v>
      </c>
      <c r="F596" s="2" t="s">
        <v>2003</v>
      </c>
      <c r="G596" s="2" t="s">
        <v>3</v>
      </c>
      <c r="H596" s="2" t="s">
        <v>2467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3019.5023999999999</v>
      </c>
      <c r="R596" s="1">
        <v>0</v>
      </c>
      <c r="S596" s="1">
        <v>2034.5</v>
      </c>
      <c r="T596" s="1">
        <v>0</v>
      </c>
      <c r="U596" s="2" t="s">
        <v>0</v>
      </c>
      <c r="V596" s="1">
        <v>0</v>
      </c>
      <c r="W596" s="1">
        <v>849.14</v>
      </c>
      <c r="X596" s="2" t="s">
        <v>8</v>
      </c>
      <c r="Y596" s="1">
        <v>135.86240000000001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35" t="s">
        <v>1</v>
      </c>
      <c r="AN596" s="2" t="s">
        <v>1</v>
      </c>
      <c r="AO596" s="135" t="s">
        <v>1</v>
      </c>
      <c r="AP596" s="2" t="s">
        <v>1</v>
      </c>
      <c r="AQ596" s="4">
        <v>3019.5023999999999</v>
      </c>
      <c r="AR596" s="4">
        <v>0</v>
      </c>
    </row>
    <row r="597" spans="1:44" x14ac:dyDescent="0.25">
      <c r="A597" s="2" t="s">
        <v>750</v>
      </c>
      <c r="B597" s="47">
        <v>44479</v>
      </c>
      <c r="C597" s="2" t="s">
        <v>26</v>
      </c>
      <c r="D597" s="2" t="s">
        <v>32</v>
      </c>
      <c r="E597" s="2" t="s">
        <v>31</v>
      </c>
      <c r="F597" s="2" t="s">
        <v>2012</v>
      </c>
      <c r="G597" s="2" t="s">
        <v>12</v>
      </c>
      <c r="H597" s="2" t="s">
        <v>1</v>
      </c>
      <c r="I597" s="1" t="s">
        <v>1345</v>
      </c>
      <c r="J597" s="1" t="s">
        <v>1</v>
      </c>
      <c r="K597" s="1" t="s">
        <v>2468</v>
      </c>
      <c r="L597" s="1" t="s">
        <v>2460</v>
      </c>
      <c r="M597" s="1">
        <v>41.75</v>
      </c>
      <c r="N597" s="2" t="s">
        <v>11</v>
      </c>
      <c r="O597" s="2" t="s">
        <v>2469</v>
      </c>
      <c r="P597" s="2" t="s">
        <v>2470</v>
      </c>
      <c r="Q597" s="1">
        <v>-41.754249999999999</v>
      </c>
      <c r="R597" s="1">
        <v>0</v>
      </c>
      <c r="S597" s="1">
        <v>-23.147849999999998</v>
      </c>
      <c r="T597" s="1">
        <v>0</v>
      </c>
      <c r="U597" s="2" t="s">
        <v>0</v>
      </c>
      <c r="V597" s="1">
        <v>0</v>
      </c>
      <c r="W597" s="1">
        <v>-16.04</v>
      </c>
      <c r="X597" s="2" t="s">
        <v>8</v>
      </c>
      <c r="Y597" s="1">
        <v>-2.5663999999999998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35" t="s">
        <v>1</v>
      </c>
      <c r="AN597" s="2" t="s">
        <v>1</v>
      </c>
      <c r="AO597" s="135" t="s">
        <v>1</v>
      </c>
      <c r="AP597" s="2" t="s">
        <v>1</v>
      </c>
      <c r="AQ597" s="4">
        <v>-41.754249999999999</v>
      </c>
      <c r="AR597" s="4">
        <v>0</v>
      </c>
    </row>
    <row r="598" spans="1:44" x14ac:dyDescent="0.25">
      <c r="A598" s="2" t="s">
        <v>751</v>
      </c>
      <c r="B598" s="47">
        <v>44479</v>
      </c>
      <c r="C598" s="2" t="s">
        <v>6</v>
      </c>
      <c r="D598" s="2" t="s">
        <v>32</v>
      </c>
      <c r="E598" s="2" t="s">
        <v>203</v>
      </c>
      <c r="F598" s="2" t="s">
        <v>1117</v>
      </c>
      <c r="G598" s="2" t="s">
        <v>3</v>
      </c>
      <c r="H598" s="2" t="s">
        <v>2886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2621.6629619999994</v>
      </c>
      <c r="R598" s="1">
        <v>0</v>
      </c>
      <c r="S598" s="1">
        <v>2073.9840499999996</v>
      </c>
      <c r="T598" s="1">
        <v>0</v>
      </c>
      <c r="U598" s="2" t="s">
        <v>0</v>
      </c>
      <c r="V598" s="1">
        <v>0</v>
      </c>
      <c r="W598" s="1">
        <v>472.137</v>
      </c>
      <c r="X598" s="2" t="s">
        <v>0</v>
      </c>
      <c r="Y598" s="1">
        <v>75.541911999999982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35" t="s">
        <v>1</v>
      </c>
      <c r="AN598" s="2" t="s">
        <v>1</v>
      </c>
      <c r="AO598" s="135" t="s">
        <v>1</v>
      </c>
      <c r="AP598" s="2" t="s">
        <v>1</v>
      </c>
      <c r="AQ598" s="4">
        <v>2621.6629619999999</v>
      </c>
      <c r="AR598" s="4">
        <v>0</v>
      </c>
    </row>
    <row r="599" spans="1:44" x14ac:dyDescent="0.25">
      <c r="A599" s="2" t="s">
        <v>752</v>
      </c>
      <c r="B599" s="47">
        <v>44479</v>
      </c>
      <c r="C599" s="2" t="s">
        <v>6</v>
      </c>
      <c r="D599" s="2" t="s">
        <v>32</v>
      </c>
      <c r="E599" s="2" t="s">
        <v>203</v>
      </c>
      <c r="F599" s="2" t="s">
        <v>1117</v>
      </c>
      <c r="G599" s="2" t="s">
        <v>3</v>
      </c>
      <c r="H599" s="2" t="s">
        <v>2887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1344</v>
      </c>
      <c r="P599" s="2" t="s">
        <v>2888</v>
      </c>
      <c r="Q599" s="1">
        <v>4.6050000000000004</v>
      </c>
      <c r="R599" s="1">
        <v>0</v>
      </c>
      <c r="S599" s="1">
        <v>4.6050000000000004</v>
      </c>
      <c r="T599" s="1">
        <v>0</v>
      </c>
      <c r="U599" s="2" t="s">
        <v>0</v>
      </c>
      <c r="V599" s="1">
        <v>0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35" t="s">
        <v>1</v>
      </c>
      <c r="AN599" s="2" t="s">
        <v>1</v>
      </c>
      <c r="AO599" s="135" t="s">
        <v>1</v>
      </c>
      <c r="AP599" s="2" t="s">
        <v>1</v>
      </c>
      <c r="AQ599" s="4">
        <v>4.6050000000000004</v>
      </c>
      <c r="AR599" s="4">
        <v>0</v>
      </c>
    </row>
    <row r="600" spans="1:44" x14ac:dyDescent="0.25">
      <c r="A600" s="2" t="s">
        <v>753</v>
      </c>
      <c r="B600" s="47">
        <v>44479</v>
      </c>
      <c r="C600" s="2" t="s">
        <v>6</v>
      </c>
      <c r="D600" s="2" t="s">
        <v>32</v>
      </c>
      <c r="E600" s="2" t="s">
        <v>203</v>
      </c>
      <c r="F600" s="2" t="s">
        <v>1117</v>
      </c>
      <c r="G600" s="2" t="s">
        <v>3</v>
      </c>
      <c r="H600" s="2" t="s">
        <v>2889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3968.9800980000005</v>
      </c>
      <c r="R600" s="1">
        <v>0</v>
      </c>
      <c r="S600" s="1">
        <v>2994.5798500000001</v>
      </c>
      <c r="T600" s="1">
        <v>0</v>
      </c>
      <c r="U600" s="2" t="s">
        <v>0</v>
      </c>
      <c r="V600" s="1">
        <v>0</v>
      </c>
      <c r="W600" s="1">
        <v>840.00029999999992</v>
      </c>
      <c r="X600" s="2" t="s">
        <v>8</v>
      </c>
      <c r="Y600" s="1">
        <v>134.39994799999999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35" t="s">
        <v>1</v>
      </c>
      <c r="AN600" s="2" t="s">
        <v>1</v>
      </c>
      <c r="AO600" s="135" t="s">
        <v>1</v>
      </c>
      <c r="AP600" s="2" t="s">
        <v>1</v>
      </c>
      <c r="AQ600" s="4">
        <v>3968.980098</v>
      </c>
      <c r="AR600" s="4">
        <v>0</v>
      </c>
    </row>
    <row r="601" spans="1:44" x14ac:dyDescent="0.25">
      <c r="A601" s="2" t="s">
        <v>754</v>
      </c>
      <c r="B601" s="47">
        <v>44479</v>
      </c>
      <c r="C601" s="2" t="s">
        <v>26</v>
      </c>
      <c r="D601" s="2" t="s">
        <v>25</v>
      </c>
      <c r="E601" s="2" t="s">
        <v>250</v>
      </c>
      <c r="F601" s="2" t="s">
        <v>2471</v>
      </c>
      <c r="G601" s="2" t="s">
        <v>3</v>
      </c>
      <c r="H601" s="2" t="s">
        <v>2472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2212.3046300000001</v>
      </c>
      <c r="R601" s="1">
        <v>0</v>
      </c>
      <c r="S601" s="1">
        <v>1598.9453499999997</v>
      </c>
      <c r="T601" s="1">
        <v>0</v>
      </c>
      <c r="U601" s="2" t="s">
        <v>0</v>
      </c>
      <c r="V601" s="1">
        <v>0</v>
      </c>
      <c r="W601" s="1">
        <v>528.75800000000004</v>
      </c>
      <c r="X601" s="2" t="s">
        <v>8</v>
      </c>
      <c r="Y601" s="1">
        <v>84.601280000000031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35" t="s">
        <v>1</v>
      </c>
      <c r="AN601" s="2" t="s">
        <v>1</v>
      </c>
      <c r="AO601" s="135" t="s">
        <v>1</v>
      </c>
      <c r="AP601" s="2" t="s">
        <v>1</v>
      </c>
      <c r="AQ601" s="4">
        <v>2212.3046299999996</v>
      </c>
      <c r="AR601" s="4">
        <v>0</v>
      </c>
    </row>
    <row r="602" spans="1:44" x14ac:dyDescent="0.25">
      <c r="A602" s="2" t="s">
        <v>755</v>
      </c>
      <c r="B602" s="47">
        <v>44479</v>
      </c>
      <c r="C602" s="2" t="s">
        <v>26</v>
      </c>
      <c r="D602" s="2" t="s">
        <v>25</v>
      </c>
      <c r="E602" s="2" t="s">
        <v>250</v>
      </c>
      <c r="F602" s="2" t="s">
        <v>2433</v>
      </c>
      <c r="G602" s="2" t="s">
        <v>12</v>
      </c>
      <c r="H602" s="2" t="s">
        <v>1</v>
      </c>
      <c r="I602" s="1" t="s">
        <v>1254</v>
      </c>
      <c r="J602" s="1" t="s">
        <v>1</v>
      </c>
      <c r="K602" s="1" t="s">
        <v>2473</v>
      </c>
      <c r="L602" s="1" t="s">
        <v>2422</v>
      </c>
      <c r="M602" s="1">
        <v>20.91</v>
      </c>
      <c r="N602" s="2" t="s">
        <v>11</v>
      </c>
      <c r="O602" s="2" t="s">
        <v>2474</v>
      </c>
      <c r="P602" s="2" t="s">
        <v>2475</v>
      </c>
      <c r="Q602" s="1">
        <v>-11.44</v>
      </c>
      <c r="R602" s="1">
        <v>0</v>
      </c>
      <c r="S602" s="1">
        <v>-11.44</v>
      </c>
      <c r="T602" s="1">
        <v>0</v>
      </c>
      <c r="U602" s="2" t="s">
        <v>0</v>
      </c>
      <c r="V602" s="1">
        <v>0</v>
      </c>
      <c r="W602" s="1">
        <v>0</v>
      </c>
      <c r="X602" s="2" t="s">
        <v>0</v>
      </c>
      <c r="Y602" s="1">
        <v>0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35" t="s">
        <v>1</v>
      </c>
      <c r="AN602" s="2" t="s">
        <v>1</v>
      </c>
      <c r="AO602" s="135" t="s">
        <v>1</v>
      </c>
      <c r="AP602" s="2" t="s">
        <v>1</v>
      </c>
      <c r="AQ602" s="4">
        <v>-11.44</v>
      </c>
      <c r="AR602" s="4">
        <v>0</v>
      </c>
    </row>
    <row r="603" spans="1:44" x14ac:dyDescent="0.25">
      <c r="A603" s="2" t="s">
        <v>756</v>
      </c>
      <c r="B603" s="47">
        <v>44479</v>
      </c>
      <c r="C603" s="2" t="s">
        <v>6</v>
      </c>
      <c r="D603" s="2" t="s">
        <v>25</v>
      </c>
      <c r="E603" s="2" t="s">
        <v>197</v>
      </c>
      <c r="F603" s="2" t="s">
        <v>2890</v>
      </c>
      <c r="G603" s="2" t="s">
        <v>3</v>
      </c>
      <c r="H603" s="2" t="s">
        <v>2891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356</v>
      </c>
      <c r="P603" s="2" t="s">
        <v>1250</v>
      </c>
      <c r="Q603" s="1">
        <v>32.378300000000003</v>
      </c>
      <c r="R603" s="1">
        <v>0</v>
      </c>
      <c r="S603" s="1">
        <v>32.378300000000003</v>
      </c>
      <c r="T603" s="1">
        <v>0</v>
      </c>
      <c r="U603" s="2" t="s">
        <v>0</v>
      </c>
      <c r="V603" s="1">
        <v>0</v>
      </c>
      <c r="W603" s="1">
        <v>0</v>
      </c>
      <c r="X603" s="2" t="s">
        <v>0</v>
      </c>
      <c r="Y603" s="1">
        <v>0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35" t="s">
        <v>1</v>
      </c>
      <c r="AN603" s="2" t="s">
        <v>1</v>
      </c>
      <c r="AO603" s="135" t="s">
        <v>1</v>
      </c>
      <c r="AP603" s="2" t="s">
        <v>1</v>
      </c>
      <c r="AQ603" s="4">
        <v>32.378300000000003</v>
      </c>
      <c r="AR603" s="4">
        <v>0</v>
      </c>
    </row>
    <row r="604" spans="1:44" x14ac:dyDescent="0.25">
      <c r="A604" s="2" t="s">
        <v>757</v>
      </c>
      <c r="B604" s="47">
        <v>44479</v>
      </c>
      <c r="C604" s="2" t="s">
        <v>6</v>
      </c>
      <c r="D604" s="2" t="s">
        <v>25</v>
      </c>
      <c r="E604" s="2" t="s">
        <v>197</v>
      </c>
      <c r="F604" s="2" t="s">
        <v>2890</v>
      </c>
      <c r="G604" s="2" t="s">
        <v>3</v>
      </c>
      <c r="H604" s="2" t="s">
        <v>2892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6188.9841939999997</v>
      </c>
      <c r="R604" s="1">
        <v>0</v>
      </c>
      <c r="S604" s="1">
        <v>4709.7901000000002</v>
      </c>
      <c r="T604" s="1">
        <v>0</v>
      </c>
      <c r="U604" s="2" t="s">
        <v>0</v>
      </c>
      <c r="V604" s="1">
        <v>0</v>
      </c>
      <c r="W604" s="1">
        <v>1275.1672499999997</v>
      </c>
      <c r="X604" s="2" t="s">
        <v>0</v>
      </c>
      <c r="Y604" s="1">
        <v>204.02684399999998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35" t="s">
        <v>1</v>
      </c>
      <c r="AN604" s="2" t="s">
        <v>1</v>
      </c>
      <c r="AO604" s="135" t="s">
        <v>1</v>
      </c>
      <c r="AP604" s="2" t="s">
        <v>1</v>
      </c>
      <c r="AQ604" s="4">
        <v>6188.9841939999997</v>
      </c>
      <c r="AR604" s="4">
        <v>0</v>
      </c>
    </row>
    <row r="605" spans="1:44" x14ac:dyDescent="0.25">
      <c r="A605" s="2" t="s">
        <v>758</v>
      </c>
      <c r="B605" s="47">
        <v>44479</v>
      </c>
      <c r="C605" s="2" t="s">
        <v>6</v>
      </c>
      <c r="D605" s="2" t="s">
        <v>25</v>
      </c>
      <c r="E605" s="2" t="s">
        <v>197</v>
      </c>
      <c r="F605" s="2" t="s">
        <v>2890</v>
      </c>
      <c r="G605" s="2" t="s">
        <v>12</v>
      </c>
      <c r="H605" s="2" t="s">
        <v>1</v>
      </c>
      <c r="I605" s="1" t="s">
        <v>2893</v>
      </c>
      <c r="J605" s="1" t="s">
        <v>1</v>
      </c>
      <c r="K605" s="1" t="s">
        <v>2894</v>
      </c>
      <c r="L605" s="1" t="s">
        <v>1853</v>
      </c>
      <c r="M605" s="1">
        <v>168.15</v>
      </c>
      <c r="N605" s="2" t="s">
        <v>11</v>
      </c>
      <c r="O605" s="2" t="s">
        <v>2895</v>
      </c>
      <c r="P605" s="2" t="s">
        <v>2896</v>
      </c>
      <c r="Q605" s="1">
        <v>-10.49</v>
      </c>
      <c r="R605" s="1">
        <v>0</v>
      </c>
      <c r="S605" s="1">
        <v>-10.49</v>
      </c>
      <c r="T605" s="1">
        <v>0</v>
      </c>
      <c r="U605" s="2" t="s">
        <v>0</v>
      </c>
      <c r="V605" s="1">
        <v>0</v>
      </c>
      <c r="W605" s="1">
        <v>0</v>
      </c>
      <c r="X605" s="2" t="s">
        <v>0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35" t="s">
        <v>1</v>
      </c>
      <c r="AN605" s="2" t="s">
        <v>1</v>
      </c>
      <c r="AO605" s="135" t="s">
        <v>1</v>
      </c>
      <c r="AP605" s="2" t="s">
        <v>1</v>
      </c>
      <c r="AQ605" s="4">
        <v>-10.49</v>
      </c>
      <c r="AR605" s="4">
        <v>0</v>
      </c>
    </row>
    <row r="606" spans="1:44" x14ac:dyDescent="0.25">
      <c r="A606" s="2" t="s">
        <v>759</v>
      </c>
      <c r="B606" s="47">
        <v>44479</v>
      </c>
      <c r="C606" s="2" t="s">
        <v>6</v>
      </c>
      <c r="D606" s="2" t="s">
        <v>23</v>
      </c>
      <c r="E606" s="2" t="s">
        <v>193</v>
      </c>
      <c r="F606" s="2" t="s">
        <v>1408</v>
      </c>
      <c r="G606" s="2" t="s">
        <v>3</v>
      </c>
      <c r="H606" s="133" t="s">
        <v>2897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4197.7352579999997</v>
      </c>
      <c r="R606" s="1">
        <v>0</v>
      </c>
      <c r="S606" s="1">
        <v>3118.5633999999995</v>
      </c>
      <c r="T606" s="1">
        <v>0</v>
      </c>
      <c r="U606" s="2" t="s">
        <v>0</v>
      </c>
      <c r="V606" s="1">
        <v>0</v>
      </c>
      <c r="W606" s="1">
        <v>930.32054999999991</v>
      </c>
      <c r="X606" s="2" t="s">
        <v>0</v>
      </c>
      <c r="Y606" s="1">
        <v>148.85130799999999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35" t="s">
        <v>1</v>
      </c>
      <c r="AN606" s="2" t="s">
        <v>1</v>
      </c>
      <c r="AO606" s="135" t="s">
        <v>1</v>
      </c>
      <c r="AP606" s="2" t="s">
        <v>1</v>
      </c>
      <c r="AQ606" s="4">
        <v>4197.7352579999997</v>
      </c>
      <c r="AR606" s="4">
        <v>0</v>
      </c>
    </row>
    <row r="607" spans="1:44" x14ac:dyDescent="0.25">
      <c r="A607" s="2" t="s">
        <v>760</v>
      </c>
      <c r="B607" s="47">
        <v>44479</v>
      </c>
      <c r="C607" s="2" t="s">
        <v>6</v>
      </c>
      <c r="D607" s="2" t="s">
        <v>23</v>
      </c>
      <c r="E607" s="2" t="s">
        <v>193</v>
      </c>
      <c r="F607" s="2" t="s">
        <v>1408</v>
      </c>
      <c r="G607" s="2" t="s">
        <v>3</v>
      </c>
      <c r="H607" s="2" t="s">
        <v>1313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2418</v>
      </c>
      <c r="P607" s="2" t="s">
        <v>2898</v>
      </c>
      <c r="Q607" s="1">
        <v>34.219850000000001</v>
      </c>
      <c r="R607" s="1">
        <v>0</v>
      </c>
      <c r="S607" s="1">
        <v>24.185850000000002</v>
      </c>
      <c r="T607" s="1">
        <v>8.65</v>
      </c>
      <c r="U607" s="2" t="s">
        <v>8</v>
      </c>
      <c r="V607" s="1">
        <v>1.3839999999999999</v>
      </c>
      <c r="W607" s="1">
        <v>0</v>
      </c>
      <c r="X607" s="2" t="s">
        <v>0</v>
      </c>
      <c r="Y607" s="1">
        <v>0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35" t="s">
        <v>1</v>
      </c>
      <c r="AN607" s="2" t="s">
        <v>1</v>
      </c>
      <c r="AO607" s="135" t="s">
        <v>1</v>
      </c>
      <c r="AP607" s="2" t="s">
        <v>1</v>
      </c>
      <c r="AQ607" s="4">
        <v>34.219850000000001</v>
      </c>
      <c r="AR607" s="4">
        <v>0</v>
      </c>
    </row>
    <row r="608" spans="1:44" x14ac:dyDescent="0.25">
      <c r="A608" s="2" t="s">
        <v>761</v>
      </c>
      <c r="B608" s="47">
        <v>44479</v>
      </c>
      <c r="C608" s="2" t="s">
        <v>6</v>
      </c>
      <c r="D608" s="2" t="s">
        <v>23</v>
      </c>
      <c r="E608" s="2" t="s">
        <v>193</v>
      </c>
      <c r="F608" s="2" t="s">
        <v>1408</v>
      </c>
      <c r="G608" s="2" t="s">
        <v>3</v>
      </c>
      <c r="H608" s="2" t="s">
        <v>2899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2663.9606719999997</v>
      </c>
      <c r="R608" s="1">
        <v>0</v>
      </c>
      <c r="S608" s="1">
        <v>2013.1639</v>
      </c>
      <c r="T608" s="1">
        <v>0</v>
      </c>
      <c r="U608" s="2" t="s">
        <v>0</v>
      </c>
      <c r="V608" s="1">
        <v>0</v>
      </c>
      <c r="W608" s="1">
        <v>561.03170000000011</v>
      </c>
      <c r="X608" s="2" t="s">
        <v>0</v>
      </c>
      <c r="Y608" s="1">
        <v>89.765072000000032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35" t="s">
        <v>1</v>
      </c>
      <c r="AN608" s="2" t="s">
        <v>1</v>
      </c>
      <c r="AO608" s="135" t="s">
        <v>1</v>
      </c>
      <c r="AP608" s="2" t="s">
        <v>1</v>
      </c>
      <c r="AQ608" s="4">
        <v>2663.9606720000002</v>
      </c>
      <c r="AR608" s="4">
        <v>0</v>
      </c>
    </row>
    <row r="609" spans="1:44" x14ac:dyDescent="0.25">
      <c r="A609" s="2" t="s">
        <v>762</v>
      </c>
      <c r="B609" s="47">
        <v>44479</v>
      </c>
      <c r="C609" s="2" t="s">
        <v>26</v>
      </c>
      <c r="D609" s="2" t="s">
        <v>23</v>
      </c>
      <c r="E609" s="2" t="s">
        <v>355</v>
      </c>
      <c r="F609" s="2" t="s">
        <v>1322</v>
      </c>
      <c r="G609" s="2" t="s">
        <v>3</v>
      </c>
      <c r="H609" s="2" t="s">
        <v>2476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1077.3937620000002</v>
      </c>
      <c r="R609" s="1">
        <v>0</v>
      </c>
      <c r="S609" s="1">
        <v>818.60274999999979</v>
      </c>
      <c r="T609" s="1">
        <v>0</v>
      </c>
      <c r="U609" s="2" t="s">
        <v>0</v>
      </c>
      <c r="V609" s="1">
        <v>0</v>
      </c>
      <c r="W609" s="1">
        <v>223.09570000000002</v>
      </c>
      <c r="X609" s="2" t="s">
        <v>8</v>
      </c>
      <c r="Y609" s="1">
        <v>35.695312000000001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35" t="s">
        <v>1</v>
      </c>
      <c r="AN609" s="2" t="s">
        <v>1</v>
      </c>
      <c r="AO609" s="135" t="s">
        <v>1</v>
      </c>
      <c r="AP609" s="2" t="s">
        <v>1</v>
      </c>
      <c r="AQ609" s="4">
        <v>1077.3937619999999</v>
      </c>
      <c r="AR609" s="4">
        <v>0</v>
      </c>
    </row>
    <row r="610" spans="1:44" x14ac:dyDescent="0.25">
      <c r="A610" s="2" t="s">
        <v>763</v>
      </c>
      <c r="B610" s="47">
        <v>44479</v>
      </c>
      <c r="C610" s="2" t="s">
        <v>26</v>
      </c>
      <c r="D610" s="2" t="s">
        <v>23</v>
      </c>
      <c r="E610" s="2" t="s">
        <v>355</v>
      </c>
      <c r="F610" s="2" t="s">
        <v>1323</v>
      </c>
      <c r="G610" s="2" t="s">
        <v>12</v>
      </c>
      <c r="H610" s="2" t="s">
        <v>1</v>
      </c>
      <c r="I610" s="1" t="s">
        <v>2477</v>
      </c>
      <c r="J610" s="1" t="s">
        <v>1</v>
      </c>
      <c r="K610" s="1" t="s">
        <v>2478</v>
      </c>
      <c r="L610" s="1" t="s">
        <v>2460</v>
      </c>
      <c r="M610" s="1">
        <v>4.29</v>
      </c>
      <c r="N610" s="2" t="s">
        <v>11</v>
      </c>
      <c r="O610" s="2" t="s">
        <v>2479</v>
      </c>
      <c r="P610" s="2" t="s">
        <v>2480</v>
      </c>
      <c r="Q610" s="1">
        <v>-2.08</v>
      </c>
      <c r="R610" s="1">
        <v>0</v>
      </c>
      <c r="S610" s="1">
        <v>-2.08</v>
      </c>
      <c r="T610" s="1">
        <v>0</v>
      </c>
      <c r="U610" s="2" t="s">
        <v>0</v>
      </c>
      <c r="V610" s="1">
        <v>0</v>
      </c>
      <c r="W610" s="1">
        <v>0</v>
      </c>
      <c r="X610" s="2" t="s">
        <v>0</v>
      </c>
      <c r="Y610" s="1">
        <v>0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35" t="s">
        <v>1</v>
      </c>
      <c r="AN610" s="2" t="s">
        <v>1</v>
      </c>
      <c r="AO610" s="135" t="s">
        <v>1</v>
      </c>
      <c r="AP610" s="2" t="s">
        <v>1</v>
      </c>
      <c r="AQ610" s="4">
        <v>-2.08</v>
      </c>
      <c r="AR610" s="4">
        <v>0</v>
      </c>
    </row>
    <row r="611" spans="1:44" x14ac:dyDescent="0.25">
      <c r="A611" s="2" t="s">
        <v>764</v>
      </c>
      <c r="B611" s="47">
        <v>44479</v>
      </c>
      <c r="C611" s="2" t="s">
        <v>6</v>
      </c>
      <c r="D611" s="2" t="s">
        <v>21</v>
      </c>
      <c r="E611" s="2" t="s">
        <v>191</v>
      </c>
      <c r="F611" s="2" t="s">
        <v>2900</v>
      </c>
      <c r="G611" s="2" t="s">
        <v>3</v>
      </c>
      <c r="H611" s="2" t="s">
        <v>2901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1880.4247500000001</v>
      </c>
      <c r="R611" s="1">
        <v>0</v>
      </c>
      <c r="S611" s="1">
        <v>1591.7076999999999</v>
      </c>
      <c r="T611" s="1">
        <v>0</v>
      </c>
      <c r="U611" s="2" t="s">
        <v>0</v>
      </c>
      <c r="V611" s="1">
        <v>0</v>
      </c>
      <c r="W611" s="1">
        <v>248.89405000000002</v>
      </c>
      <c r="X611" s="2" t="s">
        <v>0</v>
      </c>
      <c r="Y611" s="1">
        <v>39.823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35" t="s">
        <v>1</v>
      </c>
      <c r="AN611" s="2" t="s">
        <v>1</v>
      </c>
      <c r="AO611" s="135" t="s">
        <v>1</v>
      </c>
      <c r="AP611" s="2" t="s">
        <v>1</v>
      </c>
      <c r="AQ611" s="4">
        <v>1880.4247500000001</v>
      </c>
      <c r="AR611" s="4">
        <v>0</v>
      </c>
    </row>
    <row r="612" spans="1:44" x14ac:dyDescent="0.25">
      <c r="A612" s="2" t="s">
        <v>765</v>
      </c>
      <c r="B612" s="47">
        <v>44479</v>
      </c>
      <c r="C612" s="2" t="s">
        <v>6</v>
      </c>
      <c r="D612" s="2" t="s">
        <v>21</v>
      </c>
      <c r="E612" s="2" t="s">
        <v>191</v>
      </c>
      <c r="F612" s="2" t="s">
        <v>2900</v>
      </c>
      <c r="G612" s="2" t="s">
        <v>3</v>
      </c>
      <c r="H612" s="2" t="s">
        <v>2902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913</v>
      </c>
      <c r="P612" s="2" t="s">
        <v>914</v>
      </c>
      <c r="Q612" s="1">
        <v>113.28834999999999</v>
      </c>
      <c r="R612" s="1">
        <v>0</v>
      </c>
      <c r="S612" s="1">
        <v>105.33074999999999</v>
      </c>
      <c r="T612" s="1">
        <v>6.86</v>
      </c>
      <c r="U612" s="2" t="s">
        <v>8</v>
      </c>
      <c r="V612" s="1">
        <v>1.0975999999999999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35" t="s">
        <v>1</v>
      </c>
      <c r="AN612" s="2" t="s">
        <v>1</v>
      </c>
      <c r="AO612" s="135" t="s">
        <v>1</v>
      </c>
      <c r="AP612" s="2" t="s">
        <v>1</v>
      </c>
      <c r="AQ612" s="4">
        <v>113.28834999999999</v>
      </c>
      <c r="AR612" s="4">
        <v>0</v>
      </c>
    </row>
    <row r="613" spans="1:44" x14ac:dyDescent="0.25">
      <c r="A613" s="2" t="s">
        <v>766</v>
      </c>
      <c r="B613" s="47">
        <v>44479</v>
      </c>
      <c r="C613" s="2" t="s">
        <v>6</v>
      </c>
      <c r="D613" s="2" t="s">
        <v>21</v>
      </c>
      <c r="E613" s="2" t="s">
        <v>191</v>
      </c>
      <c r="F613" s="2" t="s">
        <v>2900</v>
      </c>
      <c r="G613" s="2" t="s">
        <v>3</v>
      </c>
      <c r="H613" s="2" t="s">
        <v>2903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3589.2608979999995</v>
      </c>
      <c r="R613" s="1">
        <v>0</v>
      </c>
      <c r="S613" s="1">
        <v>2636.7665000000006</v>
      </c>
      <c r="T613" s="1">
        <v>0</v>
      </c>
      <c r="U613" s="2" t="s">
        <v>0</v>
      </c>
      <c r="V613" s="1">
        <v>0</v>
      </c>
      <c r="W613" s="1">
        <v>821.11584999999991</v>
      </c>
      <c r="X613" s="2" t="s">
        <v>8</v>
      </c>
      <c r="Y613" s="1">
        <v>131.37854800000002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35" t="s">
        <v>1</v>
      </c>
      <c r="AN613" s="2" t="s">
        <v>1</v>
      </c>
      <c r="AO613" s="135" t="s">
        <v>1</v>
      </c>
      <c r="AP613" s="2" t="s">
        <v>1</v>
      </c>
      <c r="AQ613" s="4">
        <v>3589.2608980000009</v>
      </c>
      <c r="AR613" s="4">
        <v>0</v>
      </c>
    </row>
    <row r="614" spans="1:44" x14ac:dyDescent="0.25">
      <c r="A614" s="2" t="s">
        <v>767</v>
      </c>
      <c r="B614" s="47">
        <v>44479</v>
      </c>
      <c r="C614" s="2" t="s">
        <v>26</v>
      </c>
      <c r="D614" s="2" t="s">
        <v>892</v>
      </c>
      <c r="E614" s="2" t="s">
        <v>894</v>
      </c>
      <c r="F614" s="2" t="s">
        <v>2481</v>
      </c>
      <c r="G614" s="2" t="s">
        <v>3</v>
      </c>
      <c r="H614" s="2" t="s">
        <v>2482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321.33839999999992</v>
      </c>
      <c r="R614" s="1">
        <v>0</v>
      </c>
      <c r="S614" s="1">
        <v>33.670000000000044</v>
      </c>
      <c r="T614" s="1">
        <v>0</v>
      </c>
      <c r="U614" s="2" t="s">
        <v>0</v>
      </c>
      <c r="V614" s="1">
        <v>0</v>
      </c>
      <c r="W614" s="1">
        <v>247.98999999999998</v>
      </c>
      <c r="X614" s="2" t="s">
        <v>8</v>
      </c>
      <c r="Y614" s="1">
        <v>39.678399999999996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35" t="s">
        <v>1</v>
      </c>
      <c r="AN614" s="2" t="s">
        <v>1</v>
      </c>
      <c r="AO614" s="135" t="s">
        <v>1</v>
      </c>
      <c r="AP614" s="2" t="s">
        <v>1</v>
      </c>
      <c r="AQ614" s="4">
        <v>321.33840000000004</v>
      </c>
      <c r="AR614" s="4">
        <v>0</v>
      </c>
    </row>
    <row r="615" spans="1:44" x14ac:dyDescent="0.25">
      <c r="A615" s="2" t="s">
        <v>768</v>
      </c>
      <c r="B615" s="47">
        <v>44479</v>
      </c>
      <c r="C615" s="2" t="s">
        <v>6</v>
      </c>
      <c r="D615" s="2" t="s">
        <v>892</v>
      </c>
      <c r="E615" s="2" t="s">
        <v>893</v>
      </c>
      <c r="F615" s="2" t="s">
        <v>2904</v>
      </c>
      <c r="G615" s="2" t="s">
        <v>3</v>
      </c>
      <c r="H615" s="2" t="s">
        <v>2905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5525.2945980000004</v>
      </c>
      <c r="R615" s="1">
        <v>0</v>
      </c>
      <c r="S615" s="1">
        <v>4020.7647000000024</v>
      </c>
      <c r="T615" s="1">
        <v>0</v>
      </c>
      <c r="U615" s="2" t="s">
        <v>0</v>
      </c>
      <c r="V615" s="1">
        <v>0</v>
      </c>
      <c r="W615" s="1">
        <v>1297.0084499999996</v>
      </c>
      <c r="X615" s="2" t="s">
        <v>8</v>
      </c>
      <c r="Y615" s="1">
        <v>207.52144799999999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35" t="s">
        <v>1</v>
      </c>
      <c r="AN615" s="2" t="s">
        <v>1</v>
      </c>
      <c r="AO615" s="135" t="s">
        <v>1</v>
      </c>
      <c r="AP615" s="2" t="s">
        <v>1</v>
      </c>
      <c r="AQ615" s="4">
        <v>5525.2945980000022</v>
      </c>
      <c r="AR615" s="4">
        <v>0</v>
      </c>
    </row>
    <row r="616" spans="1:44" x14ac:dyDescent="0.25">
      <c r="A616" s="2" t="s">
        <v>769</v>
      </c>
      <c r="B616" s="47">
        <v>44479</v>
      </c>
      <c r="C616" s="2" t="s">
        <v>6</v>
      </c>
      <c r="D616" s="2" t="s">
        <v>18</v>
      </c>
      <c r="E616" s="2" t="s">
        <v>184</v>
      </c>
      <c r="F616" s="2" t="s">
        <v>1408</v>
      </c>
      <c r="G616" s="2" t="s">
        <v>3</v>
      </c>
      <c r="H616" s="2" t="s">
        <v>2906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2213.66615</v>
      </c>
      <c r="R616" s="1">
        <v>0</v>
      </c>
      <c r="S616" s="1">
        <v>1743.5022999999994</v>
      </c>
      <c r="T616" s="1">
        <v>0</v>
      </c>
      <c r="U616" s="2" t="s">
        <v>0</v>
      </c>
      <c r="V616" s="1">
        <v>0</v>
      </c>
      <c r="W616" s="1">
        <v>405.31355000000002</v>
      </c>
      <c r="X616" s="2" t="s">
        <v>0</v>
      </c>
      <c r="Y616" s="1">
        <v>64.85029999999999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35" t="s">
        <v>1</v>
      </c>
      <c r="AN616" s="2" t="s">
        <v>1</v>
      </c>
      <c r="AO616" s="135" t="s">
        <v>1</v>
      </c>
      <c r="AP616" s="2" t="s">
        <v>1</v>
      </c>
      <c r="AQ616" s="4">
        <v>2213.6661499999996</v>
      </c>
      <c r="AR616" s="4">
        <v>0</v>
      </c>
    </row>
    <row r="617" spans="1:44" x14ac:dyDescent="0.25">
      <c r="A617" s="2" t="s">
        <v>770</v>
      </c>
      <c r="B617" s="47">
        <v>44479</v>
      </c>
      <c r="C617" s="2" t="s">
        <v>6</v>
      </c>
      <c r="D617" s="2" t="s">
        <v>18</v>
      </c>
      <c r="E617" s="2" t="s">
        <v>184</v>
      </c>
      <c r="F617" s="2" t="s">
        <v>1408</v>
      </c>
      <c r="G617" s="2" t="s">
        <v>3</v>
      </c>
      <c r="H617" s="2" t="s">
        <v>1697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1268</v>
      </c>
      <c r="P617" s="2" t="s">
        <v>1269</v>
      </c>
      <c r="Q617" s="1">
        <v>184.72900000000001</v>
      </c>
      <c r="R617" s="1">
        <v>0</v>
      </c>
      <c r="S617" s="1">
        <v>151.15860000000001</v>
      </c>
      <c r="T617" s="1">
        <v>28.94</v>
      </c>
      <c r="U617" s="2" t="s">
        <v>8</v>
      </c>
      <c r="V617" s="1">
        <v>4.6303999999999998</v>
      </c>
      <c r="W617" s="1">
        <v>0</v>
      </c>
      <c r="X617" s="2" t="s">
        <v>0</v>
      </c>
      <c r="Y617" s="1">
        <v>0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35" t="s">
        <v>1</v>
      </c>
      <c r="AN617" s="2" t="s">
        <v>1</v>
      </c>
      <c r="AO617" s="135" t="s">
        <v>1</v>
      </c>
      <c r="AP617" s="2" t="s">
        <v>1</v>
      </c>
      <c r="AQ617" s="4">
        <v>184.72900000000001</v>
      </c>
      <c r="AR617" s="4">
        <v>0</v>
      </c>
    </row>
    <row r="618" spans="1:44" x14ac:dyDescent="0.25">
      <c r="A618" s="2" t="s">
        <v>771</v>
      </c>
      <c r="B618" s="47">
        <v>44479</v>
      </c>
      <c r="C618" s="2" t="s">
        <v>6</v>
      </c>
      <c r="D618" s="2" t="s">
        <v>18</v>
      </c>
      <c r="E618" s="2" t="s">
        <v>184</v>
      </c>
      <c r="F618" s="2" t="s">
        <v>1408</v>
      </c>
      <c r="G618" s="2" t="s">
        <v>3</v>
      </c>
      <c r="H618" s="2" t="s">
        <v>1836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925</v>
      </c>
      <c r="P618" s="2" t="s">
        <v>1133</v>
      </c>
      <c r="Q618" s="1">
        <v>110.1572</v>
      </c>
      <c r="R618" s="1">
        <v>0</v>
      </c>
      <c r="S618" s="1">
        <v>99.775199999999998</v>
      </c>
      <c r="T618" s="1">
        <v>8.9499999999999993</v>
      </c>
      <c r="U618" s="2" t="s">
        <v>8</v>
      </c>
      <c r="V618" s="1">
        <v>1.4319999999999999</v>
      </c>
      <c r="W618" s="1">
        <v>0</v>
      </c>
      <c r="X618" s="2" t="s">
        <v>0</v>
      </c>
      <c r="Y618" s="1">
        <v>0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35" t="s">
        <v>1</v>
      </c>
      <c r="AN618" s="2" t="s">
        <v>1</v>
      </c>
      <c r="AO618" s="135" t="s">
        <v>1</v>
      </c>
      <c r="AP618" s="2" t="s">
        <v>1</v>
      </c>
      <c r="AQ618" s="4">
        <v>110.1572</v>
      </c>
      <c r="AR618" s="4">
        <v>0</v>
      </c>
    </row>
    <row r="619" spans="1:44" x14ac:dyDescent="0.25">
      <c r="A619" s="2" t="s">
        <v>772</v>
      </c>
      <c r="B619" s="47">
        <v>44479</v>
      </c>
      <c r="C619" s="2" t="s">
        <v>6</v>
      </c>
      <c r="D619" s="2" t="s">
        <v>18</v>
      </c>
      <c r="E619" s="2" t="s">
        <v>184</v>
      </c>
      <c r="F619" s="2" t="s">
        <v>1408</v>
      </c>
      <c r="G619" s="2" t="s">
        <v>3</v>
      </c>
      <c r="H619" s="2" t="s">
        <v>2907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2153.59755</v>
      </c>
      <c r="R619" s="1">
        <v>0</v>
      </c>
      <c r="S619" s="1">
        <v>1562.6165999999998</v>
      </c>
      <c r="T619" s="1">
        <v>0</v>
      </c>
      <c r="U619" s="2" t="s">
        <v>0</v>
      </c>
      <c r="V619" s="1">
        <v>0</v>
      </c>
      <c r="W619" s="1">
        <v>509.46635000000003</v>
      </c>
      <c r="X619" s="2" t="s">
        <v>0</v>
      </c>
      <c r="Y619" s="1">
        <v>81.514600000000002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35" t="s">
        <v>1</v>
      </c>
      <c r="AN619" s="2" t="s">
        <v>1</v>
      </c>
      <c r="AO619" s="135" t="s">
        <v>1</v>
      </c>
      <c r="AP619" s="2" t="s">
        <v>1</v>
      </c>
      <c r="AQ619" s="4">
        <v>2153.59755</v>
      </c>
      <c r="AR619" s="4">
        <v>0</v>
      </c>
    </row>
    <row r="620" spans="1:44" x14ac:dyDescent="0.25">
      <c r="A620" s="2" t="s">
        <v>773</v>
      </c>
      <c r="B620" s="47">
        <v>44479</v>
      </c>
      <c r="C620" s="2" t="s">
        <v>6</v>
      </c>
      <c r="D620" s="2" t="s">
        <v>18</v>
      </c>
      <c r="E620" s="2" t="s">
        <v>184</v>
      </c>
      <c r="F620" s="2" t="s">
        <v>1408</v>
      </c>
      <c r="G620" s="2" t="s">
        <v>12</v>
      </c>
      <c r="H620" s="2" t="s">
        <v>1</v>
      </c>
      <c r="I620" s="1" t="s">
        <v>1390</v>
      </c>
      <c r="J620" s="1" t="s">
        <v>1</v>
      </c>
      <c r="K620" s="1" t="s">
        <v>1266</v>
      </c>
      <c r="L620" s="1" t="s">
        <v>2908</v>
      </c>
      <c r="M620" s="1">
        <v>7.9</v>
      </c>
      <c r="N620" s="2" t="s">
        <v>11</v>
      </c>
      <c r="O620" s="2" t="s">
        <v>2909</v>
      </c>
      <c r="P620" s="2" t="s">
        <v>2910</v>
      </c>
      <c r="Q620" s="1">
        <v>-7.9</v>
      </c>
      <c r="R620" s="1">
        <v>0</v>
      </c>
      <c r="S620" s="1">
        <v>-7.9</v>
      </c>
      <c r="T620" s="1">
        <v>0</v>
      </c>
      <c r="U620" s="2" t="s">
        <v>0</v>
      </c>
      <c r="V620" s="1">
        <v>0</v>
      </c>
      <c r="W620" s="1">
        <v>0</v>
      </c>
      <c r="X620" s="2" t="s">
        <v>0</v>
      </c>
      <c r="Y620" s="1">
        <v>0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35" t="s">
        <v>1</v>
      </c>
      <c r="AN620" s="2" t="s">
        <v>1</v>
      </c>
      <c r="AO620" s="135" t="s">
        <v>1</v>
      </c>
      <c r="AP620" s="2" t="s">
        <v>1</v>
      </c>
      <c r="AQ620" s="4">
        <v>-7.9</v>
      </c>
      <c r="AR620" s="4">
        <v>0</v>
      </c>
    </row>
    <row r="621" spans="1:44" x14ac:dyDescent="0.25">
      <c r="A621" s="2" t="s">
        <v>774</v>
      </c>
      <c r="B621" s="47">
        <v>44479</v>
      </c>
      <c r="C621" s="2" t="s">
        <v>6</v>
      </c>
      <c r="D621" s="2" t="s">
        <v>16</v>
      </c>
      <c r="E621" s="2" t="s">
        <v>182</v>
      </c>
      <c r="F621" s="2" t="s">
        <v>2911</v>
      </c>
      <c r="G621" s="2" t="s">
        <v>3</v>
      </c>
      <c r="H621" s="2" t="s">
        <v>2912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1806.8641000000002</v>
      </c>
      <c r="R621" s="1">
        <v>0</v>
      </c>
      <c r="S621" s="1">
        <v>1435.21345</v>
      </c>
      <c r="T621" s="1">
        <v>0</v>
      </c>
      <c r="U621" s="2" t="s">
        <v>0</v>
      </c>
      <c r="V621" s="1">
        <v>0</v>
      </c>
      <c r="W621" s="1">
        <v>320.38844999999998</v>
      </c>
      <c r="X621" s="2" t="s">
        <v>8</v>
      </c>
      <c r="Y621" s="1">
        <v>51.2622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35" t="s">
        <v>1</v>
      </c>
      <c r="AN621" s="2" t="s">
        <v>1</v>
      </c>
      <c r="AO621" s="135" t="s">
        <v>1</v>
      </c>
      <c r="AP621" s="2" t="s">
        <v>1</v>
      </c>
      <c r="AQ621" s="4">
        <v>1806.8640999999998</v>
      </c>
      <c r="AR621" s="4">
        <v>0</v>
      </c>
    </row>
    <row r="622" spans="1:44" x14ac:dyDescent="0.25">
      <c r="A622" s="2" t="s">
        <v>775</v>
      </c>
      <c r="B622" s="47">
        <v>44479</v>
      </c>
      <c r="C622" s="2" t="s">
        <v>6</v>
      </c>
      <c r="D622" s="2" t="s">
        <v>16</v>
      </c>
      <c r="E622" s="2" t="s">
        <v>182</v>
      </c>
      <c r="F622" s="2" t="s">
        <v>2911</v>
      </c>
      <c r="G622" s="2" t="s">
        <v>3</v>
      </c>
      <c r="H622" s="2" t="s">
        <v>2913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2914</v>
      </c>
      <c r="P622" s="2" t="s">
        <v>2915</v>
      </c>
      <c r="Q622" s="1">
        <v>355.80610000000001</v>
      </c>
      <c r="R622" s="1">
        <v>0</v>
      </c>
      <c r="S622" s="1">
        <v>208.64410000000001</v>
      </c>
      <c r="T622" s="1">
        <v>126.8638</v>
      </c>
      <c r="U622" s="2" t="s">
        <v>8</v>
      </c>
      <c r="V622" s="1">
        <v>20.298200000000001</v>
      </c>
      <c r="W622" s="1">
        <v>0</v>
      </c>
      <c r="X622" s="2" t="s">
        <v>0</v>
      </c>
      <c r="Y622" s="1">
        <v>0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35" t="s">
        <v>1</v>
      </c>
      <c r="AN622" s="2" t="s">
        <v>1</v>
      </c>
      <c r="AO622" s="135" t="s">
        <v>1</v>
      </c>
      <c r="AP622" s="2" t="s">
        <v>1</v>
      </c>
      <c r="AQ622" s="4">
        <v>355.80610000000001</v>
      </c>
      <c r="AR622" s="4">
        <v>0</v>
      </c>
    </row>
    <row r="623" spans="1:44" x14ac:dyDescent="0.25">
      <c r="A623" s="2" t="s">
        <v>776</v>
      </c>
      <c r="B623" s="47">
        <v>44479</v>
      </c>
      <c r="C623" s="2" t="s">
        <v>6</v>
      </c>
      <c r="D623" s="2" t="s">
        <v>16</v>
      </c>
      <c r="E623" s="2" t="s">
        <v>182</v>
      </c>
      <c r="F623" s="2" t="s">
        <v>2911</v>
      </c>
      <c r="G623" s="2" t="s">
        <v>3</v>
      </c>
      <c r="H623" s="2" t="s">
        <v>2916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3559.54954</v>
      </c>
      <c r="R623" s="1">
        <v>0</v>
      </c>
      <c r="S623" s="1">
        <v>2604.4519000000005</v>
      </c>
      <c r="T623" s="1">
        <v>0</v>
      </c>
      <c r="U623" s="2" t="s">
        <v>0</v>
      </c>
      <c r="V623" s="1">
        <v>0</v>
      </c>
      <c r="W623" s="1">
        <v>823.36000000000013</v>
      </c>
      <c r="X623" s="2" t="s">
        <v>0</v>
      </c>
      <c r="Y623" s="1">
        <v>131.73763999999997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35" t="s">
        <v>1</v>
      </c>
      <c r="AN623" s="2" t="s">
        <v>1</v>
      </c>
      <c r="AO623" s="135" t="s">
        <v>1</v>
      </c>
      <c r="AP623" s="2" t="s">
        <v>1</v>
      </c>
      <c r="AQ623" s="4">
        <v>3559.5495400000004</v>
      </c>
      <c r="AR623" s="4">
        <v>0</v>
      </c>
    </row>
    <row r="624" spans="1:44" x14ac:dyDescent="0.25">
      <c r="A624" s="2" t="s">
        <v>777</v>
      </c>
      <c r="B624" s="47">
        <v>44479</v>
      </c>
      <c r="C624" s="2" t="s">
        <v>6</v>
      </c>
      <c r="D624" s="2" t="s">
        <v>9</v>
      </c>
      <c r="E624" s="2" t="s">
        <v>177</v>
      </c>
      <c r="F624" s="2" t="s">
        <v>2917</v>
      </c>
      <c r="G624" s="2" t="s">
        <v>3</v>
      </c>
      <c r="H624" s="2" t="s">
        <v>2918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260.70254999999997</v>
      </c>
      <c r="R624" s="1">
        <v>0</v>
      </c>
      <c r="S624" s="1">
        <v>103.46454999999997</v>
      </c>
      <c r="T624" s="1">
        <v>0</v>
      </c>
      <c r="U624" s="2" t="s">
        <v>0</v>
      </c>
      <c r="V624" s="1">
        <v>0</v>
      </c>
      <c r="W624" s="1">
        <v>135.55000000000001</v>
      </c>
      <c r="X624" s="2" t="s">
        <v>8</v>
      </c>
      <c r="Y624" s="1">
        <v>21.687999999999999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35" t="s">
        <v>1</v>
      </c>
      <c r="AN624" s="2" t="s">
        <v>1</v>
      </c>
      <c r="AO624" s="135" t="s">
        <v>1</v>
      </c>
      <c r="AP624" s="2" t="s">
        <v>1</v>
      </c>
      <c r="AQ624" s="4">
        <v>260.70254999999997</v>
      </c>
      <c r="AR624" s="4">
        <v>0</v>
      </c>
    </row>
    <row r="625" spans="1:44" x14ac:dyDescent="0.25">
      <c r="A625" s="2" t="s">
        <v>778</v>
      </c>
      <c r="B625" s="47">
        <v>44479</v>
      </c>
      <c r="C625" s="2" t="s">
        <v>6</v>
      </c>
      <c r="D625" s="2" t="s">
        <v>9</v>
      </c>
      <c r="E625" s="2" t="s">
        <v>177</v>
      </c>
      <c r="F625" s="2" t="s">
        <v>2917</v>
      </c>
      <c r="G625" s="2" t="s">
        <v>3</v>
      </c>
      <c r="H625" s="2" t="s">
        <v>2919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921</v>
      </c>
      <c r="P625" s="2" t="s">
        <v>922</v>
      </c>
      <c r="Q625" s="1">
        <v>21.884</v>
      </c>
      <c r="R625" s="1">
        <v>0</v>
      </c>
      <c r="S625" s="1">
        <v>10.4</v>
      </c>
      <c r="T625" s="1">
        <v>9.9</v>
      </c>
      <c r="U625" s="2" t="s">
        <v>8</v>
      </c>
      <c r="V625" s="1">
        <v>1.5840000000000001</v>
      </c>
      <c r="W625" s="1">
        <v>0</v>
      </c>
      <c r="X625" s="2" t="s">
        <v>0</v>
      </c>
      <c r="Y625" s="1">
        <v>0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35" t="s">
        <v>1</v>
      </c>
      <c r="AN625" s="2" t="s">
        <v>1</v>
      </c>
      <c r="AO625" s="135" t="s">
        <v>1</v>
      </c>
      <c r="AP625" s="2" t="s">
        <v>1</v>
      </c>
      <c r="AQ625" s="4">
        <v>21.884</v>
      </c>
      <c r="AR625" s="4">
        <v>0</v>
      </c>
    </row>
    <row r="626" spans="1:44" x14ac:dyDescent="0.25">
      <c r="A626" s="2" t="s">
        <v>779</v>
      </c>
      <c r="B626" s="47">
        <v>44479</v>
      </c>
      <c r="C626" s="2" t="s">
        <v>6</v>
      </c>
      <c r="D626" s="2" t="s">
        <v>9</v>
      </c>
      <c r="E626" s="2" t="s">
        <v>177</v>
      </c>
      <c r="F626" s="2" t="s">
        <v>2917</v>
      </c>
      <c r="G626" s="2" t="s">
        <v>3</v>
      </c>
      <c r="H626" s="2" t="s">
        <v>2920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</v>
      </c>
      <c r="P626" s="2" t="s">
        <v>1</v>
      </c>
      <c r="Q626" s="1">
        <v>71.761200000000002</v>
      </c>
      <c r="R626" s="1">
        <v>0</v>
      </c>
      <c r="S626" s="1">
        <v>0.34000000000000341</v>
      </c>
      <c r="T626" s="1">
        <v>0</v>
      </c>
      <c r="U626" s="2" t="s">
        <v>0</v>
      </c>
      <c r="V626" s="1">
        <v>0</v>
      </c>
      <c r="W626" s="1">
        <v>61.569999999999993</v>
      </c>
      <c r="X626" s="2" t="s">
        <v>8</v>
      </c>
      <c r="Y626" s="1">
        <v>9.8511999999999986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35" t="s">
        <v>1</v>
      </c>
      <c r="AN626" s="2" t="s">
        <v>1</v>
      </c>
      <c r="AO626" s="135" t="s">
        <v>1</v>
      </c>
      <c r="AP626" s="2" t="s">
        <v>1</v>
      </c>
      <c r="AQ626" s="4">
        <v>71.761200000000002</v>
      </c>
      <c r="AR626" s="4">
        <v>0</v>
      </c>
    </row>
    <row r="627" spans="1:44" x14ac:dyDescent="0.25">
      <c r="A627" s="2" t="s">
        <v>780</v>
      </c>
      <c r="B627" s="47">
        <v>44479</v>
      </c>
      <c r="C627" s="2" t="s">
        <v>6</v>
      </c>
      <c r="D627" s="2" t="s">
        <v>1591</v>
      </c>
      <c r="E627" s="2" t="s">
        <v>732</v>
      </c>
      <c r="F627" s="2" t="s">
        <v>1984</v>
      </c>
      <c r="G627" s="2" t="s">
        <v>3</v>
      </c>
      <c r="H627" s="2" t="s">
        <v>1985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2289.3460720000012</v>
      </c>
      <c r="R627" s="1">
        <v>0</v>
      </c>
      <c r="S627" s="1">
        <v>1714.1059000000002</v>
      </c>
      <c r="T627" s="1">
        <v>0</v>
      </c>
      <c r="U627" s="2" t="s">
        <v>0</v>
      </c>
      <c r="V627" s="1">
        <v>0</v>
      </c>
      <c r="W627" s="1">
        <v>495.89670000000001</v>
      </c>
      <c r="X627" s="2" t="s">
        <v>8</v>
      </c>
      <c r="Y627" s="1">
        <v>79.343472000000006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35" t="s">
        <v>1</v>
      </c>
      <c r="AN627" s="2" t="s">
        <v>1</v>
      </c>
      <c r="AO627" s="135" t="s">
        <v>1</v>
      </c>
      <c r="AP627" s="2" t="s">
        <v>1</v>
      </c>
      <c r="AQ627" s="4">
        <v>2289.3460720000003</v>
      </c>
      <c r="AR627" s="4">
        <v>0</v>
      </c>
    </row>
    <row r="628" spans="1:44" x14ac:dyDescent="0.25">
      <c r="A628" s="2" t="s">
        <v>781</v>
      </c>
      <c r="B628" s="47">
        <v>44479</v>
      </c>
      <c r="C628" s="2" t="s">
        <v>6</v>
      </c>
      <c r="D628" s="2" t="s">
        <v>5</v>
      </c>
      <c r="E628" s="2" t="s">
        <v>174</v>
      </c>
      <c r="F628" s="2" t="s">
        <v>1465</v>
      </c>
      <c r="G628" s="2" t="s">
        <v>3</v>
      </c>
      <c r="H628" s="2" t="s">
        <v>2921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649.84834999999987</v>
      </c>
      <c r="R628" s="1">
        <v>0</v>
      </c>
      <c r="S628" s="1">
        <v>563.93294999999989</v>
      </c>
      <c r="T628" s="1">
        <v>0</v>
      </c>
      <c r="U628" s="2" t="s">
        <v>0</v>
      </c>
      <c r="V628" s="1">
        <v>0</v>
      </c>
      <c r="W628" s="1">
        <v>74.064999999999998</v>
      </c>
      <c r="X628" s="2" t="s">
        <v>0</v>
      </c>
      <c r="Y628" s="1">
        <v>11.8504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35" t="s">
        <v>1</v>
      </c>
      <c r="AN628" s="2" t="s">
        <v>1</v>
      </c>
      <c r="AO628" s="135" t="s">
        <v>1</v>
      </c>
      <c r="AP628" s="2" t="s">
        <v>1</v>
      </c>
      <c r="AQ628" s="4">
        <v>649.84834999999998</v>
      </c>
      <c r="AR628" s="4">
        <v>0</v>
      </c>
    </row>
    <row r="629" spans="1:44" x14ac:dyDescent="0.25">
      <c r="A629" s="2" t="s">
        <v>782</v>
      </c>
      <c r="B629" s="47">
        <v>44479</v>
      </c>
      <c r="C629" s="2" t="s">
        <v>6</v>
      </c>
      <c r="D629" s="2" t="s">
        <v>5</v>
      </c>
      <c r="E629" s="2" t="s">
        <v>174</v>
      </c>
      <c r="F629" s="2" t="s">
        <v>1465</v>
      </c>
      <c r="G629" s="2" t="s">
        <v>3</v>
      </c>
      <c r="H629" s="2" t="s">
        <v>2922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2923</v>
      </c>
      <c r="P629" s="2" t="s">
        <v>2924</v>
      </c>
      <c r="Q629" s="1">
        <v>10.50385</v>
      </c>
      <c r="R629" s="1">
        <v>0</v>
      </c>
      <c r="S629" s="1">
        <v>10.50385</v>
      </c>
      <c r="T629" s="1">
        <v>0</v>
      </c>
      <c r="U629" s="2" t="s">
        <v>0</v>
      </c>
      <c r="V629" s="1">
        <v>0</v>
      </c>
      <c r="W629" s="1">
        <v>0</v>
      </c>
      <c r="X629" s="2" t="s">
        <v>0</v>
      </c>
      <c r="Y629" s="1">
        <v>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35" t="s">
        <v>1</v>
      </c>
      <c r="AN629" s="2" t="s">
        <v>1</v>
      </c>
      <c r="AO629" s="135" t="s">
        <v>1</v>
      </c>
      <c r="AP629" s="2" t="s">
        <v>1</v>
      </c>
      <c r="AQ629" s="4">
        <v>10.50385</v>
      </c>
      <c r="AR629" s="4">
        <v>0</v>
      </c>
    </row>
    <row r="630" spans="1:44" x14ac:dyDescent="0.25">
      <c r="A630" s="2" t="s">
        <v>783</v>
      </c>
      <c r="B630" s="47">
        <v>44479</v>
      </c>
      <c r="C630" s="2" t="s">
        <v>6</v>
      </c>
      <c r="D630" s="2" t="s">
        <v>5</v>
      </c>
      <c r="E630" s="2" t="s">
        <v>174</v>
      </c>
      <c r="F630" s="2" t="s">
        <v>1465</v>
      </c>
      <c r="G630" s="2" t="s">
        <v>3</v>
      </c>
      <c r="H630" s="2" t="s">
        <v>2925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1">
        <v>3629.7020520000001</v>
      </c>
      <c r="R630" s="1">
        <v>0</v>
      </c>
      <c r="S630" s="1">
        <v>2808.55645</v>
      </c>
      <c r="T630" s="1">
        <v>0</v>
      </c>
      <c r="U630" s="2" t="s">
        <v>0</v>
      </c>
      <c r="V630" s="1">
        <v>0</v>
      </c>
      <c r="W630" s="1">
        <v>707.88415000000009</v>
      </c>
      <c r="X630" s="2" t="s">
        <v>0</v>
      </c>
      <c r="Y630" s="1">
        <v>113.26145200000002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35" t="s">
        <v>1</v>
      </c>
      <c r="AN630" s="2" t="s">
        <v>1</v>
      </c>
      <c r="AO630" s="135" t="s">
        <v>1</v>
      </c>
      <c r="AP630" s="2" t="s">
        <v>1</v>
      </c>
      <c r="AQ630" s="4">
        <v>3629.7020520000001</v>
      </c>
      <c r="AR630" s="4">
        <v>0</v>
      </c>
    </row>
    <row r="631" spans="1:44" x14ac:dyDescent="0.25">
      <c r="A631" s="2" t="s">
        <v>784</v>
      </c>
      <c r="B631" s="47">
        <v>44479</v>
      </c>
      <c r="C631" s="2" t="s">
        <v>6</v>
      </c>
      <c r="D631" s="2" t="s">
        <v>929</v>
      </c>
      <c r="E631" s="2" t="s">
        <v>930</v>
      </c>
      <c r="F631" s="2" t="s">
        <v>2926</v>
      </c>
      <c r="G631" s="2" t="s">
        <v>3</v>
      </c>
      <c r="H631" s="2" t="s">
        <v>2927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840.94735000000014</v>
      </c>
      <c r="R631" s="1">
        <v>0</v>
      </c>
      <c r="S631" s="1">
        <v>631.70085000000006</v>
      </c>
      <c r="T631" s="1">
        <v>0</v>
      </c>
      <c r="U631" s="2" t="s">
        <v>0</v>
      </c>
      <c r="V631" s="1">
        <v>0</v>
      </c>
      <c r="W631" s="1">
        <v>180.38500000000002</v>
      </c>
      <c r="X631" s="2" t="s">
        <v>0</v>
      </c>
      <c r="Y631" s="1">
        <v>28.861499999999999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35" t="s">
        <v>1</v>
      </c>
      <c r="AN631" s="2" t="s">
        <v>1</v>
      </c>
      <c r="AO631" s="135" t="s">
        <v>1</v>
      </c>
      <c r="AP631" s="2" t="s">
        <v>1</v>
      </c>
      <c r="AQ631" s="4">
        <v>840.94735000000003</v>
      </c>
      <c r="AR631" s="4">
        <v>0</v>
      </c>
    </row>
    <row r="632" spans="1:44" x14ac:dyDescent="0.25">
      <c r="A632" s="2" t="s">
        <v>785</v>
      </c>
      <c r="B632" s="47">
        <v>44479</v>
      </c>
      <c r="C632" s="2" t="s">
        <v>6</v>
      </c>
      <c r="D632" s="2" t="s">
        <v>929</v>
      </c>
      <c r="E632" s="2" t="s">
        <v>930</v>
      </c>
      <c r="F632" s="2" t="s">
        <v>2926</v>
      </c>
      <c r="G632" s="2" t="s">
        <v>3</v>
      </c>
      <c r="H632" s="2" t="s">
        <v>2928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1121</v>
      </c>
      <c r="P632" s="2" t="s">
        <v>1122</v>
      </c>
      <c r="Q632" s="1">
        <v>11.66755</v>
      </c>
      <c r="R632" s="1">
        <v>0</v>
      </c>
      <c r="S632" s="1">
        <v>11.66755</v>
      </c>
      <c r="T632" s="1">
        <v>0</v>
      </c>
      <c r="U632" s="2" t="s">
        <v>0</v>
      </c>
      <c r="V632" s="1">
        <v>0</v>
      </c>
      <c r="W632" s="1">
        <v>0</v>
      </c>
      <c r="X632" s="2" t="s">
        <v>0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35" t="s">
        <v>1</v>
      </c>
      <c r="AN632" s="2" t="s">
        <v>1</v>
      </c>
      <c r="AO632" s="135" t="s">
        <v>1</v>
      </c>
      <c r="AP632" s="2" t="s">
        <v>1</v>
      </c>
      <c r="AQ632" s="4">
        <v>11.66755</v>
      </c>
      <c r="AR632" s="4">
        <v>0</v>
      </c>
    </row>
    <row r="633" spans="1:44" x14ac:dyDescent="0.25">
      <c r="A633" s="2" t="s">
        <v>786</v>
      </c>
      <c r="B633" s="47">
        <v>44479</v>
      </c>
      <c r="C633" s="2" t="s">
        <v>6</v>
      </c>
      <c r="D633" s="2" t="s">
        <v>929</v>
      </c>
      <c r="E633" s="2" t="s">
        <v>930</v>
      </c>
      <c r="F633" s="2" t="s">
        <v>2926</v>
      </c>
      <c r="G633" s="2" t="s">
        <v>3</v>
      </c>
      <c r="H633" s="2" t="s">
        <v>2929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366.85390000000007</v>
      </c>
      <c r="R633" s="1">
        <v>0</v>
      </c>
      <c r="S633" s="1">
        <v>293.79640000000006</v>
      </c>
      <c r="T633" s="1">
        <v>0</v>
      </c>
      <c r="U633" s="2" t="s">
        <v>0</v>
      </c>
      <c r="V633" s="1">
        <v>0</v>
      </c>
      <c r="W633" s="1">
        <v>62.980600000000003</v>
      </c>
      <c r="X633" s="2" t="s">
        <v>0</v>
      </c>
      <c r="Y633" s="1">
        <v>10.076900000000002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35" t="s">
        <v>1</v>
      </c>
      <c r="AN633" s="2" t="s">
        <v>1</v>
      </c>
      <c r="AO633" s="135" t="s">
        <v>1</v>
      </c>
      <c r="AP633" s="2" t="s">
        <v>1</v>
      </c>
      <c r="AQ633" s="4">
        <v>366.85390000000007</v>
      </c>
      <c r="AR633" s="4">
        <v>0</v>
      </c>
    </row>
    <row r="634" spans="1:44" x14ac:dyDescent="0.25">
      <c r="A634" s="2" t="s">
        <v>787</v>
      </c>
      <c r="B634" s="47">
        <v>44479</v>
      </c>
      <c r="C634" s="2" t="s">
        <v>6</v>
      </c>
      <c r="D634" s="2" t="s">
        <v>884</v>
      </c>
      <c r="E634" s="2" t="s">
        <v>850</v>
      </c>
      <c r="F634" s="2" t="s">
        <v>3190</v>
      </c>
      <c r="G634" s="2" t="s">
        <v>3</v>
      </c>
      <c r="H634" s="2" t="s">
        <v>3188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1">
        <v>0</v>
      </c>
      <c r="R634" s="1">
        <v>0</v>
      </c>
      <c r="S634" s="1">
        <v>0</v>
      </c>
      <c r="T634" s="1">
        <v>0</v>
      </c>
      <c r="U634" s="2" t="s">
        <v>0</v>
      </c>
      <c r="V634" s="1">
        <v>0</v>
      </c>
      <c r="W634" s="1">
        <v>0</v>
      </c>
      <c r="X634" s="2" t="s">
        <v>8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35"/>
      <c r="AN634" s="2"/>
      <c r="AO634" s="135">
        <v>0</v>
      </c>
      <c r="AP634" s="2">
        <v>0</v>
      </c>
      <c r="AQ634" s="4">
        <v>0</v>
      </c>
      <c r="AR634" s="4">
        <v>0</v>
      </c>
    </row>
    <row r="635" spans="1:44" x14ac:dyDescent="0.25">
      <c r="A635" s="2" t="s">
        <v>788</v>
      </c>
      <c r="B635" s="47">
        <v>44480</v>
      </c>
      <c r="C635" s="2" t="s">
        <v>1364</v>
      </c>
      <c r="D635" s="2" t="s">
        <v>48</v>
      </c>
      <c r="E635" s="2" t="s">
        <v>1365</v>
      </c>
      <c r="F635" s="2" t="s">
        <v>1965</v>
      </c>
      <c r="G635" s="2" t="s">
        <v>3</v>
      </c>
      <c r="H635" s="2" t="s">
        <v>1993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2768.1453979999997</v>
      </c>
      <c r="R635" s="1">
        <v>0</v>
      </c>
      <c r="S635" s="1">
        <v>1938.1389499999991</v>
      </c>
      <c r="T635" s="1">
        <v>0</v>
      </c>
      <c r="U635" s="2" t="s">
        <v>0</v>
      </c>
      <c r="V635" s="1">
        <v>0</v>
      </c>
      <c r="W635" s="1">
        <v>715.52280000000019</v>
      </c>
      <c r="X635" s="2" t="s">
        <v>0</v>
      </c>
      <c r="Y635" s="1">
        <v>114.483648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35" t="s">
        <v>1</v>
      </c>
      <c r="AN635" s="2" t="s">
        <v>1</v>
      </c>
      <c r="AO635" s="135" t="s">
        <v>1</v>
      </c>
      <c r="AP635" s="2" t="s">
        <v>1</v>
      </c>
      <c r="AQ635" s="4">
        <v>2768.1453979999992</v>
      </c>
      <c r="AR635" s="4">
        <v>0</v>
      </c>
    </row>
    <row r="636" spans="1:44" x14ac:dyDescent="0.25">
      <c r="A636" s="2" t="s">
        <v>789</v>
      </c>
      <c r="B636" s="47">
        <v>44480</v>
      </c>
      <c r="C636" s="2" t="s">
        <v>34</v>
      </c>
      <c r="D636" s="2" t="s">
        <v>48</v>
      </c>
      <c r="E636" s="2" t="s">
        <v>180</v>
      </c>
      <c r="F636" s="2" t="s">
        <v>2111</v>
      </c>
      <c r="G636" s="2" t="s">
        <v>3</v>
      </c>
      <c r="H636" s="2" t="s">
        <v>2112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1280.2259500000005</v>
      </c>
      <c r="R636" s="1">
        <v>0</v>
      </c>
      <c r="S636" s="1">
        <v>1203.6455500000004</v>
      </c>
      <c r="T636" s="1">
        <v>0</v>
      </c>
      <c r="U636" s="2" t="s">
        <v>0</v>
      </c>
      <c r="V636" s="1">
        <v>0</v>
      </c>
      <c r="W636" s="1">
        <v>66.017600000000002</v>
      </c>
      <c r="X636" s="2" t="s">
        <v>0</v>
      </c>
      <c r="Y636" s="1">
        <v>10.562800000000001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35" t="s">
        <v>1</v>
      </c>
      <c r="AN636" s="2" t="s">
        <v>1</v>
      </c>
      <c r="AO636" s="135" t="s">
        <v>1</v>
      </c>
      <c r="AP636" s="2" t="s">
        <v>1</v>
      </c>
      <c r="AQ636" s="4">
        <v>1280.2259500000002</v>
      </c>
      <c r="AR636" s="4">
        <v>0</v>
      </c>
    </row>
    <row r="637" spans="1:44" x14ac:dyDescent="0.25">
      <c r="A637" s="2" t="s">
        <v>790</v>
      </c>
      <c r="B637" s="47">
        <v>44480</v>
      </c>
      <c r="C637" s="2" t="s">
        <v>34</v>
      </c>
      <c r="D637" s="2" t="s">
        <v>48</v>
      </c>
      <c r="E637" s="2" t="s">
        <v>180</v>
      </c>
      <c r="F637" s="2" t="s">
        <v>2117</v>
      </c>
      <c r="G637" s="2" t="s">
        <v>3</v>
      </c>
      <c r="H637" s="2" t="s">
        <v>2118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2119</v>
      </c>
      <c r="P637" s="2" t="s">
        <v>2120</v>
      </c>
      <c r="Q637" s="1">
        <v>1.54</v>
      </c>
      <c r="R637" s="1">
        <v>0</v>
      </c>
      <c r="S637" s="1">
        <v>1.54</v>
      </c>
      <c r="T637" s="1">
        <v>0</v>
      </c>
      <c r="U637" s="2" t="s">
        <v>0</v>
      </c>
      <c r="V637" s="1">
        <v>0</v>
      </c>
      <c r="W637" s="1">
        <v>0</v>
      </c>
      <c r="X637" s="2" t="s">
        <v>0</v>
      </c>
      <c r="Y637" s="1">
        <v>0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35" t="s">
        <v>1</v>
      </c>
      <c r="AN637" s="2" t="s">
        <v>1</v>
      </c>
      <c r="AO637" s="135" t="s">
        <v>1</v>
      </c>
      <c r="AP637" s="2" t="s">
        <v>1</v>
      </c>
      <c r="AQ637" s="4">
        <v>1.54</v>
      </c>
      <c r="AR637" s="4">
        <v>0</v>
      </c>
    </row>
    <row r="638" spans="1:44" x14ac:dyDescent="0.25">
      <c r="A638" s="2" t="s">
        <v>791</v>
      </c>
      <c r="B638" s="47">
        <v>44480</v>
      </c>
      <c r="C638" s="2" t="s">
        <v>34</v>
      </c>
      <c r="D638" s="2" t="s">
        <v>48</v>
      </c>
      <c r="E638" s="2" t="s">
        <v>180</v>
      </c>
      <c r="F638" s="2" t="s">
        <v>2111</v>
      </c>
      <c r="G638" s="2" t="s">
        <v>3</v>
      </c>
      <c r="H638" s="2" t="s">
        <v>2122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453.65774999999985</v>
      </c>
      <c r="R638" s="1">
        <v>0</v>
      </c>
      <c r="S638" s="1">
        <v>416.0273499999999</v>
      </c>
      <c r="T638" s="1">
        <v>0</v>
      </c>
      <c r="U638" s="2" t="s">
        <v>0</v>
      </c>
      <c r="V638" s="1">
        <v>0</v>
      </c>
      <c r="W638" s="1">
        <v>32.44</v>
      </c>
      <c r="X638" s="2" t="s">
        <v>0</v>
      </c>
      <c r="Y638" s="1">
        <v>5.1903999999999995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35" t="s">
        <v>1</v>
      </c>
      <c r="AN638" s="2" t="s">
        <v>1</v>
      </c>
      <c r="AO638" s="135" t="s">
        <v>1</v>
      </c>
      <c r="AP638" s="2" t="s">
        <v>1</v>
      </c>
      <c r="AQ638" s="4">
        <v>453.65774999999991</v>
      </c>
      <c r="AR638" s="4">
        <v>0</v>
      </c>
    </row>
    <row r="639" spans="1:44" x14ac:dyDescent="0.25">
      <c r="A639" s="2" t="s">
        <v>792</v>
      </c>
      <c r="B639" s="47">
        <v>44480</v>
      </c>
      <c r="C639" s="2" t="s">
        <v>26</v>
      </c>
      <c r="D639" s="2" t="s">
        <v>48</v>
      </c>
      <c r="E639" s="2" t="s">
        <v>220</v>
      </c>
      <c r="F639" s="2" t="s">
        <v>2483</v>
      </c>
      <c r="G639" s="2" t="s">
        <v>3</v>
      </c>
      <c r="H639" s="2" t="s">
        <v>2484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746.39008800000011</v>
      </c>
      <c r="R639" s="1">
        <v>0</v>
      </c>
      <c r="S639" s="1">
        <v>546.12705000000005</v>
      </c>
      <c r="T639" s="1">
        <v>0</v>
      </c>
      <c r="U639" s="2" t="s">
        <v>0</v>
      </c>
      <c r="V639" s="1">
        <v>0</v>
      </c>
      <c r="W639" s="1">
        <v>172.64054999999999</v>
      </c>
      <c r="X639" s="2" t="s">
        <v>8</v>
      </c>
      <c r="Y639" s="1">
        <v>27.622488000000004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35" t="s">
        <v>1</v>
      </c>
      <c r="AN639" s="2" t="s">
        <v>1</v>
      </c>
      <c r="AO639" s="135" t="s">
        <v>1</v>
      </c>
      <c r="AP639" s="2" t="s">
        <v>1</v>
      </c>
      <c r="AQ639" s="4">
        <v>746.39008799999999</v>
      </c>
      <c r="AR639" s="4">
        <v>0</v>
      </c>
    </row>
    <row r="640" spans="1:44" x14ac:dyDescent="0.25">
      <c r="A640" s="2" t="s">
        <v>793</v>
      </c>
      <c r="B640" s="47">
        <v>44480</v>
      </c>
      <c r="C640" s="2" t="s">
        <v>26</v>
      </c>
      <c r="D640" s="2" t="s">
        <v>48</v>
      </c>
      <c r="E640" s="2" t="s">
        <v>220</v>
      </c>
      <c r="F640" s="2" t="s">
        <v>2485</v>
      </c>
      <c r="G640" s="2" t="s">
        <v>3</v>
      </c>
      <c r="H640" s="2" t="s">
        <v>2486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1134</v>
      </c>
      <c r="P640" s="2" t="s">
        <v>1135</v>
      </c>
      <c r="Q640" s="1">
        <v>55.431600000000003</v>
      </c>
      <c r="R640" s="1">
        <v>0</v>
      </c>
      <c r="S640" s="1">
        <v>5.8300000000000054</v>
      </c>
      <c r="T640" s="1">
        <v>42.76</v>
      </c>
      <c r="U640" s="2" t="s">
        <v>8</v>
      </c>
      <c r="V640" s="1">
        <v>6.8415999999999997</v>
      </c>
      <c r="W640" s="1">
        <v>0</v>
      </c>
      <c r="X640" s="2" t="s">
        <v>0</v>
      </c>
      <c r="Y640" s="1">
        <v>0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35" t="s">
        <v>1</v>
      </c>
      <c r="AN640" s="2" t="s">
        <v>1</v>
      </c>
      <c r="AO640" s="135" t="s">
        <v>1</v>
      </c>
      <c r="AP640" s="2" t="s">
        <v>1</v>
      </c>
      <c r="AQ640" s="4">
        <v>55.431600000000003</v>
      </c>
      <c r="AR640" s="4">
        <v>0</v>
      </c>
    </row>
    <row r="641" spans="1:44" x14ac:dyDescent="0.25">
      <c r="A641" s="2" t="s">
        <v>794</v>
      </c>
      <c r="B641" s="47">
        <v>44480</v>
      </c>
      <c r="C641" s="2" t="s">
        <v>26</v>
      </c>
      <c r="D641" s="2" t="s">
        <v>48</v>
      </c>
      <c r="E641" s="2" t="s">
        <v>220</v>
      </c>
      <c r="F641" s="2" t="s">
        <v>2483</v>
      </c>
      <c r="G641" s="2" t="s">
        <v>3</v>
      </c>
      <c r="H641" s="2" t="s">
        <v>2487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213.37180000000001</v>
      </c>
      <c r="R641" s="1">
        <v>0</v>
      </c>
      <c r="S641" s="1">
        <v>139.95539999999997</v>
      </c>
      <c r="T641" s="1">
        <v>0</v>
      </c>
      <c r="U641" s="2" t="s">
        <v>0</v>
      </c>
      <c r="V641" s="1">
        <v>0</v>
      </c>
      <c r="W641" s="1">
        <v>63.29</v>
      </c>
      <c r="X641" s="2" t="s">
        <v>8</v>
      </c>
      <c r="Y641" s="1">
        <v>10.126399999999999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35" t="s">
        <v>1</v>
      </c>
      <c r="AN641" s="2" t="s">
        <v>1</v>
      </c>
      <c r="AO641" s="135" t="s">
        <v>1</v>
      </c>
      <c r="AP641" s="2" t="s">
        <v>1</v>
      </c>
      <c r="AQ641" s="4">
        <v>213.37179999999995</v>
      </c>
      <c r="AR641" s="4">
        <v>0</v>
      </c>
    </row>
    <row r="642" spans="1:44" x14ac:dyDescent="0.25">
      <c r="A642" s="2" t="s">
        <v>795</v>
      </c>
      <c r="B642" s="47">
        <v>44480</v>
      </c>
      <c r="C642" s="2" t="s">
        <v>26</v>
      </c>
      <c r="D642" s="2" t="s">
        <v>48</v>
      </c>
      <c r="E642" s="2" t="s">
        <v>220</v>
      </c>
      <c r="F642" s="2" t="s">
        <v>2485</v>
      </c>
      <c r="G642" s="2" t="s">
        <v>3</v>
      </c>
      <c r="H642" s="2" t="s">
        <v>2490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1205</v>
      </c>
      <c r="P642" s="2" t="s">
        <v>731</v>
      </c>
      <c r="Q642" s="1">
        <v>8.8252500000000005</v>
      </c>
      <c r="R642" s="1">
        <v>0</v>
      </c>
      <c r="S642" s="1">
        <v>8.8252500000000005</v>
      </c>
      <c r="T642" s="1">
        <v>0</v>
      </c>
      <c r="U642" s="2" t="s">
        <v>0</v>
      </c>
      <c r="V642" s="1">
        <v>0</v>
      </c>
      <c r="W642" s="1">
        <v>0</v>
      </c>
      <c r="X642" s="2" t="s">
        <v>0</v>
      </c>
      <c r="Y642" s="1">
        <v>0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35" t="s">
        <v>1</v>
      </c>
      <c r="AN642" s="2" t="s">
        <v>1</v>
      </c>
      <c r="AO642" s="135" t="s">
        <v>1</v>
      </c>
      <c r="AP642" s="2" t="s">
        <v>1</v>
      </c>
      <c r="AQ642" s="4">
        <v>8.8252500000000005</v>
      </c>
      <c r="AR642" s="4">
        <v>0</v>
      </c>
    </row>
    <row r="643" spans="1:44" x14ac:dyDescent="0.25">
      <c r="A643" s="2" t="s">
        <v>796</v>
      </c>
      <c r="B643" s="47">
        <v>44480</v>
      </c>
      <c r="C643" s="2" t="s">
        <v>26</v>
      </c>
      <c r="D643" s="2" t="s">
        <v>48</v>
      </c>
      <c r="E643" s="2" t="s">
        <v>220</v>
      </c>
      <c r="F643" s="2" t="s">
        <v>2483</v>
      </c>
      <c r="G643" s="2" t="s">
        <v>3</v>
      </c>
      <c r="H643" s="2" t="s">
        <v>2492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848.37403000000018</v>
      </c>
      <c r="R643" s="1">
        <v>0</v>
      </c>
      <c r="S643" s="1">
        <v>599.54619999999989</v>
      </c>
      <c r="T643" s="1">
        <v>0</v>
      </c>
      <c r="U643" s="2" t="s">
        <v>0</v>
      </c>
      <c r="V643" s="1">
        <v>0</v>
      </c>
      <c r="W643" s="1">
        <v>214.50674999999998</v>
      </c>
      <c r="X643" s="2" t="s">
        <v>8</v>
      </c>
      <c r="Y643" s="1">
        <v>34.321079999999995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35" t="s">
        <v>1</v>
      </c>
      <c r="AN643" s="2" t="s">
        <v>1</v>
      </c>
      <c r="AO643" s="135" t="s">
        <v>1</v>
      </c>
      <c r="AP643" s="2" t="s">
        <v>1</v>
      </c>
      <c r="AQ643" s="4">
        <v>848.37402999999995</v>
      </c>
      <c r="AR643" s="4">
        <v>0</v>
      </c>
    </row>
    <row r="644" spans="1:44" x14ac:dyDescent="0.25">
      <c r="A644" s="2" t="s">
        <v>797</v>
      </c>
      <c r="B644" s="47">
        <v>44480</v>
      </c>
      <c r="C644" s="2" t="s">
        <v>26</v>
      </c>
      <c r="D644" s="2" t="s">
        <v>48</v>
      </c>
      <c r="E644" s="2" t="s">
        <v>220</v>
      </c>
      <c r="F644" s="2" t="s">
        <v>2485</v>
      </c>
      <c r="G644" s="2" t="s">
        <v>3</v>
      </c>
      <c r="H644" s="2" t="s">
        <v>2494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2495</v>
      </c>
      <c r="P644" s="2" t="s">
        <v>2496</v>
      </c>
      <c r="Q644" s="1">
        <v>45.316600000000001</v>
      </c>
      <c r="R644" s="1">
        <v>0</v>
      </c>
      <c r="S644" s="1">
        <v>45.316600000000001</v>
      </c>
      <c r="T644" s="1">
        <v>0</v>
      </c>
      <c r="U644" s="2" t="s">
        <v>0</v>
      </c>
      <c r="V644" s="1">
        <v>0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35" t="s">
        <v>1</v>
      </c>
      <c r="AN644" s="2" t="s">
        <v>1</v>
      </c>
      <c r="AO644" s="135" t="s">
        <v>1</v>
      </c>
      <c r="AP644" s="2" t="s">
        <v>1</v>
      </c>
      <c r="AQ644" s="4">
        <v>45.316600000000001</v>
      </c>
      <c r="AR644" s="4">
        <v>0</v>
      </c>
    </row>
    <row r="645" spans="1:44" x14ac:dyDescent="0.25">
      <c r="A645" s="2" t="s">
        <v>798</v>
      </c>
      <c r="B645" s="47">
        <v>44480</v>
      </c>
      <c r="C645" s="2" t="s">
        <v>26</v>
      </c>
      <c r="D645" s="2" t="s">
        <v>48</v>
      </c>
      <c r="E645" s="2" t="s">
        <v>220</v>
      </c>
      <c r="F645" s="2" t="s">
        <v>2483</v>
      </c>
      <c r="G645" s="2" t="s">
        <v>3</v>
      </c>
      <c r="H645" s="2" t="s">
        <v>2498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468.36525999999998</v>
      </c>
      <c r="R645" s="1">
        <v>0</v>
      </c>
      <c r="S645" s="1">
        <v>350.19925000000001</v>
      </c>
      <c r="T645" s="1">
        <v>0</v>
      </c>
      <c r="U645" s="2" t="s">
        <v>0</v>
      </c>
      <c r="V645" s="1">
        <v>0</v>
      </c>
      <c r="W645" s="1">
        <v>101.86725</v>
      </c>
      <c r="X645" s="2" t="s">
        <v>8</v>
      </c>
      <c r="Y645" s="1">
        <v>16.298760000000001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35" t="s">
        <v>1</v>
      </c>
      <c r="AN645" s="2" t="s">
        <v>1</v>
      </c>
      <c r="AO645" s="135" t="s">
        <v>1</v>
      </c>
      <c r="AP645" s="2" t="s">
        <v>1</v>
      </c>
      <c r="AQ645" s="4">
        <v>468.36526000000003</v>
      </c>
      <c r="AR645" s="4">
        <v>0</v>
      </c>
    </row>
    <row r="646" spans="1:44" x14ac:dyDescent="0.25">
      <c r="A646" s="2" t="s">
        <v>799</v>
      </c>
      <c r="B646" s="47">
        <v>44480</v>
      </c>
      <c r="C646" s="2" t="s">
        <v>26</v>
      </c>
      <c r="D646" s="2" t="s">
        <v>48</v>
      </c>
      <c r="E646" s="2" t="s">
        <v>220</v>
      </c>
      <c r="F646" s="2" t="s">
        <v>2485</v>
      </c>
      <c r="G646" s="2" t="s">
        <v>3</v>
      </c>
      <c r="H646" s="2" t="s">
        <v>2501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1113</v>
      </c>
      <c r="P646" s="2" t="s">
        <v>1114</v>
      </c>
      <c r="Q646" s="1">
        <v>28.749006000000001</v>
      </c>
      <c r="R646" s="1">
        <v>0</v>
      </c>
      <c r="S646" s="1">
        <v>4.1696500000000007</v>
      </c>
      <c r="T646" s="1">
        <v>21.1891</v>
      </c>
      <c r="U646" s="2" t="s">
        <v>8</v>
      </c>
      <c r="V646" s="1">
        <v>3.3902559999999999</v>
      </c>
      <c r="W646" s="1">
        <v>0</v>
      </c>
      <c r="X646" s="2" t="s">
        <v>0</v>
      </c>
      <c r="Y646" s="1">
        <v>0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35" t="s">
        <v>1</v>
      </c>
      <c r="AN646" s="2" t="s">
        <v>1</v>
      </c>
      <c r="AO646" s="135" t="s">
        <v>1</v>
      </c>
      <c r="AP646" s="2" t="s">
        <v>1</v>
      </c>
      <c r="AQ646" s="4">
        <v>28.749006000000001</v>
      </c>
      <c r="AR646" s="4">
        <v>0</v>
      </c>
    </row>
    <row r="647" spans="1:44" x14ac:dyDescent="0.25">
      <c r="A647" s="2" t="s">
        <v>800</v>
      </c>
      <c r="B647" s="47">
        <v>44480</v>
      </c>
      <c r="C647" s="2" t="s">
        <v>26</v>
      </c>
      <c r="D647" s="2" t="s">
        <v>48</v>
      </c>
      <c r="E647" s="2" t="s">
        <v>220</v>
      </c>
      <c r="F647" s="2" t="s">
        <v>2485</v>
      </c>
      <c r="G647" s="2" t="s">
        <v>3</v>
      </c>
      <c r="H647" s="2" t="s">
        <v>2503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1113</v>
      </c>
      <c r="P647" s="2" t="s">
        <v>1114</v>
      </c>
      <c r="Q647" s="1">
        <v>55.681634000000003</v>
      </c>
      <c r="R647" s="1">
        <v>0</v>
      </c>
      <c r="S647" s="1">
        <v>47.861900000000006</v>
      </c>
      <c r="T647" s="1">
        <v>6.7411500000000002</v>
      </c>
      <c r="U647" s="2" t="s">
        <v>8</v>
      </c>
      <c r="V647" s="1">
        <v>1.078584</v>
      </c>
      <c r="W647" s="1">
        <v>0</v>
      </c>
      <c r="X647" s="2" t="s">
        <v>0</v>
      </c>
      <c r="Y647" s="1">
        <v>0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35" t="s">
        <v>1</v>
      </c>
      <c r="AN647" s="2" t="s">
        <v>1</v>
      </c>
      <c r="AO647" s="135" t="s">
        <v>1</v>
      </c>
      <c r="AP647" s="2" t="s">
        <v>1</v>
      </c>
      <c r="AQ647" s="4">
        <v>55.681634000000003</v>
      </c>
      <c r="AR647" s="4">
        <v>0</v>
      </c>
    </row>
    <row r="648" spans="1:44" x14ac:dyDescent="0.25">
      <c r="A648" s="2" t="s">
        <v>801</v>
      </c>
      <c r="B648" s="47">
        <v>44480</v>
      </c>
      <c r="C648" s="2" t="s">
        <v>26</v>
      </c>
      <c r="D648" s="2" t="s">
        <v>48</v>
      </c>
      <c r="E648" s="2" t="s">
        <v>220</v>
      </c>
      <c r="F648" s="2" t="s">
        <v>2483</v>
      </c>
      <c r="G648" s="2" t="s">
        <v>3</v>
      </c>
      <c r="H648" s="2" t="s">
        <v>2506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1603.9819739999998</v>
      </c>
      <c r="R648" s="1">
        <v>0</v>
      </c>
      <c r="S648" s="1">
        <v>1065.8723</v>
      </c>
      <c r="T648" s="1">
        <v>0</v>
      </c>
      <c r="U648" s="2" t="s">
        <v>0</v>
      </c>
      <c r="V648" s="1">
        <v>0</v>
      </c>
      <c r="W648" s="1">
        <v>463.88765000000001</v>
      </c>
      <c r="X648" s="2" t="s">
        <v>8</v>
      </c>
      <c r="Y648" s="1">
        <v>74.222024000000005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35" t="s">
        <v>1</v>
      </c>
      <c r="AN648" s="2" t="s">
        <v>1</v>
      </c>
      <c r="AO648" s="135" t="s">
        <v>1</v>
      </c>
      <c r="AP648" s="2" t="s">
        <v>1</v>
      </c>
      <c r="AQ648" s="4">
        <v>1603.981974</v>
      </c>
      <c r="AR648" s="4">
        <v>0</v>
      </c>
    </row>
    <row r="649" spans="1:44" x14ac:dyDescent="0.25">
      <c r="A649" s="2" t="s">
        <v>802</v>
      </c>
      <c r="B649" s="47">
        <v>44480</v>
      </c>
      <c r="C649" s="2" t="s">
        <v>6</v>
      </c>
      <c r="D649" s="2" t="s">
        <v>48</v>
      </c>
      <c r="E649" s="2" t="s">
        <v>229</v>
      </c>
      <c r="F649" s="2" t="s">
        <v>2930</v>
      </c>
      <c r="G649" s="2" t="s">
        <v>3</v>
      </c>
      <c r="H649" s="2" t="s">
        <v>2931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4533.7464</v>
      </c>
      <c r="R649" s="1">
        <v>0</v>
      </c>
      <c r="S649" s="1">
        <v>3618.46</v>
      </c>
      <c r="T649" s="1">
        <v>0</v>
      </c>
      <c r="U649" s="2" t="s">
        <v>0</v>
      </c>
      <c r="V649" s="1">
        <v>0</v>
      </c>
      <c r="W649" s="1">
        <v>789.04</v>
      </c>
      <c r="X649" s="2" t="s">
        <v>8</v>
      </c>
      <c r="Y649" s="1">
        <v>126.24639999999999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35" t="s">
        <v>1</v>
      </c>
      <c r="AN649" s="2" t="s">
        <v>1</v>
      </c>
      <c r="AO649" s="135" t="s">
        <v>1</v>
      </c>
      <c r="AP649" s="2" t="s">
        <v>1</v>
      </c>
      <c r="AQ649" s="4">
        <v>4533.7464</v>
      </c>
      <c r="AR649" s="4">
        <v>0</v>
      </c>
    </row>
    <row r="650" spans="1:44" x14ac:dyDescent="0.25">
      <c r="A650" s="2" t="s">
        <v>803</v>
      </c>
      <c r="B650" s="47">
        <v>44480</v>
      </c>
      <c r="C650" s="2" t="s">
        <v>1364</v>
      </c>
      <c r="D650" s="2" t="s">
        <v>41</v>
      </c>
      <c r="E650" s="2" t="s">
        <v>1366</v>
      </c>
      <c r="F650" s="2" t="s">
        <v>1998</v>
      </c>
      <c r="G650" s="2" t="s">
        <v>3</v>
      </c>
      <c r="H650" s="2" t="s">
        <v>1999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2329.3307120000018</v>
      </c>
      <c r="R650" s="1">
        <v>0</v>
      </c>
      <c r="S650" s="1">
        <v>1674.0285000000003</v>
      </c>
      <c r="T650" s="1">
        <v>0</v>
      </c>
      <c r="U650" s="2" t="s">
        <v>0</v>
      </c>
      <c r="V650" s="1">
        <v>0</v>
      </c>
      <c r="W650" s="1">
        <v>564.9156999999999</v>
      </c>
      <c r="X650" s="2" t="s">
        <v>0</v>
      </c>
      <c r="Y650" s="1">
        <v>90.386512000000039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35" t="s">
        <v>1</v>
      </c>
      <c r="AN650" s="2" t="s">
        <v>1</v>
      </c>
      <c r="AO650" s="135" t="s">
        <v>1</v>
      </c>
      <c r="AP650" s="2" t="s">
        <v>1</v>
      </c>
      <c r="AQ650" s="4">
        <v>2329.3307120000004</v>
      </c>
      <c r="AR650" s="4">
        <v>0</v>
      </c>
    </row>
    <row r="651" spans="1:44" x14ac:dyDescent="0.25">
      <c r="A651" s="2" t="s">
        <v>804</v>
      </c>
      <c r="B651" s="47">
        <v>44480</v>
      </c>
      <c r="C651" s="2" t="s">
        <v>1364</v>
      </c>
      <c r="D651" s="2" t="s">
        <v>41</v>
      </c>
      <c r="E651" s="2" t="s">
        <v>1366</v>
      </c>
      <c r="F651" s="2" t="s">
        <v>2005</v>
      </c>
      <c r="G651" s="2" t="s">
        <v>3</v>
      </c>
      <c r="H651" s="2" t="s">
        <v>2006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1544</v>
      </c>
      <c r="P651" s="2" t="s">
        <v>1545</v>
      </c>
      <c r="Q651" s="1">
        <v>8.64</v>
      </c>
      <c r="R651" s="1">
        <v>0</v>
      </c>
      <c r="S651" s="1">
        <v>8.64</v>
      </c>
      <c r="T651" s="1">
        <v>0</v>
      </c>
      <c r="U651" s="2" t="s">
        <v>0</v>
      </c>
      <c r="V651" s="1">
        <v>0</v>
      </c>
      <c r="W651" s="1">
        <v>0</v>
      </c>
      <c r="X651" s="2" t="s">
        <v>0</v>
      </c>
      <c r="Y651" s="1">
        <v>0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35" t="s">
        <v>1</v>
      </c>
      <c r="AN651" s="2" t="s">
        <v>1</v>
      </c>
      <c r="AO651" s="135" t="s">
        <v>1</v>
      </c>
      <c r="AP651" s="2" t="s">
        <v>1</v>
      </c>
      <c r="AQ651" s="4">
        <v>8.64</v>
      </c>
      <c r="AR651" s="4">
        <v>0</v>
      </c>
    </row>
    <row r="652" spans="1:44" x14ac:dyDescent="0.25">
      <c r="A652" s="2" t="s">
        <v>805</v>
      </c>
      <c r="B652" s="47">
        <v>44480</v>
      </c>
      <c r="C652" s="2" t="s">
        <v>1364</v>
      </c>
      <c r="D652" s="2" t="s">
        <v>41</v>
      </c>
      <c r="E652" s="2" t="s">
        <v>1366</v>
      </c>
      <c r="F652" s="2" t="s">
        <v>1998</v>
      </c>
      <c r="G652" s="2" t="s">
        <v>3</v>
      </c>
      <c r="H652" s="2" t="s">
        <v>2014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1">
        <v>158.68900000000002</v>
      </c>
      <c r="R652" s="1">
        <v>0</v>
      </c>
      <c r="S652" s="1">
        <v>111.63940000000001</v>
      </c>
      <c r="T652" s="1">
        <v>0</v>
      </c>
      <c r="U652" s="2" t="s">
        <v>0</v>
      </c>
      <c r="V652" s="1">
        <v>0</v>
      </c>
      <c r="W652" s="1">
        <v>40.559999999999988</v>
      </c>
      <c r="X652" s="2" t="s">
        <v>0</v>
      </c>
      <c r="Y652" s="1">
        <v>6.4896000000000011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35" t="s">
        <v>1</v>
      </c>
      <c r="AN652" s="2" t="s">
        <v>1</v>
      </c>
      <c r="AO652" s="135" t="s">
        <v>1</v>
      </c>
      <c r="AP652" s="2" t="s">
        <v>1</v>
      </c>
      <c r="AQ652" s="4">
        <v>158.68899999999999</v>
      </c>
      <c r="AR652" s="4">
        <v>0</v>
      </c>
    </row>
    <row r="653" spans="1:44" x14ac:dyDescent="0.25">
      <c r="A653" s="2" t="s">
        <v>806</v>
      </c>
      <c r="B653" s="47">
        <v>44480</v>
      </c>
      <c r="C653" s="2" t="s">
        <v>1364</v>
      </c>
      <c r="D653" s="2" t="s">
        <v>41</v>
      </c>
      <c r="E653" s="2" t="s">
        <v>2019</v>
      </c>
      <c r="F653" s="2" t="s">
        <v>2005</v>
      </c>
      <c r="G653" s="2" t="s">
        <v>3</v>
      </c>
      <c r="H653" s="2" t="s">
        <v>2020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2021</v>
      </c>
      <c r="P653" s="2" t="s">
        <v>2022</v>
      </c>
      <c r="Q653" s="1">
        <v>19.43</v>
      </c>
      <c r="R653" s="1">
        <v>0</v>
      </c>
      <c r="S653" s="1">
        <v>19.43</v>
      </c>
      <c r="T653" s="1">
        <v>0</v>
      </c>
      <c r="U653" s="2" t="s">
        <v>0</v>
      </c>
      <c r="V653" s="1">
        <v>0</v>
      </c>
      <c r="W653" s="1">
        <v>0</v>
      </c>
      <c r="X653" s="2" t="s">
        <v>0</v>
      </c>
      <c r="Y653" s="1">
        <v>0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35" t="s">
        <v>1</v>
      </c>
      <c r="AN653" s="2" t="s">
        <v>1</v>
      </c>
      <c r="AO653" s="135" t="s">
        <v>1</v>
      </c>
      <c r="AP653" s="2" t="s">
        <v>1</v>
      </c>
      <c r="AQ653" s="4">
        <v>19.43</v>
      </c>
      <c r="AR653" s="4">
        <v>0</v>
      </c>
    </row>
    <row r="654" spans="1:44" x14ac:dyDescent="0.25">
      <c r="A654" s="2" t="s">
        <v>807</v>
      </c>
      <c r="B654" s="47">
        <v>44480</v>
      </c>
      <c r="C654" s="2" t="s">
        <v>1364</v>
      </c>
      <c r="D654" s="2" t="s">
        <v>41</v>
      </c>
      <c r="E654" s="2" t="s">
        <v>1366</v>
      </c>
      <c r="F654" s="2" t="s">
        <v>1998</v>
      </c>
      <c r="G654" s="2" t="s">
        <v>3</v>
      </c>
      <c r="H654" s="2" t="s">
        <v>2026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300.84954999999997</v>
      </c>
      <c r="R654" s="1">
        <v>0</v>
      </c>
      <c r="S654" s="1">
        <v>235.91274999999999</v>
      </c>
      <c r="T654" s="1">
        <v>0</v>
      </c>
      <c r="U654" s="2" t="s">
        <v>0</v>
      </c>
      <c r="V654" s="1">
        <v>0</v>
      </c>
      <c r="W654" s="1">
        <v>55.98</v>
      </c>
      <c r="X654" s="2" t="s">
        <v>0</v>
      </c>
      <c r="Y654" s="1">
        <v>8.9567999999999994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35" t="s">
        <v>1</v>
      </c>
      <c r="AN654" s="2" t="s">
        <v>1</v>
      </c>
      <c r="AO654" s="135" t="s">
        <v>1</v>
      </c>
      <c r="AP654" s="2" t="s">
        <v>1</v>
      </c>
      <c r="AQ654" s="4">
        <v>300.84954999999997</v>
      </c>
      <c r="AR654" s="4">
        <v>0</v>
      </c>
    </row>
    <row r="655" spans="1:44" x14ac:dyDescent="0.25">
      <c r="A655" s="2" t="s">
        <v>808</v>
      </c>
      <c r="B655" s="47">
        <v>44480</v>
      </c>
      <c r="C655" s="2" t="s">
        <v>1364</v>
      </c>
      <c r="D655" s="2" t="s">
        <v>41</v>
      </c>
      <c r="E655" s="2" t="s">
        <v>1366</v>
      </c>
      <c r="F655" s="2" t="s">
        <v>2005</v>
      </c>
      <c r="G655" s="2" t="s">
        <v>12</v>
      </c>
      <c r="H655" s="2" t="s">
        <v>1</v>
      </c>
      <c r="I655" s="1" t="s">
        <v>1718</v>
      </c>
      <c r="J655" s="1" t="s">
        <v>1</v>
      </c>
      <c r="K655" s="1" t="s">
        <v>2031</v>
      </c>
      <c r="L655" s="1" t="s">
        <v>2032</v>
      </c>
      <c r="M655" s="1">
        <v>16.420000000000002</v>
      </c>
      <c r="N655" s="2" t="s">
        <v>11</v>
      </c>
      <c r="O655" s="2" t="s">
        <v>2033</v>
      </c>
      <c r="P655" s="2" t="s">
        <v>2034</v>
      </c>
      <c r="Q655" s="1">
        <v>-2.16</v>
      </c>
      <c r="R655" s="1">
        <v>0</v>
      </c>
      <c r="S655" s="1">
        <v>-2.16</v>
      </c>
      <c r="T655" s="1">
        <v>0</v>
      </c>
      <c r="U655" s="2" t="s">
        <v>0</v>
      </c>
      <c r="V655" s="1">
        <v>0</v>
      </c>
      <c r="W655" s="1">
        <v>0</v>
      </c>
      <c r="X655" s="2" t="s">
        <v>0</v>
      </c>
      <c r="Y655" s="1">
        <v>0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35" t="s">
        <v>1</v>
      </c>
      <c r="AN655" s="2" t="s">
        <v>1</v>
      </c>
      <c r="AO655" s="135" t="s">
        <v>1</v>
      </c>
      <c r="AP655" s="2" t="s">
        <v>1</v>
      </c>
      <c r="AQ655" s="4">
        <v>-2.16</v>
      </c>
      <c r="AR655" s="4">
        <v>0</v>
      </c>
    </row>
    <row r="656" spans="1:44" x14ac:dyDescent="0.25">
      <c r="A656" s="2" t="s">
        <v>809</v>
      </c>
      <c r="B656" s="47">
        <v>44480</v>
      </c>
      <c r="C656" s="2" t="s">
        <v>34</v>
      </c>
      <c r="D656" s="2" t="s">
        <v>41</v>
      </c>
      <c r="E656" s="2" t="s">
        <v>216</v>
      </c>
      <c r="F656" s="2" t="s">
        <v>2129</v>
      </c>
      <c r="G656" s="2" t="s">
        <v>3</v>
      </c>
      <c r="H656" s="2" t="s">
        <v>2130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1304.8800500000002</v>
      </c>
      <c r="R656" s="1">
        <v>0</v>
      </c>
      <c r="S656" s="1">
        <v>1213.4952499999997</v>
      </c>
      <c r="T656" s="1">
        <v>0</v>
      </c>
      <c r="U656" s="2" t="s">
        <v>0</v>
      </c>
      <c r="V656" s="1">
        <v>0</v>
      </c>
      <c r="W656" s="1">
        <v>78.780000000000015</v>
      </c>
      <c r="X656" s="2" t="s">
        <v>0</v>
      </c>
      <c r="Y656" s="1">
        <v>12.604800000000001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35" t="s">
        <v>1</v>
      </c>
      <c r="AN656" s="2" t="s">
        <v>1</v>
      </c>
      <c r="AO656" s="135" t="s">
        <v>1</v>
      </c>
      <c r="AP656" s="2" t="s">
        <v>1</v>
      </c>
      <c r="AQ656" s="4">
        <v>1304.8800499999998</v>
      </c>
      <c r="AR656" s="4">
        <v>0</v>
      </c>
    </row>
    <row r="657" spans="1:44" x14ac:dyDescent="0.25">
      <c r="A657" s="2" t="s">
        <v>810</v>
      </c>
      <c r="B657" s="47">
        <v>44480</v>
      </c>
      <c r="C657" s="2" t="s">
        <v>26</v>
      </c>
      <c r="D657" s="2" t="s">
        <v>41</v>
      </c>
      <c r="E657" s="2" t="s">
        <v>211</v>
      </c>
      <c r="F657" s="2" t="s">
        <v>1887</v>
      </c>
      <c r="G657" s="2" t="s">
        <v>3</v>
      </c>
      <c r="H657" s="2" t="s">
        <v>2511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1">
        <v>1699.3809639999997</v>
      </c>
      <c r="R657" s="1">
        <v>0</v>
      </c>
      <c r="S657" s="1">
        <v>1287.7835</v>
      </c>
      <c r="T657" s="1">
        <v>0</v>
      </c>
      <c r="U657" s="2" t="s">
        <v>0</v>
      </c>
      <c r="V657" s="1">
        <v>0</v>
      </c>
      <c r="W657" s="1">
        <v>354.82540000000006</v>
      </c>
      <c r="X657" s="2" t="s">
        <v>0</v>
      </c>
      <c r="Y657" s="1">
        <v>56.772064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35" t="s">
        <v>1</v>
      </c>
      <c r="AN657" s="2" t="s">
        <v>1</v>
      </c>
      <c r="AO657" s="135" t="s">
        <v>1</v>
      </c>
      <c r="AP657" s="2" t="s">
        <v>1</v>
      </c>
      <c r="AQ657" s="4">
        <v>1699.3809640000002</v>
      </c>
      <c r="AR657" s="4">
        <v>0</v>
      </c>
    </row>
    <row r="658" spans="1:44" x14ac:dyDescent="0.25">
      <c r="A658" s="2" t="s">
        <v>811</v>
      </c>
      <c r="B658" s="47">
        <v>44480</v>
      </c>
      <c r="C658" s="2" t="s">
        <v>26</v>
      </c>
      <c r="D658" s="2" t="s">
        <v>41</v>
      </c>
      <c r="E658" s="2" t="s">
        <v>211</v>
      </c>
      <c r="F658" s="2" t="s">
        <v>2438</v>
      </c>
      <c r="G658" s="2" t="s">
        <v>3</v>
      </c>
      <c r="H658" s="2" t="s">
        <v>2516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885</v>
      </c>
      <c r="P658" s="2" t="s">
        <v>886</v>
      </c>
      <c r="Q658" s="1">
        <v>30.11805</v>
      </c>
      <c r="R658" s="1">
        <v>0</v>
      </c>
      <c r="S658" s="1">
        <v>18.054049999999997</v>
      </c>
      <c r="T658" s="1">
        <v>10.4</v>
      </c>
      <c r="U658" s="2" t="s">
        <v>8</v>
      </c>
      <c r="V658" s="1">
        <v>1.6639999999999999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35" t="s">
        <v>1</v>
      </c>
      <c r="AN658" s="2" t="s">
        <v>1</v>
      </c>
      <c r="AO658" s="135" t="s">
        <v>1</v>
      </c>
      <c r="AP658" s="2" t="s">
        <v>1</v>
      </c>
      <c r="AQ658" s="4">
        <v>30.118049999999997</v>
      </c>
      <c r="AR658" s="4">
        <v>0</v>
      </c>
    </row>
    <row r="659" spans="1:44" x14ac:dyDescent="0.25">
      <c r="A659" s="2" t="s">
        <v>812</v>
      </c>
      <c r="B659" s="47">
        <v>44480</v>
      </c>
      <c r="C659" s="2" t="s">
        <v>26</v>
      </c>
      <c r="D659" s="2" t="s">
        <v>41</v>
      </c>
      <c r="E659" s="2" t="s">
        <v>211</v>
      </c>
      <c r="F659" s="2" t="s">
        <v>1887</v>
      </c>
      <c r="G659" s="2" t="s">
        <v>3</v>
      </c>
      <c r="H659" s="2" t="s">
        <v>2519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585.29027799999994</v>
      </c>
      <c r="R659" s="1">
        <v>0</v>
      </c>
      <c r="S659" s="1">
        <v>390.37165000000027</v>
      </c>
      <c r="T659" s="1">
        <v>0</v>
      </c>
      <c r="U659" s="2" t="s">
        <v>0</v>
      </c>
      <c r="V659" s="1">
        <v>0</v>
      </c>
      <c r="W659" s="1">
        <v>168.03329999999997</v>
      </c>
      <c r="X659" s="2" t="s">
        <v>8</v>
      </c>
      <c r="Y659" s="1">
        <v>26.885328000000001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35" t="s">
        <v>1</v>
      </c>
      <c r="AN659" s="2" t="s">
        <v>1</v>
      </c>
      <c r="AO659" s="135" t="s">
        <v>1</v>
      </c>
      <c r="AP659" s="2" t="s">
        <v>1</v>
      </c>
      <c r="AQ659" s="4">
        <v>585.29027800000017</v>
      </c>
      <c r="AR659" s="4">
        <v>0</v>
      </c>
    </row>
    <row r="660" spans="1:44" x14ac:dyDescent="0.25">
      <c r="A660" s="2" t="s">
        <v>813</v>
      </c>
      <c r="B660" s="47">
        <v>44480</v>
      </c>
      <c r="C660" s="2" t="s">
        <v>6</v>
      </c>
      <c r="D660" s="2" t="s">
        <v>41</v>
      </c>
      <c r="E660" s="2" t="s">
        <v>218</v>
      </c>
      <c r="F660" s="2" t="s">
        <v>1796</v>
      </c>
      <c r="G660" s="2" t="s">
        <v>3</v>
      </c>
      <c r="H660" s="2" t="s">
        <v>2932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3549.95</v>
      </c>
      <c r="R660" s="1">
        <v>0</v>
      </c>
      <c r="S660" s="1">
        <v>2577.4184</v>
      </c>
      <c r="T660" s="1">
        <v>0</v>
      </c>
      <c r="U660" s="2" t="s">
        <v>0</v>
      </c>
      <c r="V660" s="1">
        <v>0</v>
      </c>
      <c r="W660" s="1">
        <v>838.38</v>
      </c>
      <c r="X660" s="2" t="s">
        <v>0</v>
      </c>
      <c r="Y660" s="1">
        <v>134.14080000000001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35" t="s">
        <v>1</v>
      </c>
      <c r="AN660" s="2" t="s">
        <v>1</v>
      </c>
      <c r="AO660" s="135" t="s">
        <v>1</v>
      </c>
      <c r="AP660" s="2" t="s">
        <v>1</v>
      </c>
      <c r="AQ660" s="4">
        <v>3549.9392000000003</v>
      </c>
      <c r="AR660" s="4">
        <v>-1.0799999999562715E-2</v>
      </c>
    </row>
    <row r="661" spans="1:44" x14ac:dyDescent="0.25">
      <c r="A661" s="2" t="s">
        <v>814</v>
      </c>
      <c r="B661" s="47">
        <v>44480</v>
      </c>
      <c r="C661" s="2" t="s">
        <v>6</v>
      </c>
      <c r="D661" s="2" t="s">
        <v>41</v>
      </c>
      <c r="E661" s="2" t="s">
        <v>218</v>
      </c>
      <c r="F661" s="2" t="s">
        <v>1796</v>
      </c>
      <c r="G661" s="2" t="s">
        <v>12</v>
      </c>
      <c r="H661" s="2" t="s">
        <v>1</v>
      </c>
      <c r="I661" s="1" t="s">
        <v>1306</v>
      </c>
      <c r="J661" s="1" t="s">
        <v>1</v>
      </c>
      <c r="K661" s="1" t="s">
        <v>2933</v>
      </c>
      <c r="L661" s="1" t="s">
        <v>2032</v>
      </c>
      <c r="M661" s="1">
        <v>80.78</v>
      </c>
      <c r="N661" s="2" t="s">
        <v>11</v>
      </c>
      <c r="O661" s="2" t="s">
        <v>2934</v>
      </c>
      <c r="P661" s="2" t="s">
        <v>2935</v>
      </c>
      <c r="Q661" s="1">
        <v>-35.948399999999999</v>
      </c>
      <c r="R661" s="1">
        <v>0</v>
      </c>
      <c r="S661" s="1">
        <v>0</v>
      </c>
      <c r="T661" s="1">
        <v>0</v>
      </c>
      <c r="U661" s="2" t="s">
        <v>0</v>
      </c>
      <c r="V661" s="1">
        <v>0</v>
      </c>
      <c r="W661" s="1">
        <v>-30.99</v>
      </c>
      <c r="X661" s="2" t="s">
        <v>8</v>
      </c>
      <c r="Y661" s="1">
        <v>-4.9584000000000001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35" t="s">
        <v>1</v>
      </c>
      <c r="AN661" s="2" t="s">
        <v>1</v>
      </c>
      <c r="AO661" s="135" t="s">
        <v>1</v>
      </c>
      <c r="AP661" s="2" t="s">
        <v>1</v>
      </c>
      <c r="AQ661" s="4">
        <v>-35.948399999999999</v>
      </c>
      <c r="AR661" s="4">
        <v>0</v>
      </c>
    </row>
    <row r="662" spans="1:44" x14ac:dyDescent="0.25">
      <c r="A662" s="2" t="s">
        <v>815</v>
      </c>
      <c r="B662" s="47">
        <v>44480</v>
      </c>
      <c r="C662" s="2" t="s">
        <v>6</v>
      </c>
      <c r="D662" s="2" t="s">
        <v>41</v>
      </c>
      <c r="E662" s="2" t="s">
        <v>214</v>
      </c>
      <c r="F662" s="2" t="s">
        <v>1112</v>
      </c>
      <c r="G662" s="2" t="s">
        <v>3</v>
      </c>
      <c r="H662" s="2" t="s">
        <v>3151</v>
      </c>
      <c r="I662" s="1"/>
      <c r="J662" s="1"/>
      <c r="K662" s="1"/>
      <c r="L662" s="1"/>
      <c r="M662" s="1">
        <v>0</v>
      </c>
      <c r="N662" s="2"/>
      <c r="O662" s="2" t="s">
        <v>2</v>
      </c>
      <c r="P662" s="2"/>
      <c r="Q662" s="1">
        <v>1693.19</v>
      </c>
      <c r="R662" s="1">
        <v>0</v>
      </c>
      <c r="S662" s="1">
        <v>1693.19</v>
      </c>
      <c r="T662" s="1">
        <v>0</v>
      </c>
      <c r="U662" s="2" t="s">
        <v>0</v>
      </c>
      <c r="V662" s="1">
        <v>0</v>
      </c>
      <c r="W662" s="1">
        <v>0</v>
      </c>
      <c r="X662" s="2" t="s">
        <v>8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35"/>
      <c r="AN662" s="2"/>
      <c r="AO662" s="135">
        <v>0</v>
      </c>
      <c r="AP662" s="2">
        <v>0</v>
      </c>
      <c r="AQ662" s="4">
        <v>1693.19</v>
      </c>
      <c r="AR662" s="4">
        <v>0</v>
      </c>
    </row>
    <row r="663" spans="1:44" x14ac:dyDescent="0.25">
      <c r="A663" s="2" t="s">
        <v>816</v>
      </c>
      <c r="B663" s="47">
        <v>44480</v>
      </c>
      <c r="C663" s="2" t="s">
        <v>6</v>
      </c>
      <c r="D663" s="2" t="s">
        <v>41</v>
      </c>
      <c r="E663" s="2" t="s">
        <v>214</v>
      </c>
      <c r="F663" s="2" t="s">
        <v>1112</v>
      </c>
      <c r="G663" s="2" t="s">
        <v>12</v>
      </c>
      <c r="H663" s="2"/>
      <c r="I663" s="1" t="s">
        <v>3152</v>
      </c>
      <c r="J663" s="1"/>
      <c r="K663" s="1"/>
      <c r="L663" s="1"/>
      <c r="M663" s="1">
        <v>0</v>
      </c>
      <c r="N663" s="2"/>
      <c r="O663" s="2" t="s">
        <v>2</v>
      </c>
      <c r="P663" s="2"/>
      <c r="Q663" s="1">
        <v>-4.51</v>
      </c>
      <c r="R663" s="1">
        <v>0</v>
      </c>
      <c r="S663" s="1">
        <v>-4.51</v>
      </c>
      <c r="T663" s="1">
        <v>0</v>
      </c>
      <c r="U663" s="2" t="s">
        <v>0</v>
      </c>
      <c r="V663" s="1">
        <v>0</v>
      </c>
      <c r="W663" s="1">
        <v>0</v>
      </c>
      <c r="X663" s="2" t="s">
        <v>8</v>
      </c>
      <c r="Y663" s="1">
        <v>0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35"/>
      <c r="AN663" s="2"/>
      <c r="AO663" s="135">
        <v>0</v>
      </c>
      <c r="AP663" s="2">
        <v>0</v>
      </c>
      <c r="AQ663" s="4">
        <v>-4.51</v>
      </c>
      <c r="AR663" s="4">
        <v>0</v>
      </c>
    </row>
    <row r="664" spans="1:44" x14ac:dyDescent="0.25">
      <c r="A664" s="2" t="s">
        <v>817</v>
      </c>
      <c r="B664" s="47">
        <v>44480</v>
      </c>
      <c r="C664" s="2" t="s">
        <v>6</v>
      </c>
      <c r="D664" s="2" t="s">
        <v>41</v>
      </c>
      <c r="E664" s="2" t="s">
        <v>1110</v>
      </c>
      <c r="F664" s="2" t="s">
        <v>3173</v>
      </c>
      <c r="G664" s="2" t="s">
        <v>12</v>
      </c>
      <c r="H664" s="2"/>
      <c r="I664" s="1" t="s">
        <v>1462</v>
      </c>
      <c r="J664" s="1"/>
      <c r="K664" s="1"/>
      <c r="L664" s="1"/>
      <c r="M664" s="1">
        <v>0</v>
      </c>
      <c r="N664" s="2"/>
      <c r="O664" s="2" t="s">
        <v>2</v>
      </c>
      <c r="P664" s="2"/>
      <c r="Q664" s="1">
        <v>-16.55</v>
      </c>
      <c r="R664" s="1">
        <v>0</v>
      </c>
      <c r="S664" s="1">
        <v>-16.55</v>
      </c>
      <c r="T664" s="1">
        <v>0</v>
      </c>
      <c r="U664" s="2" t="s">
        <v>0</v>
      </c>
      <c r="V664" s="1">
        <v>0</v>
      </c>
      <c r="W664" s="1">
        <v>0</v>
      </c>
      <c r="X664" s="2" t="s">
        <v>0</v>
      </c>
      <c r="Y664" s="1">
        <v>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35"/>
      <c r="AN664" s="2"/>
      <c r="AO664" s="135">
        <v>0</v>
      </c>
      <c r="AP664" s="2"/>
      <c r="AQ664" s="4">
        <v>-16.55</v>
      </c>
      <c r="AR664" s="4">
        <v>0</v>
      </c>
    </row>
    <row r="665" spans="1:44" x14ac:dyDescent="0.25">
      <c r="A665" s="2" t="s">
        <v>818</v>
      </c>
      <c r="B665" s="47">
        <v>44480</v>
      </c>
      <c r="C665" s="2" t="s">
        <v>6</v>
      </c>
      <c r="D665" s="2" t="s">
        <v>41</v>
      </c>
      <c r="E665" s="2" t="s">
        <v>1110</v>
      </c>
      <c r="F665" s="2" t="s">
        <v>3175</v>
      </c>
      <c r="G665" s="2" t="s">
        <v>895</v>
      </c>
      <c r="H665" s="2" t="s">
        <v>3176</v>
      </c>
      <c r="I665" s="1"/>
      <c r="J665" s="1"/>
      <c r="K665" s="1"/>
      <c r="L665" s="1"/>
      <c r="M665" s="1">
        <v>0</v>
      </c>
      <c r="N665" s="2"/>
      <c r="O665" s="2" t="s">
        <v>97</v>
      </c>
      <c r="P665" s="2"/>
      <c r="Q665" s="1">
        <v>0</v>
      </c>
      <c r="R665" s="1">
        <v>0</v>
      </c>
      <c r="S665" s="1">
        <v>0</v>
      </c>
      <c r="T665" s="1">
        <v>0</v>
      </c>
      <c r="U665" s="2" t="s">
        <v>0</v>
      </c>
      <c r="V665" s="1">
        <v>0</v>
      </c>
      <c r="W665" s="1">
        <v>0</v>
      </c>
      <c r="X665" s="2" t="s">
        <v>0</v>
      </c>
      <c r="Y665" s="1">
        <v>0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35"/>
      <c r="AN665" s="2"/>
      <c r="AO665" s="135">
        <v>0</v>
      </c>
      <c r="AP665" s="2"/>
      <c r="AQ665" s="4">
        <v>0</v>
      </c>
      <c r="AR665" s="4">
        <v>0</v>
      </c>
    </row>
    <row r="666" spans="1:44" x14ac:dyDescent="0.25">
      <c r="A666" s="2" t="s">
        <v>819</v>
      </c>
      <c r="B666" s="47">
        <v>44480</v>
      </c>
      <c r="C666" s="2" t="s">
        <v>34</v>
      </c>
      <c r="D666" s="2" t="s">
        <v>37</v>
      </c>
      <c r="E666" s="2" t="s">
        <v>207</v>
      </c>
      <c r="F666" s="2" t="s">
        <v>1542</v>
      </c>
      <c r="G666" s="2" t="s">
        <v>3</v>
      </c>
      <c r="H666" s="2" t="s">
        <v>2132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1">
        <v>1091.6083999999998</v>
      </c>
      <c r="R666" s="1">
        <v>0</v>
      </c>
      <c r="S666" s="1">
        <v>1017.38</v>
      </c>
      <c r="T666" s="1">
        <v>0</v>
      </c>
      <c r="U666" s="2" t="s">
        <v>0</v>
      </c>
      <c r="V666" s="1">
        <v>0</v>
      </c>
      <c r="W666" s="1">
        <v>63.99</v>
      </c>
      <c r="X666" s="2" t="s">
        <v>0</v>
      </c>
      <c r="Y666" s="1">
        <v>10.2384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35" t="s">
        <v>1</v>
      </c>
      <c r="AN666" s="2" t="s">
        <v>1</v>
      </c>
      <c r="AO666" s="135" t="s">
        <v>1</v>
      </c>
      <c r="AP666" s="2" t="s">
        <v>1</v>
      </c>
      <c r="AQ666" s="4">
        <v>1091.6083999999998</v>
      </c>
      <c r="AR666" s="4">
        <v>0</v>
      </c>
    </row>
    <row r="667" spans="1:44" x14ac:dyDescent="0.25">
      <c r="A667" s="2" t="s">
        <v>820</v>
      </c>
      <c r="B667" s="47">
        <v>44480</v>
      </c>
      <c r="C667" s="2" t="s">
        <v>6</v>
      </c>
      <c r="D667" s="2" t="s">
        <v>37</v>
      </c>
      <c r="E667" s="2" t="s">
        <v>209</v>
      </c>
      <c r="F667" s="2" t="s">
        <v>2890</v>
      </c>
      <c r="G667" s="2" t="s">
        <v>3</v>
      </c>
      <c r="H667" s="2" t="s">
        <v>2936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786.58139999999992</v>
      </c>
      <c r="R667" s="1">
        <v>0</v>
      </c>
      <c r="S667" s="1">
        <v>582.17409999999995</v>
      </c>
      <c r="T667" s="1">
        <v>0</v>
      </c>
      <c r="U667" s="2" t="s">
        <v>0</v>
      </c>
      <c r="V667" s="1">
        <v>0</v>
      </c>
      <c r="W667" s="1">
        <v>176.2132</v>
      </c>
      <c r="X667" s="2" t="s">
        <v>8</v>
      </c>
      <c r="Y667" s="1">
        <v>28.194099999999999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35" t="s">
        <v>1</v>
      </c>
      <c r="AN667" s="2" t="s">
        <v>1</v>
      </c>
      <c r="AO667" s="135" t="s">
        <v>1</v>
      </c>
      <c r="AP667" s="2" t="s">
        <v>1</v>
      </c>
      <c r="AQ667" s="4">
        <v>786.58140000000003</v>
      </c>
      <c r="AR667" s="4">
        <v>0</v>
      </c>
    </row>
    <row r="668" spans="1:44" x14ac:dyDescent="0.25">
      <c r="A668" s="2" t="s">
        <v>821</v>
      </c>
      <c r="B668" s="47">
        <v>44480</v>
      </c>
      <c r="C668" s="2" t="s">
        <v>34</v>
      </c>
      <c r="D668" s="2" t="s">
        <v>32</v>
      </c>
      <c r="E668" s="2" t="s">
        <v>201</v>
      </c>
      <c r="F668" s="2" t="s">
        <v>2139</v>
      </c>
      <c r="G668" s="2" t="s">
        <v>3</v>
      </c>
      <c r="H668" s="2" t="s">
        <v>2140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324.29564999999997</v>
      </c>
      <c r="R668" s="1">
        <v>0</v>
      </c>
      <c r="S668" s="1">
        <v>238.71084999999997</v>
      </c>
      <c r="T668" s="1">
        <v>0</v>
      </c>
      <c r="U668" s="2" t="s">
        <v>0</v>
      </c>
      <c r="V668" s="1">
        <v>0</v>
      </c>
      <c r="W668" s="1">
        <v>73.78</v>
      </c>
      <c r="X668" s="2" t="s">
        <v>8</v>
      </c>
      <c r="Y668" s="1">
        <v>11.804799999999998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35" t="s">
        <v>1</v>
      </c>
      <c r="AN668" s="2" t="s">
        <v>1</v>
      </c>
      <c r="AO668" s="135" t="s">
        <v>1</v>
      </c>
      <c r="AP668" s="2" t="s">
        <v>1</v>
      </c>
      <c r="AQ668" s="4">
        <v>324.29564999999997</v>
      </c>
      <c r="AR668" s="4">
        <v>0</v>
      </c>
    </row>
    <row r="669" spans="1:44" x14ac:dyDescent="0.25">
      <c r="A669" s="2" t="s">
        <v>822</v>
      </c>
      <c r="B669" s="47">
        <v>44480</v>
      </c>
      <c r="C669" s="2" t="s">
        <v>34</v>
      </c>
      <c r="D669" s="2" t="s">
        <v>32</v>
      </c>
      <c r="E669" s="2" t="s">
        <v>201</v>
      </c>
      <c r="F669" s="2" t="s">
        <v>1327</v>
      </c>
      <c r="G669" s="2" t="s">
        <v>12</v>
      </c>
      <c r="H669" s="2" t="s">
        <v>1</v>
      </c>
      <c r="I669" s="1" t="s">
        <v>2146</v>
      </c>
      <c r="J669" s="1" t="s">
        <v>1</v>
      </c>
      <c r="K669" s="1" t="s">
        <v>2147</v>
      </c>
      <c r="L669" s="1" t="s">
        <v>1606</v>
      </c>
      <c r="M669" s="1">
        <v>12.75</v>
      </c>
      <c r="N669" s="2" t="s">
        <v>11</v>
      </c>
      <c r="O669" s="2" t="s">
        <v>2148</v>
      </c>
      <c r="P669" s="2" t="s">
        <v>2149</v>
      </c>
      <c r="Q669" s="1">
        <v>-4.3472</v>
      </c>
      <c r="R669" s="1">
        <v>0</v>
      </c>
      <c r="S669" s="1">
        <v>-4.3472</v>
      </c>
      <c r="T669" s="1">
        <v>0</v>
      </c>
      <c r="U669" s="2" t="s">
        <v>0</v>
      </c>
      <c r="V669" s="1">
        <v>0</v>
      </c>
      <c r="W669" s="1">
        <v>0</v>
      </c>
      <c r="X669" s="2" t="s">
        <v>0</v>
      </c>
      <c r="Y669" s="1">
        <v>0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35" t="s">
        <v>1</v>
      </c>
      <c r="AN669" s="2" t="s">
        <v>1</v>
      </c>
      <c r="AO669" s="135" t="s">
        <v>1</v>
      </c>
      <c r="AP669" s="2" t="s">
        <v>1</v>
      </c>
      <c r="AQ669" s="4">
        <v>-4.3472</v>
      </c>
      <c r="AR669" s="4">
        <v>0</v>
      </c>
    </row>
    <row r="670" spans="1:44" x14ac:dyDescent="0.25">
      <c r="A670" s="2" t="s">
        <v>823</v>
      </c>
      <c r="B670" s="47">
        <v>44480</v>
      </c>
      <c r="C670" s="2" t="s">
        <v>26</v>
      </c>
      <c r="D670" s="2" t="s">
        <v>32</v>
      </c>
      <c r="E670" s="2" t="s">
        <v>31</v>
      </c>
      <c r="F670" s="2" t="s">
        <v>2133</v>
      </c>
      <c r="G670" s="2" t="s">
        <v>3</v>
      </c>
      <c r="H670" s="2" t="s">
        <v>2522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2838.31756</v>
      </c>
      <c r="R670" s="1">
        <v>0</v>
      </c>
      <c r="S670" s="1">
        <v>1992.6851000000011</v>
      </c>
      <c r="T670" s="1">
        <v>0</v>
      </c>
      <c r="U670" s="2" t="s">
        <v>0</v>
      </c>
      <c r="V670" s="1">
        <v>0</v>
      </c>
      <c r="W670" s="1">
        <v>728.99349999999993</v>
      </c>
      <c r="X670" s="2" t="s">
        <v>8</v>
      </c>
      <c r="Y670" s="1">
        <v>116.63895999999997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35" t="s">
        <v>1</v>
      </c>
      <c r="AN670" s="2" t="s">
        <v>1</v>
      </c>
      <c r="AO670" s="135" t="s">
        <v>1</v>
      </c>
      <c r="AP670" s="2" t="s">
        <v>1</v>
      </c>
      <c r="AQ670" s="4">
        <v>2838.3175600000009</v>
      </c>
      <c r="AR670" s="4">
        <v>0</v>
      </c>
    </row>
    <row r="671" spans="1:44" x14ac:dyDescent="0.25">
      <c r="A671" s="2" t="s">
        <v>824</v>
      </c>
      <c r="B671" s="47">
        <v>44480</v>
      </c>
      <c r="C671" s="2" t="s">
        <v>6</v>
      </c>
      <c r="D671" s="2" t="s">
        <v>32</v>
      </c>
      <c r="E671" s="2" t="s">
        <v>203</v>
      </c>
      <c r="F671" s="2" t="s">
        <v>1118</v>
      </c>
      <c r="G671" s="2" t="s">
        <v>3</v>
      </c>
      <c r="H671" s="2" t="s">
        <v>2937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2389.8326099999999</v>
      </c>
      <c r="R671" s="1">
        <v>0</v>
      </c>
      <c r="S671" s="1">
        <v>1730.3451999999993</v>
      </c>
      <c r="T671" s="1">
        <v>0</v>
      </c>
      <c r="U671" s="2" t="s">
        <v>0</v>
      </c>
      <c r="V671" s="1">
        <v>0</v>
      </c>
      <c r="W671" s="1">
        <v>568.52364999999998</v>
      </c>
      <c r="X671" s="2" t="s">
        <v>8</v>
      </c>
      <c r="Y671" s="1">
        <v>90.963759999999979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35" t="s">
        <v>1</v>
      </c>
      <c r="AN671" s="2" t="s">
        <v>1</v>
      </c>
      <c r="AO671" s="135" t="s">
        <v>1</v>
      </c>
      <c r="AP671" s="2" t="s">
        <v>1</v>
      </c>
      <c r="AQ671" s="4">
        <v>2389.8326099999995</v>
      </c>
      <c r="AR671" s="4">
        <v>0</v>
      </c>
    </row>
    <row r="672" spans="1:44" x14ac:dyDescent="0.25">
      <c r="A672" s="2" t="s">
        <v>825</v>
      </c>
      <c r="B672" s="47">
        <v>44480</v>
      </c>
      <c r="C672" s="2" t="s">
        <v>6</v>
      </c>
      <c r="D672" s="2" t="s">
        <v>32</v>
      </c>
      <c r="E672" s="2" t="s">
        <v>203</v>
      </c>
      <c r="F672" s="2" t="s">
        <v>1118</v>
      </c>
      <c r="G672" s="2" t="s">
        <v>3</v>
      </c>
      <c r="H672" s="2" t="s">
        <v>2938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1520</v>
      </c>
      <c r="P672" s="2" t="s">
        <v>2939</v>
      </c>
      <c r="Q672" s="1">
        <v>80.930599999999998</v>
      </c>
      <c r="R672" s="1">
        <v>0</v>
      </c>
      <c r="S672" s="1">
        <v>80.930599999999998</v>
      </c>
      <c r="T672" s="1">
        <v>0</v>
      </c>
      <c r="U672" s="2" t="s">
        <v>0</v>
      </c>
      <c r="V672" s="1">
        <v>0</v>
      </c>
      <c r="W672" s="1">
        <v>0</v>
      </c>
      <c r="X672" s="2" t="s">
        <v>0</v>
      </c>
      <c r="Y672" s="1">
        <v>0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35" t="s">
        <v>1</v>
      </c>
      <c r="AN672" s="2" t="s">
        <v>1</v>
      </c>
      <c r="AO672" s="135" t="s">
        <v>1</v>
      </c>
      <c r="AP672" s="2" t="s">
        <v>1</v>
      </c>
      <c r="AQ672" s="4">
        <v>80.930599999999998</v>
      </c>
      <c r="AR672" s="4">
        <v>0</v>
      </c>
    </row>
    <row r="673" spans="1:44" x14ac:dyDescent="0.25">
      <c r="A673" s="2" t="s">
        <v>826</v>
      </c>
      <c r="B673" s="47">
        <v>44480</v>
      </c>
      <c r="C673" s="2" t="s">
        <v>6</v>
      </c>
      <c r="D673" s="2" t="s">
        <v>32</v>
      </c>
      <c r="E673" s="2" t="s">
        <v>203</v>
      </c>
      <c r="F673" s="2" t="s">
        <v>1118</v>
      </c>
      <c r="G673" s="2" t="s">
        <v>3</v>
      </c>
      <c r="H673" s="2" t="s">
        <v>2940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1497.10061</v>
      </c>
      <c r="R673" s="1">
        <v>0</v>
      </c>
      <c r="S673" s="1">
        <v>1107.1698999999999</v>
      </c>
      <c r="T673" s="1">
        <v>0</v>
      </c>
      <c r="U673" s="2" t="s">
        <v>0</v>
      </c>
      <c r="V673" s="1">
        <v>0</v>
      </c>
      <c r="W673" s="1">
        <v>336.14715000000001</v>
      </c>
      <c r="X673" s="2" t="s">
        <v>8</v>
      </c>
      <c r="Y673" s="1">
        <v>53.783559999999994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35" t="s">
        <v>1</v>
      </c>
      <c r="AN673" s="2" t="s">
        <v>1</v>
      </c>
      <c r="AO673" s="135" t="s">
        <v>1</v>
      </c>
      <c r="AP673" s="2" t="s">
        <v>1</v>
      </c>
      <c r="AQ673" s="4">
        <v>1497.10061</v>
      </c>
      <c r="AR673" s="4">
        <v>0</v>
      </c>
    </row>
    <row r="674" spans="1:44" x14ac:dyDescent="0.25">
      <c r="A674" s="2" t="s">
        <v>827</v>
      </c>
      <c r="B674" s="47">
        <v>44480</v>
      </c>
      <c r="C674" s="2" t="s">
        <v>26</v>
      </c>
      <c r="D674" s="2" t="s">
        <v>25</v>
      </c>
      <c r="E674" s="2" t="s">
        <v>250</v>
      </c>
      <c r="F674" s="2" t="s">
        <v>1525</v>
      </c>
      <c r="G674" s="2" t="s">
        <v>3</v>
      </c>
      <c r="H674" s="2" t="s">
        <v>2523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582.81604600000003</v>
      </c>
      <c r="R674" s="1">
        <v>0</v>
      </c>
      <c r="S674" s="1">
        <v>442.41765000000009</v>
      </c>
      <c r="T674" s="1">
        <v>0</v>
      </c>
      <c r="U674" s="2" t="s">
        <v>0</v>
      </c>
      <c r="V674" s="1">
        <v>0</v>
      </c>
      <c r="W674" s="1">
        <v>121.03309999999999</v>
      </c>
      <c r="X674" s="2" t="s">
        <v>8</v>
      </c>
      <c r="Y674" s="1">
        <v>19.365295999999997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35" t="s">
        <v>1</v>
      </c>
      <c r="AN674" s="2" t="s">
        <v>1</v>
      </c>
      <c r="AO674" s="135" t="s">
        <v>1</v>
      </c>
      <c r="AP674" s="2" t="s">
        <v>1</v>
      </c>
      <c r="AQ674" s="4">
        <v>582.81604600000003</v>
      </c>
      <c r="AR674" s="4">
        <v>0</v>
      </c>
    </row>
    <row r="675" spans="1:44" x14ac:dyDescent="0.25">
      <c r="A675" s="2" t="s">
        <v>828</v>
      </c>
      <c r="B675" s="47">
        <v>44480</v>
      </c>
      <c r="C675" s="2" t="s">
        <v>6</v>
      </c>
      <c r="D675" s="2" t="s">
        <v>25</v>
      </c>
      <c r="E675" s="2" t="s">
        <v>197</v>
      </c>
      <c r="F675" s="2" t="s">
        <v>2941</v>
      </c>
      <c r="G675" s="2" t="s">
        <v>3</v>
      </c>
      <c r="H675" s="2" t="s">
        <v>2942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638.85421199999996</v>
      </c>
      <c r="R675" s="1">
        <v>0</v>
      </c>
      <c r="S675" s="1">
        <v>515.12199999999996</v>
      </c>
      <c r="T675" s="1">
        <v>0</v>
      </c>
      <c r="U675" s="2" t="s">
        <v>0</v>
      </c>
      <c r="V675" s="1">
        <v>0</v>
      </c>
      <c r="W675" s="1">
        <v>106.66569999999999</v>
      </c>
      <c r="X675" s="2" t="s">
        <v>8</v>
      </c>
      <c r="Y675" s="1">
        <v>17.066512000000003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35" t="s">
        <v>1</v>
      </c>
      <c r="AN675" s="2" t="s">
        <v>1</v>
      </c>
      <c r="AO675" s="135" t="s">
        <v>1</v>
      </c>
      <c r="AP675" s="2" t="s">
        <v>1</v>
      </c>
      <c r="AQ675" s="4">
        <v>638.85421199999996</v>
      </c>
      <c r="AR675" s="4">
        <v>0</v>
      </c>
    </row>
    <row r="676" spans="1:44" x14ac:dyDescent="0.25">
      <c r="A676" s="2" t="s">
        <v>829</v>
      </c>
      <c r="B676" s="47">
        <v>44480</v>
      </c>
      <c r="C676" s="2" t="s">
        <v>6</v>
      </c>
      <c r="D676" s="2" t="s">
        <v>25</v>
      </c>
      <c r="E676" s="2" t="s">
        <v>197</v>
      </c>
      <c r="F676" s="2" t="s">
        <v>2941</v>
      </c>
      <c r="G676" s="2" t="s">
        <v>3</v>
      </c>
      <c r="H676" s="2" t="s">
        <v>2943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1324</v>
      </c>
      <c r="P676" s="2" t="s">
        <v>1325</v>
      </c>
      <c r="Q676" s="1">
        <v>74.993799999999993</v>
      </c>
      <c r="R676" s="1">
        <v>0</v>
      </c>
      <c r="S676" s="1">
        <v>74.993799999999993</v>
      </c>
      <c r="T676" s="1">
        <v>0</v>
      </c>
      <c r="U676" s="2" t="s">
        <v>0</v>
      </c>
      <c r="V676" s="1">
        <v>0</v>
      </c>
      <c r="W676" s="1">
        <v>0</v>
      </c>
      <c r="X676" s="2" t="s">
        <v>0</v>
      </c>
      <c r="Y676" s="1">
        <v>0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35" t="s">
        <v>1</v>
      </c>
      <c r="AN676" s="2" t="s">
        <v>1</v>
      </c>
      <c r="AO676" s="135" t="s">
        <v>1</v>
      </c>
      <c r="AP676" s="2" t="s">
        <v>1</v>
      </c>
      <c r="AQ676" s="4">
        <v>74.993799999999993</v>
      </c>
      <c r="AR676" s="4">
        <v>0</v>
      </c>
    </row>
    <row r="677" spans="1:44" x14ac:dyDescent="0.25">
      <c r="A677" s="2" t="s">
        <v>830</v>
      </c>
      <c r="B677" s="47">
        <v>44480</v>
      </c>
      <c r="C677" s="2" t="s">
        <v>6</v>
      </c>
      <c r="D677" s="2" t="s">
        <v>25</v>
      </c>
      <c r="E677" s="2" t="s">
        <v>197</v>
      </c>
      <c r="F677" s="2" t="s">
        <v>2941</v>
      </c>
      <c r="G677" s="2" t="s">
        <v>3</v>
      </c>
      <c r="H677" s="2" t="s">
        <v>2944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5182.3069900000028</v>
      </c>
      <c r="R677" s="1">
        <v>0</v>
      </c>
      <c r="S677" s="1">
        <v>3823.7790000000005</v>
      </c>
      <c r="T677" s="1">
        <v>0</v>
      </c>
      <c r="U677" s="2" t="s">
        <v>0</v>
      </c>
      <c r="V677" s="1">
        <v>0</v>
      </c>
      <c r="W677" s="1">
        <v>1171.1448499999999</v>
      </c>
      <c r="X677" s="2" t="s">
        <v>0</v>
      </c>
      <c r="Y677" s="1">
        <v>187.38314000000011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35" t="s">
        <v>1</v>
      </c>
      <c r="AN677" s="2" t="s">
        <v>1</v>
      </c>
      <c r="AO677" s="135" t="s">
        <v>1</v>
      </c>
      <c r="AP677" s="2" t="s">
        <v>1</v>
      </c>
      <c r="AQ677" s="4">
        <v>5182.30699</v>
      </c>
      <c r="AR677" s="4">
        <v>0</v>
      </c>
    </row>
    <row r="678" spans="1:44" x14ac:dyDescent="0.25">
      <c r="A678" s="2" t="s">
        <v>831</v>
      </c>
      <c r="B678" s="47">
        <v>44480</v>
      </c>
      <c r="C678" s="2" t="s">
        <v>6</v>
      </c>
      <c r="D678" s="2" t="s">
        <v>23</v>
      </c>
      <c r="E678" s="2" t="s">
        <v>193</v>
      </c>
      <c r="F678" s="2" t="s">
        <v>1349</v>
      </c>
      <c r="G678" s="2" t="s">
        <v>3</v>
      </c>
      <c r="H678" s="2" t="s">
        <v>2945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1">
        <v>4698.7945280000013</v>
      </c>
      <c r="R678" s="1">
        <v>0</v>
      </c>
      <c r="S678" s="1">
        <v>3123.7724999999991</v>
      </c>
      <c r="T678" s="1">
        <v>0</v>
      </c>
      <c r="U678" s="2" t="s">
        <v>0</v>
      </c>
      <c r="V678" s="1">
        <v>0</v>
      </c>
      <c r="W678" s="1">
        <v>1357.7776000000001</v>
      </c>
      <c r="X678" s="2" t="s">
        <v>8</v>
      </c>
      <c r="Y678" s="1">
        <v>217.24442800000006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35" t="s">
        <v>1</v>
      </c>
      <c r="AN678" s="2" t="s">
        <v>1</v>
      </c>
      <c r="AO678" s="135" t="s">
        <v>1</v>
      </c>
      <c r="AP678" s="2" t="s">
        <v>1</v>
      </c>
      <c r="AQ678" s="4">
        <v>4698.7945279999994</v>
      </c>
      <c r="AR678" s="4">
        <v>0</v>
      </c>
    </row>
    <row r="679" spans="1:44" x14ac:dyDescent="0.25">
      <c r="A679" s="2" t="s">
        <v>832</v>
      </c>
      <c r="B679" s="47">
        <v>44480</v>
      </c>
      <c r="C679" s="2" t="s">
        <v>26</v>
      </c>
      <c r="D679" s="2" t="s">
        <v>23</v>
      </c>
      <c r="E679" s="2" t="s">
        <v>355</v>
      </c>
      <c r="F679" s="2" t="s">
        <v>1328</v>
      </c>
      <c r="G679" s="2" t="s">
        <v>3</v>
      </c>
      <c r="H679" s="2" t="s">
        <v>2525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1769.078088</v>
      </c>
      <c r="R679" s="1">
        <v>0</v>
      </c>
      <c r="S679" s="1">
        <v>1297.5693499999995</v>
      </c>
      <c r="T679" s="1">
        <v>0</v>
      </c>
      <c r="U679" s="2" t="s">
        <v>0</v>
      </c>
      <c r="V679" s="1">
        <v>0</v>
      </c>
      <c r="W679" s="1">
        <v>406.47305</v>
      </c>
      <c r="X679" s="2" t="s">
        <v>0</v>
      </c>
      <c r="Y679" s="1">
        <v>65.035687999999993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35" t="s">
        <v>1</v>
      </c>
      <c r="AN679" s="2" t="s">
        <v>1</v>
      </c>
      <c r="AO679" s="135" t="s">
        <v>1</v>
      </c>
      <c r="AP679" s="2" t="s">
        <v>1</v>
      </c>
      <c r="AQ679" s="4">
        <v>1769.0780879999995</v>
      </c>
      <c r="AR679" s="4">
        <v>0</v>
      </c>
    </row>
    <row r="680" spans="1:44" x14ac:dyDescent="0.25">
      <c r="A680" s="2" t="s">
        <v>833</v>
      </c>
      <c r="B680" s="47">
        <v>44480</v>
      </c>
      <c r="C680" s="2" t="s">
        <v>26</v>
      </c>
      <c r="D680" s="2" t="s">
        <v>23</v>
      </c>
      <c r="E680" s="2" t="s">
        <v>355</v>
      </c>
      <c r="F680" s="2" t="s">
        <v>1329</v>
      </c>
      <c r="G680" s="2" t="s">
        <v>12</v>
      </c>
      <c r="H680" s="2" t="s">
        <v>1</v>
      </c>
      <c r="I680" s="1" t="s">
        <v>1237</v>
      </c>
      <c r="J680" s="1" t="s">
        <v>1</v>
      </c>
      <c r="K680" s="1" t="s">
        <v>2526</v>
      </c>
      <c r="L680" s="1" t="s">
        <v>2524</v>
      </c>
      <c r="M680" s="1">
        <v>1.19</v>
      </c>
      <c r="N680" s="2" t="s">
        <v>11</v>
      </c>
      <c r="O680" s="2" t="s">
        <v>2527</v>
      </c>
      <c r="P680" s="2" t="s">
        <v>2528</v>
      </c>
      <c r="Q680" s="1">
        <v>-1.1932499999999999</v>
      </c>
      <c r="R680" s="1">
        <v>0</v>
      </c>
      <c r="S680" s="1">
        <v>-1.1932499999999999</v>
      </c>
      <c r="T680" s="1">
        <v>0</v>
      </c>
      <c r="U680" s="2" t="s">
        <v>0</v>
      </c>
      <c r="V680" s="1">
        <v>0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35" t="s">
        <v>1</v>
      </c>
      <c r="AN680" s="2" t="s">
        <v>1</v>
      </c>
      <c r="AO680" s="135" t="s">
        <v>1</v>
      </c>
      <c r="AP680" s="2" t="s">
        <v>1</v>
      </c>
      <c r="AQ680" s="4">
        <v>-1.1932499999999999</v>
      </c>
      <c r="AR680" s="4">
        <v>0</v>
      </c>
    </row>
    <row r="681" spans="1:44" x14ac:dyDescent="0.25">
      <c r="A681" s="2" t="s">
        <v>834</v>
      </c>
      <c r="B681" s="47">
        <v>44480</v>
      </c>
      <c r="C681" s="2" t="s">
        <v>26</v>
      </c>
      <c r="D681" s="2" t="s">
        <v>23</v>
      </c>
      <c r="E681" s="2" t="s">
        <v>355</v>
      </c>
      <c r="F681" s="2" t="s">
        <v>1329</v>
      </c>
      <c r="G681" s="2" t="s">
        <v>12</v>
      </c>
      <c r="H681" s="2" t="s">
        <v>1</v>
      </c>
      <c r="I681" s="1" t="s">
        <v>1238</v>
      </c>
      <c r="J681" s="1" t="s">
        <v>1</v>
      </c>
      <c r="K681" s="1" t="s">
        <v>2529</v>
      </c>
      <c r="L681" s="1" t="s">
        <v>2460</v>
      </c>
      <c r="M681" s="1">
        <v>121.06</v>
      </c>
      <c r="N681" s="2" t="s">
        <v>11</v>
      </c>
      <c r="O681" s="2" t="s">
        <v>2530</v>
      </c>
      <c r="P681" s="2" t="s">
        <v>2531</v>
      </c>
      <c r="Q681" s="1">
        <v>-16.64</v>
      </c>
      <c r="R681" s="1">
        <v>0</v>
      </c>
      <c r="S681" s="1">
        <v>-16.64</v>
      </c>
      <c r="T681" s="1">
        <v>0</v>
      </c>
      <c r="U681" s="2" t="s">
        <v>0</v>
      </c>
      <c r="V681" s="1">
        <v>0</v>
      </c>
      <c r="W681" s="1">
        <v>0</v>
      </c>
      <c r="X681" s="2" t="s">
        <v>0</v>
      </c>
      <c r="Y681" s="1">
        <v>0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35" t="s">
        <v>1</v>
      </c>
      <c r="AN681" s="2" t="s">
        <v>1</v>
      </c>
      <c r="AO681" s="135" t="s">
        <v>1</v>
      </c>
      <c r="AP681" s="2" t="s">
        <v>1</v>
      </c>
      <c r="AQ681" s="4">
        <v>-16.64</v>
      </c>
      <c r="AR681" s="4">
        <v>0</v>
      </c>
    </row>
    <row r="682" spans="1:44" x14ac:dyDescent="0.25">
      <c r="A682" s="2" t="s">
        <v>835</v>
      </c>
      <c r="B682" s="47">
        <v>44480</v>
      </c>
      <c r="C682" s="2" t="s">
        <v>6</v>
      </c>
      <c r="D682" s="2" t="s">
        <v>21</v>
      </c>
      <c r="E682" s="2" t="s">
        <v>191</v>
      </c>
      <c r="F682" s="2" t="s">
        <v>2005</v>
      </c>
      <c r="G682" s="2" t="s">
        <v>3</v>
      </c>
      <c r="H682" s="2" t="s">
        <v>2946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1106.4714879999999</v>
      </c>
      <c r="R682" s="1">
        <v>0</v>
      </c>
      <c r="S682" s="1">
        <v>853.74795000000006</v>
      </c>
      <c r="T682" s="1">
        <v>0</v>
      </c>
      <c r="U682" s="2" t="s">
        <v>0</v>
      </c>
      <c r="V682" s="1">
        <v>0</v>
      </c>
      <c r="W682" s="1">
        <v>217.86514999999997</v>
      </c>
      <c r="X682" s="2" t="s">
        <v>8</v>
      </c>
      <c r="Y682" s="1">
        <v>34.858388000000005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35" t="s">
        <v>1</v>
      </c>
      <c r="AN682" s="2" t="s">
        <v>1</v>
      </c>
      <c r="AO682" s="135" t="s">
        <v>1</v>
      </c>
      <c r="AP682" s="2" t="s">
        <v>1</v>
      </c>
      <c r="AQ682" s="4">
        <v>1106.4714880000001</v>
      </c>
      <c r="AR682" s="4">
        <v>0</v>
      </c>
    </row>
    <row r="683" spans="1:44" x14ac:dyDescent="0.25">
      <c r="A683" s="2" t="s">
        <v>836</v>
      </c>
      <c r="B683" s="47">
        <v>44480</v>
      </c>
      <c r="C683" s="2" t="s">
        <v>26</v>
      </c>
      <c r="D683" s="2" t="s">
        <v>892</v>
      </c>
      <c r="E683" s="2" t="s">
        <v>894</v>
      </c>
      <c r="F683" s="2" t="s">
        <v>2534</v>
      </c>
      <c r="G683" s="2" t="s">
        <v>3</v>
      </c>
      <c r="H683" s="2" t="s">
        <v>2535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161.79959999999997</v>
      </c>
      <c r="R683" s="1">
        <v>0</v>
      </c>
      <c r="S683" s="1">
        <v>0.49000000000000909</v>
      </c>
      <c r="T683" s="1">
        <v>0</v>
      </c>
      <c r="U683" s="2" t="s">
        <v>0</v>
      </c>
      <c r="V683" s="1">
        <v>0</v>
      </c>
      <c r="W683" s="1">
        <v>139.05999999999997</v>
      </c>
      <c r="X683" s="2" t="s">
        <v>8</v>
      </c>
      <c r="Y683" s="1">
        <v>22.249600000000001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35" t="s">
        <v>1</v>
      </c>
      <c r="AN683" s="2" t="s">
        <v>1</v>
      </c>
      <c r="AO683" s="135" t="s">
        <v>1</v>
      </c>
      <c r="AP683" s="2" t="s">
        <v>1</v>
      </c>
      <c r="AQ683" s="4">
        <v>161.7996</v>
      </c>
      <c r="AR683" s="4">
        <v>0</v>
      </c>
    </row>
    <row r="684" spans="1:44" x14ac:dyDescent="0.25">
      <c r="A684" s="2" t="s">
        <v>837</v>
      </c>
      <c r="B684" s="47">
        <v>44480</v>
      </c>
      <c r="C684" s="2" t="s">
        <v>6</v>
      </c>
      <c r="D684" s="2" t="s">
        <v>892</v>
      </c>
      <c r="E684" s="2" t="s">
        <v>893</v>
      </c>
      <c r="F684" s="2" t="s">
        <v>2947</v>
      </c>
      <c r="G684" s="2" t="s">
        <v>3</v>
      </c>
      <c r="H684" s="2" t="s">
        <v>2948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553.31139999999994</v>
      </c>
      <c r="R684" s="1">
        <v>0</v>
      </c>
      <c r="S684" s="1">
        <v>501.79549999999995</v>
      </c>
      <c r="T684" s="1">
        <v>0</v>
      </c>
      <c r="U684" s="2" t="s">
        <v>0</v>
      </c>
      <c r="V684" s="1">
        <v>0</v>
      </c>
      <c r="W684" s="1">
        <v>44.410299999999999</v>
      </c>
      <c r="X684" s="2" t="s">
        <v>0</v>
      </c>
      <c r="Y684" s="1">
        <v>7.1055999999999999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35" t="s">
        <v>1</v>
      </c>
      <c r="AN684" s="2" t="s">
        <v>1</v>
      </c>
      <c r="AO684" s="135" t="s">
        <v>1</v>
      </c>
      <c r="AP684" s="2" t="s">
        <v>1</v>
      </c>
      <c r="AQ684" s="4">
        <v>553.31139999999994</v>
      </c>
      <c r="AR684" s="4">
        <v>0</v>
      </c>
    </row>
    <row r="685" spans="1:44" x14ac:dyDescent="0.25">
      <c r="A685" s="2" t="s">
        <v>838</v>
      </c>
      <c r="B685" s="47">
        <v>44480</v>
      </c>
      <c r="C685" s="2" t="s">
        <v>6</v>
      </c>
      <c r="D685" s="2" t="s">
        <v>892</v>
      </c>
      <c r="E685" s="2" t="s">
        <v>893</v>
      </c>
      <c r="F685" s="2" t="s">
        <v>2947</v>
      </c>
      <c r="G685" s="2" t="s">
        <v>3</v>
      </c>
      <c r="H685" s="2" t="s">
        <v>2949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3701.6916200000001</v>
      </c>
      <c r="R685" s="1">
        <v>0</v>
      </c>
      <c r="S685" s="1">
        <v>2800.4672999999998</v>
      </c>
      <c r="T685" s="1">
        <v>0</v>
      </c>
      <c r="U685" s="2" t="s">
        <v>0</v>
      </c>
      <c r="V685" s="1">
        <v>0</v>
      </c>
      <c r="W685" s="1">
        <v>776.91750000000002</v>
      </c>
      <c r="X685" s="2" t="s">
        <v>0</v>
      </c>
      <c r="Y685" s="1">
        <v>124.30682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35" t="s">
        <v>1</v>
      </c>
      <c r="AN685" s="2" t="s">
        <v>1</v>
      </c>
      <c r="AO685" s="135" t="s">
        <v>1</v>
      </c>
      <c r="AP685" s="2" t="s">
        <v>1</v>
      </c>
      <c r="AQ685" s="4">
        <v>3701.6916199999996</v>
      </c>
      <c r="AR685" s="4">
        <v>0</v>
      </c>
    </row>
    <row r="686" spans="1:44" x14ac:dyDescent="0.25">
      <c r="A686" s="2" t="s">
        <v>839</v>
      </c>
      <c r="B686" s="47">
        <v>44480</v>
      </c>
      <c r="C686" s="2" t="s">
        <v>6</v>
      </c>
      <c r="D686" s="2" t="s">
        <v>18</v>
      </c>
      <c r="E686" s="2" t="s">
        <v>184</v>
      </c>
      <c r="F686" s="2" t="s">
        <v>1349</v>
      </c>
      <c r="G686" s="2" t="s">
        <v>3</v>
      </c>
      <c r="H686" s="2" t="s">
        <v>2950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1453.7197999999999</v>
      </c>
      <c r="R686" s="1">
        <v>0</v>
      </c>
      <c r="S686" s="1">
        <v>1161.3976499999999</v>
      </c>
      <c r="T686" s="1">
        <v>0</v>
      </c>
      <c r="U686" s="2" t="s">
        <v>0</v>
      </c>
      <c r="V686" s="1">
        <v>0</v>
      </c>
      <c r="W686" s="1">
        <v>252.00185000000002</v>
      </c>
      <c r="X686" s="2" t="s">
        <v>0</v>
      </c>
      <c r="Y686" s="1">
        <v>40.320300000000003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35" t="s">
        <v>1</v>
      </c>
      <c r="AN686" s="2" t="s">
        <v>1</v>
      </c>
      <c r="AO686" s="135" t="s">
        <v>1</v>
      </c>
      <c r="AP686" s="2" t="s">
        <v>1</v>
      </c>
      <c r="AQ686" s="4">
        <v>1453.7198000000001</v>
      </c>
      <c r="AR686" s="4">
        <v>0</v>
      </c>
    </row>
    <row r="687" spans="1:44" x14ac:dyDescent="0.25">
      <c r="A687" s="2" t="s">
        <v>840</v>
      </c>
      <c r="B687" s="47">
        <v>44480</v>
      </c>
      <c r="C687" s="2" t="s">
        <v>6</v>
      </c>
      <c r="D687" s="2" t="s">
        <v>16</v>
      </c>
      <c r="E687" s="2" t="s">
        <v>182</v>
      </c>
      <c r="F687" s="2" t="s">
        <v>2951</v>
      </c>
      <c r="G687" s="2" t="s">
        <v>3</v>
      </c>
      <c r="H687" s="2" t="s">
        <v>2952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1457.007854</v>
      </c>
      <c r="R687" s="1">
        <v>0</v>
      </c>
      <c r="S687" s="1">
        <v>1123.75</v>
      </c>
      <c r="T687" s="1">
        <v>0</v>
      </c>
      <c r="U687" s="2" t="s">
        <v>0</v>
      </c>
      <c r="V687" s="1">
        <v>0</v>
      </c>
      <c r="W687" s="1">
        <v>287.29124999999993</v>
      </c>
      <c r="X687" s="2" t="s">
        <v>0</v>
      </c>
      <c r="Y687" s="1">
        <v>45.966604000000004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35" t="s">
        <v>1</v>
      </c>
      <c r="AN687" s="2" t="s">
        <v>1</v>
      </c>
      <c r="AO687" s="135" t="s">
        <v>1</v>
      </c>
      <c r="AP687" s="2" t="s">
        <v>1</v>
      </c>
      <c r="AQ687" s="4">
        <v>1457.007854</v>
      </c>
      <c r="AR687" s="4">
        <v>0</v>
      </c>
    </row>
    <row r="688" spans="1:44" x14ac:dyDescent="0.25">
      <c r="A688" s="2" t="s">
        <v>841</v>
      </c>
      <c r="B688" s="47">
        <v>44480</v>
      </c>
      <c r="C688" s="2" t="s">
        <v>6</v>
      </c>
      <c r="D688" s="2" t="s">
        <v>9</v>
      </c>
      <c r="E688" s="2" t="s">
        <v>177</v>
      </c>
      <c r="F688" s="2" t="s">
        <v>2953</v>
      </c>
      <c r="G688" s="2" t="s">
        <v>3</v>
      </c>
      <c r="H688" s="2" t="s">
        <v>2954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2955</v>
      </c>
      <c r="P688" s="2" t="s">
        <v>2956</v>
      </c>
      <c r="Q688" s="1">
        <v>46.49</v>
      </c>
      <c r="R688" s="1">
        <v>0</v>
      </c>
      <c r="S688" s="1">
        <v>46.49</v>
      </c>
      <c r="T688" s="1">
        <v>0</v>
      </c>
      <c r="U688" s="2" t="s">
        <v>0</v>
      </c>
      <c r="V688" s="1">
        <v>0</v>
      </c>
      <c r="W688" s="1">
        <v>0</v>
      </c>
      <c r="X688" s="2" t="s">
        <v>0</v>
      </c>
      <c r="Y688" s="1">
        <v>0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35" t="s">
        <v>1</v>
      </c>
      <c r="AN688" s="2" t="s">
        <v>1</v>
      </c>
      <c r="AO688" s="135" t="s">
        <v>1</v>
      </c>
      <c r="AP688" s="2" t="s">
        <v>1</v>
      </c>
      <c r="AQ688" s="4">
        <v>46.49</v>
      </c>
      <c r="AR688" s="4">
        <v>0</v>
      </c>
    </row>
    <row r="689" spans="1:44" x14ac:dyDescent="0.25">
      <c r="A689" s="2" t="s">
        <v>842</v>
      </c>
      <c r="B689" s="47">
        <v>44480</v>
      </c>
      <c r="C689" s="2" t="s">
        <v>6</v>
      </c>
      <c r="D689" s="2" t="s">
        <v>5</v>
      </c>
      <c r="E689" s="2" t="s">
        <v>174</v>
      </c>
      <c r="F689" s="2" t="s">
        <v>1474</v>
      </c>
      <c r="G689" s="2" t="s">
        <v>3</v>
      </c>
      <c r="H689" s="2" t="s">
        <v>2957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384.42174999999997</v>
      </c>
      <c r="R689" s="1">
        <v>0</v>
      </c>
      <c r="S689" s="1">
        <v>312.839</v>
      </c>
      <c r="T689" s="1">
        <v>0</v>
      </c>
      <c r="U689" s="2" t="s">
        <v>0</v>
      </c>
      <c r="V689" s="1">
        <v>0</v>
      </c>
      <c r="W689" s="1">
        <v>61.709249999999997</v>
      </c>
      <c r="X689" s="2" t="s">
        <v>8</v>
      </c>
      <c r="Y689" s="1">
        <v>9.8734999999999999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35" t="s">
        <v>1</v>
      </c>
      <c r="AN689" s="2" t="s">
        <v>1</v>
      </c>
      <c r="AO689" s="135" t="s">
        <v>1</v>
      </c>
      <c r="AP689" s="2" t="s">
        <v>1</v>
      </c>
      <c r="AQ689" s="4">
        <v>384.42174999999997</v>
      </c>
      <c r="AR689" s="4">
        <v>0</v>
      </c>
    </row>
    <row r="690" spans="1:44" x14ac:dyDescent="0.25">
      <c r="A690" s="2" t="s">
        <v>843</v>
      </c>
      <c r="B690" s="47">
        <v>44480</v>
      </c>
      <c r="C690" s="2" t="s">
        <v>6</v>
      </c>
      <c r="D690" s="2" t="s">
        <v>929</v>
      </c>
      <c r="E690" s="2" t="s">
        <v>930</v>
      </c>
      <c r="F690" s="2" t="s">
        <v>2958</v>
      </c>
      <c r="G690" s="2" t="s">
        <v>3</v>
      </c>
      <c r="H690" s="2" t="s">
        <v>2959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704.73644999999999</v>
      </c>
      <c r="R690" s="1">
        <v>0</v>
      </c>
      <c r="S690" s="1">
        <v>559.75685000000044</v>
      </c>
      <c r="T690" s="1">
        <v>0</v>
      </c>
      <c r="U690" s="2" t="s">
        <v>0</v>
      </c>
      <c r="V690" s="1">
        <v>0</v>
      </c>
      <c r="W690" s="1">
        <v>124.9825</v>
      </c>
      <c r="X690" s="2" t="s">
        <v>8</v>
      </c>
      <c r="Y690" s="1">
        <v>19.997100000000003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35" t="s">
        <v>1</v>
      </c>
      <c r="AN690" s="2" t="s">
        <v>1</v>
      </c>
      <c r="AO690" s="135" t="s">
        <v>1</v>
      </c>
      <c r="AP690" s="2" t="s">
        <v>1</v>
      </c>
      <c r="AQ690" s="4">
        <v>704.73645000000045</v>
      </c>
      <c r="AR690" s="4">
        <v>0</v>
      </c>
    </row>
    <row r="691" spans="1:44" x14ac:dyDescent="0.25">
      <c r="A691" s="2" t="s">
        <v>844</v>
      </c>
      <c r="B691" s="47">
        <v>44480</v>
      </c>
      <c r="C691" s="2" t="s">
        <v>6</v>
      </c>
      <c r="D691" s="2" t="s">
        <v>884</v>
      </c>
      <c r="E691" s="2" t="s">
        <v>850</v>
      </c>
      <c r="F691" s="2" t="s">
        <v>3190</v>
      </c>
      <c r="G691" s="2" t="s">
        <v>3</v>
      </c>
      <c r="H691" s="2" t="s">
        <v>3188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0</v>
      </c>
      <c r="R691" s="1">
        <v>0</v>
      </c>
      <c r="S691" s="1">
        <v>0</v>
      </c>
      <c r="T691" s="1">
        <v>0</v>
      </c>
      <c r="U691" s="2" t="s">
        <v>0</v>
      </c>
      <c r="V691" s="1">
        <v>0</v>
      </c>
      <c r="W691" s="1">
        <v>0</v>
      </c>
      <c r="X691" s="2" t="s">
        <v>8</v>
      </c>
      <c r="Y691" s="1">
        <v>0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35"/>
      <c r="AN691" s="2"/>
      <c r="AO691" s="135">
        <v>0</v>
      </c>
      <c r="AP691" s="2">
        <v>0</v>
      </c>
      <c r="AQ691" s="4">
        <v>0</v>
      </c>
      <c r="AR691" s="4">
        <v>0</v>
      </c>
    </row>
    <row r="692" spans="1:44" x14ac:dyDescent="0.25">
      <c r="A692" s="2" t="s">
        <v>845</v>
      </c>
      <c r="B692" s="47">
        <v>44481</v>
      </c>
      <c r="C692" s="2" t="s">
        <v>6</v>
      </c>
      <c r="D692" s="2" t="s">
        <v>48</v>
      </c>
      <c r="E692" s="2"/>
      <c r="F692" s="2"/>
      <c r="G692" s="2" t="s">
        <v>3</v>
      </c>
      <c r="H692" s="2" t="s">
        <v>1749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1750</v>
      </c>
      <c r="P692" s="2" t="s">
        <v>1</v>
      </c>
      <c r="Q692" s="1">
        <v>0</v>
      </c>
      <c r="R692" s="1">
        <v>0</v>
      </c>
      <c r="S692" s="1">
        <v>0</v>
      </c>
      <c r="T692" s="1">
        <v>0</v>
      </c>
      <c r="U692" s="2" t="s">
        <v>0</v>
      </c>
      <c r="V692" s="1">
        <v>0</v>
      </c>
      <c r="W692" s="1">
        <v>0</v>
      </c>
      <c r="X692" s="2" t="s">
        <v>8</v>
      </c>
      <c r="Y692" s="1">
        <v>0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35" t="s">
        <v>1</v>
      </c>
      <c r="AN692" s="2" t="s">
        <v>1</v>
      </c>
      <c r="AO692" s="135" t="s">
        <v>1</v>
      </c>
      <c r="AP692" s="2" t="s">
        <v>1</v>
      </c>
      <c r="AQ692" s="4">
        <v>0</v>
      </c>
      <c r="AR692" s="4">
        <v>0</v>
      </c>
    </row>
    <row r="693" spans="1:44" x14ac:dyDescent="0.25">
      <c r="A693" s="2" t="s">
        <v>846</v>
      </c>
      <c r="B693" s="47">
        <v>44481</v>
      </c>
      <c r="C693" s="2" t="s">
        <v>6</v>
      </c>
      <c r="D693" s="2" t="s">
        <v>48</v>
      </c>
      <c r="E693" s="2"/>
      <c r="F693" s="2"/>
      <c r="G693" s="2" t="s">
        <v>3</v>
      </c>
      <c r="H693" s="2" t="s">
        <v>1751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1752</v>
      </c>
      <c r="P693" s="2" t="s">
        <v>1753</v>
      </c>
      <c r="Q693" s="1">
        <v>1944.1244000000002</v>
      </c>
      <c r="R693" s="1">
        <v>0</v>
      </c>
      <c r="S693" s="1">
        <v>1287.46</v>
      </c>
      <c r="T693" s="1">
        <v>0</v>
      </c>
      <c r="U693" s="2" t="s">
        <v>0</v>
      </c>
      <c r="V693" s="1">
        <v>0</v>
      </c>
      <c r="W693" s="1">
        <v>566.09</v>
      </c>
      <c r="X693" s="2" t="s">
        <v>8</v>
      </c>
      <c r="Y693" s="1">
        <v>90.574400000000011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35" t="s">
        <v>1</v>
      </c>
      <c r="AN693" s="2" t="s">
        <v>1</v>
      </c>
      <c r="AO693" s="135" t="s">
        <v>1</v>
      </c>
      <c r="AP693" s="2" t="s">
        <v>1</v>
      </c>
      <c r="AQ693" s="4">
        <v>1944.1244000000002</v>
      </c>
      <c r="AR693" s="4">
        <v>0</v>
      </c>
    </row>
    <row r="694" spans="1:44" x14ac:dyDescent="0.25">
      <c r="A694" s="2" t="s">
        <v>847</v>
      </c>
      <c r="B694" s="47">
        <v>44481</v>
      </c>
      <c r="C694" s="2" t="s">
        <v>6</v>
      </c>
      <c r="D694" s="2" t="s">
        <v>48</v>
      </c>
      <c r="E694" s="2"/>
      <c r="F694" s="2"/>
      <c r="G694" s="2" t="s">
        <v>3</v>
      </c>
      <c r="H694" s="2" t="s">
        <v>1754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1752</v>
      </c>
      <c r="P694" s="2" t="s">
        <v>1753</v>
      </c>
      <c r="Q694" s="1">
        <v>128.41999999999999</v>
      </c>
      <c r="R694" s="1">
        <v>0</v>
      </c>
      <c r="S694" s="1">
        <v>128.41999999999999</v>
      </c>
      <c r="T694" s="1">
        <v>0</v>
      </c>
      <c r="U694" s="2" t="s">
        <v>0</v>
      </c>
      <c r="V694" s="1">
        <v>0</v>
      </c>
      <c r="W694" s="1">
        <v>0</v>
      </c>
      <c r="X694" s="2" t="s">
        <v>8</v>
      </c>
      <c r="Y694" s="1">
        <v>0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35" t="s">
        <v>1</v>
      </c>
      <c r="AN694" s="2" t="s">
        <v>1</v>
      </c>
      <c r="AO694" s="135" t="s">
        <v>1</v>
      </c>
      <c r="AP694" s="2" t="s">
        <v>1</v>
      </c>
      <c r="AQ694" s="4">
        <v>128.41999999999999</v>
      </c>
      <c r="AR694" s="4">
        <v>0</v>
      </c>
    </row>
    <row r="695" spans="1:44" x14ac:dyDescent="0.25">
      <c r="A695" s="2" t="s">
        <v>848</v>
      </c>
      <c r="B695" s="47">
        <v>44481</v>
      </c>
      <c r="C695" s="2" t="s">
        <v>1364</v>
      </c>
      <c r="D695" s="2" t="s">
        <v>48</v>
      </c>
      <c r="E695" s="2" t="s">
        <v>1365</v>
      </c>
      <c r="F695" s="2" t="s">
        <v>2005</v>
      </c>
      <c r="G695" s="2" t="s">
        <v>3</v>
      </c>
      <c r="H695" s="2" t="s">
        <v>2043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2044</v>
      </c>
      <c r="P695" s="2" t="s">
        <v>2045</v>
      </c>
      <c r="Q695" s="1">
        <v>21.836749999999999</v>
      </c>
      <c r="R695" s="1">
        <v>0</v>
      </c>
      <c r="S695" s="1">
        <v>9.6683499999999984</v>
      </c>
      <c r="T695" s="1">
        <v>10.49</v>
      </c>
      <c r="U695" s="2" t="s">
        <v>8</v>
      </c>
      <c r="V695" s="1">
        <v>1.6783999999999999</v>
      </c>
      <c r="W695" s="1">
        <v>0</v>
      </c>
      <c r="X695" s="2" t="s">
        <v>0</v>
      </c>
      <c r="Y695" s="1">
        <v>0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35" t="s">
        <v>1</v>
      </c>
      <c r="AN695" s="2" t="s">
        <v>1</v>
      </c>
      <c r="AO695" s="135" t="s">
        <v>1</v>
      </c>
      <c r="AP695" s="2" t="s">
        <v>1</v>
      </c>
      <c r="AQ695" s="4">
        <v>21.836749999999999</v>
      </c>
      <c r="AR695" s="4">
        <v>0</v>
      </c>
    </row>
    <row r="696" spans="1:44" x14ac:dyDescent="0.25">
      <c r="A696" s="2" t="s">
        <v>849</v>
      </c>
      <c r="B696" s="47">
        <v>44481</v>
      </c>
      <c r="C696" s="2" t="s">
        <v>1364</v>
      </c>
      <c r="D696" s="2" t="s">
        <v>48</v>
      </c>
      <c r="E696" s="2" t="s">
        <v>1365</v>
      </c>
      <c r="F696" s="2" t="s">
        <v>2048</v>
      </c>
      <c r="G696" s="2" t="s">
        <v>3</v>
      </c>
      <c r="H696" s="2" t="s">
        <v>2049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2096.8102939999999</v>
      </c>
      <c r="R696" s="1">
        <v>0</v>
      </c>
      <c r="S696" s="1">
        <v>1649.4059499999994</v>
      </c>
      <c r="T696" s="1">
        <v>0</v>
      </c>
      <c r="U696" s="2" t="s">
        <v>0</v>
      </c>
      <c r="V696" s="1">
        <v>0</v>
      </c>
      <c r="W696" s="1">
        <v>385.69340000000005</v>
      </c>
      <c r="X696" s="2" t="s">
        <v>8</v>
      </c>
      <c r="Y696" s="1">
        <v>61.710944000000012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35" t="s">
        <v>1</v>
      </c>
      <c r="AN696" s="2" t="s">
        <v>1</v>
      </c>
      <c r="AO696" s="135" t="s">
        <v>1</v>
      </c>
      <c r="AP696" s="2" t="s">
        <v>1</v>
      </c>
      <c r="AQ696" s="4">
        <v>2096.8102939999994</v>
      </c>
      <c r="AR696" s="4">
        <v>0</v>
      </c>
    </row>
    <row r="697" spans="1:44" x14ac:dyDescent="0.25">
      <c r="A697" s="2" t="s">
        <v>851</v>
      </c>
      <c r="B697" s="47">
        <v>44481</v>
      </c>
      <c r="C697" s="2" t="s">
        <v>34</v>
      </c>
      <c r="D697" s="2" t="s">
        <v>48</v>
      </c>
      <c r="E697" s="2" t="s">
        <v>180</v>
      </c>
      <c r="F697" s="2" t="s">
        <v>2154</v>
      </c>
      <c r="G697" s="2" t="s">
        <v>3</v>
      </c>
      <c r="H697" s="2" t="s">
        <v>2155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1915.2114500000009</v>
      </c>
      <c r="R697" s="1">
        <v>0</v>
      </c>
      <c r="S697" s="1">
        <v>1744.0418500000012</v>
      </c>
      <c r="T697" s="1">
        <v>0</v>
      </c>
      <c r="U697" s="2" t="s">
        <v>0</v>
      </c>
      <c r="V697" s="1">
        <v>0</v>
      </c>
      <c r="W697" s="1">
        <v>147.55999999999997</v>
      </c>
      <c r="X697" s="2" t="s">
        <v>0</v>
      </c>
      <c r="Y697" s="1">
        <v>23.6096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35" t="s">
        <v>1</v>
      </c>
      <c r="AN697" s="2" t="s">
        <v>1</v>
      </c>
      <c r="AO697" s="135" t="s">
        <v>1</v>
      </c>
      <c r="AP697" s="2" t="s">
        <v>1</v>
      </c>
      <c r="AQ697" s="4">
        <v>1915.2114500000012</v>
      </c>
      <c r="AR697" s="4">
        <v>0</v>
      </c>
    </row>
    <row r="698" spans="1:44" x14ac:dyDescent="0.25">
      <c r="A698" s="2" t="s">
        <v>852</v>
      </c>
      <c r="B698" s="47">
        <v>44481</v>
      </c>
      <c r="C698" s="2" t="s">
        <v>26</v>
      </c>
      <c r="D698" s="2" t="s">
        <v>48</v>
      </c>
      <c r="E698" s="2" t="s">
        <v>220</v>
      </c>
      <c r="F698" s="2" t="s">
        <v>2539</v>
      </c>
      <c r="G698" s="2" t="s">
        <v>3</v>
      </c>
      <c r="H698" s="2" t="s">
        <v>2540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3184.6165620000006</v>
      </c>
      <c r="R698" s="1">
        <v>0</v>
      </c>
      <c r="S698" s="1">
        <v>2365.7050500000009</v>
      </c>
      <c r="T698" s="1">
        <v>0</v>
      </c>
      <c r="U698" s="2" t="s">
        <v>0</v>
      </c>
      <c r="V698" s="1">
        <v>0</v>
      </c>
      <c r="W698" s="1">
        <v>705.95819999999992</v>
      </c>
      <c r="X698" s="2" t="s">
        <v>8</v>
      </c>
      <c r="Y698" s="1">
        <v>112.95331199999994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35" t="s">
        <v>1</v>
      </c>
      <c r="AN698" s="2" t="s">
        <v>1</v>
      </c>
      <c r="AO698" s="135" t="s">
        <v>1</v>
      </c>
      <c r="AP698" s="2" t="s">
        <v>1</v>
      </c>
      <c r="AQ698" s="4">
        <v>3184.6165620000011</v>
      </c>
      <c r="AR698" s="4">
        <v>0</v>
      </c>
    </row>
    <row r="699" spans="1:44" x14ac:dyDescent="0.25">
      <c r="A699" s="2" t="s">
        <v>853</v>
      </c>
      <c r="B699" s="47">
        <v>44481</v>
      </c>
      <c r="C699" s="2" t="s">
        <v>6</v>
      </c>
      <c r="D699" s="2" t="s">
        <v>48</v>
      </c>
      <c r="E699" s="2" t="s">
        <v>229</v>
      </c>
      <c r="F699" s="2" t="s">
        <v>2960</v>
      </c>
      <c r="G699" s="2" t="s">
        <v>3</v>
      </c>
      <c r="H699" s="2" t="s">
        <v>2961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3788.43905</v>
      </c>
      <c r="R699" s="1">
        <v>0</v>
      </c>
      <c r="S699" s="1">
        <v>2856.5476999999992</v>
      </c>
      <c r="T699" s="1">
        <v>0</v>
      </c>
      <c r="U699" s="2" t="s">
        <v>0</v>
      </c>
      <c r="V699" s="1">
        <v>0</v>
      </c>
      <c r="W699" s="1">
        <v>803.35465000000022</v>
      </c>
      <c r="X699" s="2" t="s">
        <v>8</v>
      </c>
      <c r="Y699" s="1">
        <v>128.5367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35" t="s">
        <v>1</v>
      </c>
      <c r="AN699" s="2" t="s">
        <v>1</v>
      </c>
      <c r="AO699" s="135" t="s">
        <v>1</v>
      </c>
      <c r="AP699" s="2" t="s">
        <v>1</v>
      </c>
      <c r="AQ699" s="4">
        <v>3788.4390499999995</v>
      </c>
      <c r="AR699" s="4">
        <v>0</v>
      </c>
    </row>
    <row r="700" spans="1:44" x14ac:dyDescent="0.25">
      <c r="A700" s="2" t="s">
        <v>854</v>
      </c>
      <c r="B700" s="47">
        <v>44481</v>
      </c>
      <c r="C700" s="2" t="s">
        <v>1364</v>
      </c>
      <c r="D700" s="2" t="s">
        <v>41</v>
      </c>
      <c r="E700" s="2" t="s">
        <v>1366</v>
      </c>
      <c r="F700" s="2" t="s">
        <v>2053</v>
      </c>
      <c r="G700" s="2" t="s">
        <v>3</v>
      </c>
      <c r="H700" s="2" t="s">
        <v>2054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2527.7486611999998</v>
      </c>
      <c r="R700" s="1">
        <v>0</v>
      </c>
      <c r="S700" s="1">
        <v>2074.0721300000005</v>
      </c>
      <c r="T700" s="1">
        <v>0</v>
      </c>
      <c r="U700" s="2" t="s">
        <v>0</v>
      </c>
      <c r="V700" s="1">
        <v>0</v>
      </c>
      <c r="W700" s="1">
        <v>391.10062000000022</v>
      </c>
      <c r="X700" s="2" t="s">
        <v>0</v>
      </c>
      <c r="Y700" s="1">
        <v>62.575911200000014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35" t="s">
        <v>1</v>
      </c>
      <c r="AN700" s="2" t="s">
        <v>1</v>
      </c>
      <c r="AO700" s="135" t="s">
        <v>1</v>
      </c>
      <c r="AP700" s="2" t="s">
        <v>1</v>
      </c>
      <c r="AQ700" s="4">
        <v>2527.7486612000007</v>
      </c>
      <c r="AR700" s="4">
        <v>0</v>
      </c>
    </row>
    <row r="701" spans="1:44" x14ac:dyDescent="0.25">
      <c r="A701" s="2" t="s">
        <v>855</v>
      </c>
      <c r="B701" s="47">
        <v>44481</v>
      </c>
      <c r="C701" s="2" t="s">
        <v>34</v>
      </c>
      <c r="D701" s="2" t="s">
        <v>41</v>
      </c>
      <c r="E701" s="2" t="s">
        <v>216</v>
      </c>
      <c r="F701" s="2" t="s">
        <v>2160</v>
      </c>
      <c r="G701" s="2" t="s">
        <v>3</v>
      </c>
      <c r="H701" s="2" t="s">
        <v>2161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2106.1705000000006</v>
      </c>
      <c r="R701" s="1">
        <v>0</v>
      </c>
      <c r="S701" s="1">
        <v>1863.2745999999997</v>
      </c>
      <c r="T701" s="1">
        <v>0</v>
      </c>
      <c r="U701" s="2" t="s">
        <v>0</v>
      </c>
      <c r="V701" s="1">
        <v>0</v>
      </c>
      <c r="W701" s="1">
        <v>209.39300000000006</v>
      </c>
      <c r="X701" s="2" t="s">
        <v>0</v>
      </c>
      <c r="Y701" s="1">
        <v>33.50289999999999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35" t="s">
        <v>1</v>
      </c>
      <c r="AN701" s="2" t="s">
        <v>1</v>
      </c>
      <c r="AO701" s="135" t="s">
        <v>1</v>
      </c>
      <c r="AP701" s="2" t="s">
        <v>1</v>
      </c>
      <c r="AQ701" s="4">
        <v>2106.1704999999997</v>
      </c>
      <c r="AR701" s="4">
        <v>0</v>
      </c>
    </row>
    <row r="702" spans="1:44" x14ac:dyDescent="0.25">
      <c r="A702" s="2" t="s">
        <v>856</v>
      </c>
      <c r="B702" s="47">
        <v>44481</v>
      </c>
      <c r="C702" s="2" t="s">
        <v>26</v>
      </c>
      <c r="D702" s="2" t="s">
        <v>41</v>
      </c>
      <c r="E702" s="2" t="s">
        <v>211</v>
      </c>
      <c r="F702" s="2" t="s">
        <v>2003</v>
      </c>
      <c r="G702" s="2" t="s">
        <v>3</v>
      </c>
      <c r="H702" s="2" t="s">
        <v>2545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1541.4951959999999</v>
      </c>
      <c r="R702" s="1">
        <v>0</v>
      </c>
      <c r="S702" s="1">
        <v>1104.8922499999999</v>
      </c>
      <c r="T702" s="1">
        <v>0</v>
      </c>
      <c r="U702" s="2" t="s">
        <v>0</v>
      </c>
      <c r="V702" s="1">
        <v>0</v>
      </c>
      <c r="W702" s="1">
        <v>376.38184999999999</v>
      </c>
      <c r="X702" s="2" t="s">
        <v>8</v>
      </c>
      <c r="Y702" s="1">
        <v>60.221096000000003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35" t="s">
        <v>1</v>
      </c>
      <c r="AN702" s="2" t="s">
        <v>1</v>
      </c>
      <c r="AO702" s="135" t="s">
        <v>1</v>
      </c>
      <c r="AP702" s="2" t="s">
        <v>1</v>
      </c>
      <c r="AQ702" s="4">
        <v>1541.4951959999999</v>
      </c>
      <c r="AR702" s="4">
        <v>0</v>
      </c>
    </row>
    <row r="703" spans="1:44" x14ac:dyDescent="0.25">
      <c r="A703" s="2" t="s">
        <v>857</v>
      </c>
      <c r="B703" s="47">
        <v>44481</v>
      </c>
      <c r="C703" s="2" t="s">
        <v>6</v>
      </c>
      <c r="D703" s="2" t="s">
        <v>41</v>
      </c>
      <c r="E703" s="2" t="s">
        <v>218</v>
      </c>
      <c r="F703" s="2" t="s">
        <v>1851</v>
      </c>
      <c r="G703" s="2" t="s">
        <v>3</v>
      </c>
      <c r="H703" s="2" t="s">
        <v>2962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511.00743600000004</v>
      </c>
      <c r="R703" s="1">
        <v>0</v>
      </c>
      <c r="S703" s="1">
        <v>413.01195000000001</v>
      </c>
      <c r="T703" s="1">
        <v>0</v>
      </c>
      <c r="U703" s="2" t="s">
        <v>0</v>
      </c>
      <c r="V703" s="1">
        <v>0</v>
      </c>
      <c r="W703" s="1">
        <v>84.478850000000008</v>
      </c>
      <c r="X703" s="2" t="s">
        <v>8</v>
      </c>
      <c r="Y703" s="1">
        <v>13.516636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35" t="s">
        <v>1</v>
      </c>
      <c r="AN703" s="2" t="s">
        <v>1</v>
      </c>
      <c r="AO703" s="135" t="s">
        <v>1</v>
      </c>
      <c r="AP703" s="2" t="s">
        <v>1</v>
      </c>
      <c r="AQ703" s="4">
        <v>511.00743600000004</v>
      </c>
      <c r="AR703" s="4">
        <v>0</v>
      </c>
    </row>
    <row r="704" spans="1:44" x14ac:dyDescent="0.25">
      <c r="A704" s="2" t="s">
        <v>858</v>
      </c>
      <c r="B704" s="47">
        <v>44481</v>
      </c>
      <c r="C704" s="2" t="s">
        <v>6</v>
      </c>
      <c r="D704" s="2" t="s">
        <v>41</v>
      </c>
      <c r="E704" s="2" t="s">
        <v>218</v>
      </c>
      <c r="F704" s="2" t="s">
        <v>1851</v>
      </c>
      <c r="G704" s="2" t="s">
        <v>3</v>
      </c>
      <c r="H704" s="2" t="s">
        <v>2963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1315</v>
      </c>
      <c r="P704" s="2" t="s">
        <v>2964</v>
      </c>
      <c r="Q704" s="1">
        <v>119.8</v>
      </c>
      <c r="R704" s="1">
        <v>0</v>
      </c>
      <c r="S704" s="1">
        <v>119.8</v>
      </c>
      <c r="T704" s="1">
        <v>0</v>
      </c>
      <c r="U704" s="2" t="s">
        <v>0</v>
      </c>
      <c r="V704" s="1">
        <v>0</v>
      </c>
      <c r="W704" s="1">
        <v>0</v>
      </c>
      <c r="X704" s="2" t="s">
        <v>0</v>
      </c>
      <c r="Y704" s="1">
        <v>0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35" t="s">
        <v>1</v>
      </c>
      <c r="AN704" s="2" t="s">
        <v>1</v>
      </c>
      <c r="AO704" s="135" t="s">
        <v>1</v>
      </c>
      <c r="AP704" s="2" t="s">
        <v>1</v>
      </c>
      <c r="AQ704" s="4">
        <v>119.8</v>
      </c>
      <c r="AR704" s="4">
        <v>0</v>
      </c>
    </row>
    <row r="705" spans="1:44" x14ac:dyDescent="0.25">
      <c r="A705" s="2" t="s">
        <v>859</v>
      </c>
      <c r="B705" s="47">
        <v>44481</v>
      </c>
      <c r="C705" s="2" t="s">
        <v>6</v>
      </c>
      <c r="D705" s="2" t="s">
        <v>41</v>
      </c>
      <c r="E705" s="2" t="s">
        <v>218</v>
      </c>
      <c r="F705" s="2" t="s">
        <v>1851</v>
      </c>
      <c r="G705" s="2" t="s">
        <v>3</v>
      </c>
      <c r="H705" s="2" t="s">
        <v>2965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1976.7828560000003</v>
      </c>
      <c r="R705" s="1">
        <v>0</v>
      </c>
      <c r="S705" s="1">
        <v>1505.6704500000001</v>
      </c>
      <c r="T705" s="1">
        <v>0</v>
      </c>
      <c r="U705" s="2" t="s">
        <v>0</v>
      </c>
      <c r="V705" s="1">
        <v>0</v>
      </c>
      <c r="W705" s="1">
        <v>406.13135</v>
      </c>
      <c r="X705" s="2" t="s">
        <v>8</v>
      </c>
      <c r="Y705" s="1">
        <v>64.981055999999995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35" t="s">
        <v>1</v>
      </c>
      <c r="AN705" s="2" t="s">
        <v>1</v>
      </c>
      <c r="AO705" s="135" t="s">
        <v>1</v>
      </c>
      <c r="AP705" s="2" t="s">
        <v>1</v>
      </c>
      <c r="AQ705" s="4">
        <v>1976.7828560000003</v>
      </c>
      <c r="AR705" s="4">
        <v>0</v>
      </c>
    </row>
    <row r="706" spans="1:44" x14ac:dyDescent="0.25">
      <c r="A706" s="2" t="s">
        <v>860</v>
      </c>
      <c r="B706" s="47">
        <v>44481</v>
      </c>
      <c r="C706" s="2" t="s">
        <v>6</v>
      </c>
      <c r="D706" s="2" t="s">
        <v>41</v>
      </c>
      <c r="E706" s="2" t="s">
        <v>214</v>
      </c>
      <c r="F706" s="2" t="s">
        <v>1117</v>
      </c>
      <c r="G706" s="2" t="s">
        <v>3</v>
      </c>
      <c r="H706" s="2" t="s">
        <v>3153</v>
      </c>
      <c r="I706" s="1"/>
      <c r="J706" s="1"/>
      <c r="K706" s="1"/>
      <c r="L706" s="1"/>
      <c r="M706" s="1">
        <v>0</v>
      </c>
      <c r="N706" s="2"/>
      <c r="O706" s="2" t="s">
        <v>2</v>
      </c>
      <c r="P706" s="2"/>
      <c r="Q706" s="1">
        <v>1325.45</v>
      </c>
      <c r="R706" s="1">
        <v>0</v>
      </c>
      <c r="S706" s="1">
        <v>1325.45</v>
      </c>
      <c r="T706" s="1">
        <v>0</v>
      </c>
      <c r="U706" s="2" t="s">
        <v>0</v>
      </c>
      <c r="V706" s="1">
        <v>0</v>
      </c>
      <c r="W706" s="1">
        <v>0</v>
      </c>
      <c r="X706" s="2" t="s">
        <v>8</v>
      </c>
      <c r="Y706" s="1">
        <v>0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35"/>
      <c r="AN706" s="2"/>
      <c r="AO706" s="135">
        <v>0</v>
      </c>
      <c r="AP706" s="2">
        <v>0</v>
      </c>
      <c r="AQ706" s="4">
        <v>1325.45</v>
      </c>
      <c r="AR706" s="4">
        <v>0</v>
      </c>
    </row>
    <row r="707" spans="1:44" x14ac:dyDescent="0.25">
      <c r="A707" s="2" t="s">
        <v>861</v>
      </c>
      <c r="B707" s="47">
        <v>44481</v>
      </c>
      <c r="C707" s="2" t="s">
        <v>6</v>
      </c>
      <c r="D707" s="2" t="s">
        <v>41</v>
      </c>
      <c r="E707" s="2" t="s">
        <v>214</v>
      </c>
      <c r="F707" s="2" t="s">
        <v>1117</v>
      </c>
      <c r="G707" s="2" t="s">
        <v>12</v>
      </c>
      <c r="H707" s="2"/>
      <c r="I707" s="1" t="s">
        <v>3152</v>
      </c>
      <c r="J707" s="1"/>
      <c r="K707" s="1"/>
      <c r="L707" s="1"/>
      <c r="M707" s="1">
        <v>0</v>
      </c>
      <c r="N707" s="2"/>
      <c r="O707" s="2" t="s">
        <v>2</v>
      </c>
      <c r="P707" s="2"/>
      <c r="Q707" s="1">
        <v>-68.319999999999993</v>
      </c>
      <c r="R707" s="1">
        <v>0</v>
      </c>
      <c r="S707" s="1">
        <v>-68.319999999999993</v>
      </c>
      <c r="T707" s="1">
        <v>0</v>
      </c>
      <c r="U707" s="2" t="s">
        <v>0</v>
      </c>
      <c r="V707" s="1">
        <v>0</v>
      </c>
      <c r="W707" s="1">
        <v>0</v>
      </c>
      <c r="X707" s="2" t="s">
        <v>8</v>
      </c>
      <c r="Y707" s="1">
        <v>0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35"/>
      <c r="AN707" s="2"/>
      <c r="AO707" s="135">
        <v>0</v>
      </c>
      <c r="AP707" s="2">
        <v>0</v>
      </c>
      <c r="AQ707" s="98">
        <v>-68.319999999999993</v>
      </c>
      <c r="AR707" s="7">
        <v>0</v>
      </c>
    </row>
    <row r="708" spans="1:44" x14ac:dyDescent="0.25">
      <c r="A708" s="2" t="s">
        <v>862</v>
      </c>
      <c r="B708" s="47">
        <v>44481</v>
      </c>
      <c r="C708" s="2" t="s">
        <v>6</v>
      </c>
      <c r="D708" s="2" t="s">
        <v>41</v>
      </c>
      <c r="E708" s="2" t="s">
        <v>1110</v>
      </c>
      <c r="F708" s="2" t="s">
        <v>3177</v>
      </c>
      <c r="G708" s="2" t="s">
        <v>895</v>
      </c>
      <c r="H708" s="2" t="s">
        <v>3176</v>
      </c>
      <c r="I708" s="1"/>
      <c r="J708" s="1"/>
      <c r="K708" s="1"/>
      <c r="L708" s="1"/>
      <c r="M708" s="1">
        <v>0</v>
      </c>
      <c r="N708" s="2"/>
      <c r="O708" s="2" t="s">
        <v>97</v>
      </c>
      <c r="P708" s="2"/>
      <c r="Q708" s="1">
        <v>0</v>
      </c>
      <c r="R708" s="1">
        <v>0</v>
      </c>
      <c r="S708" s="1">
        <v>0</v>
      </c>
      <c r="T708" s="1">
        <v>0</v>
      </c>
      <c r="U708" s="2" t="s">
        <v>0</v>
      </c>
      <c r="V708" s="1">
        <v>0</v>
      </c>
      <c r="W708" s="1">
        <v>0</v>
      </c>
      <c r="X708" s="2" t="s">
        <v>0</v>
      </c>
      <c r="Y708" s="1">
        <v>0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35"/>
      <c r="AN708" s="2"/>
      <c r="AO708" s="135">
        <v>0</v>
      </c>
      <c r="AP708" s="45"/>
      <c r="AQ708" s="98">
        <v>0</v>
      </c>
      <c r="AR708" s="7">
        <v>0</v>
      </c>
    </row>
    <row r="709" spans="1:44" x14ac:dyDescent="0.25">
      <c r="A709" s="2" t="s">
        <v>863</v>
      </c>
      <c r="B709" s="47">
        <v>44481</v>
      </c>
      <c r="C709" s="2" t="s">
        <v>1364</v>
      </c>
      <c r="D709" s="2" t="s">
        <v>37</v>
      </c>
      <c r="E709" s="2" t="s">
        <v>1367</v>
      </c>
      <c r="F709" s="2" t="s">
        <v>2053</v>
      </c>
      <c r="G709" s="2" t="s">
        <v>3</v>
      </c>
      <c r="H709" s="2" t="s">
        <v>2058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1706.1853840000001</v>
      </c>
      <c r="R709" s="1">
        <v>0</v>
      </c>
      <c r="S709" s="1">
        <v>1290.2051500000002</v>
      </c>
      <c r="T709" s="1">
        <v>0</v>
      </c>
      <c r="U709" s="2" t="s">
        <v>0</v>
      </c>
      <c r="V709" s="1">
        <v>0</v>
      </c>
      <c r="W709" s="1">
        <v>358.60364999999996</v>
      </c>
      <c r="X709" s="2" t="s">
        <v>8</v>
      </c>
      <c r="Y709" s="1">
        <v>57.376584000000008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35" t="s">
        <v>1</v>
      </c>
      <c r="AN709" s="2" t="s">
        <v>1</v>
      </c>
      <c r="AO709" s="135" t="s">
        <v>1</v>
      </c>
      <c r="AP709" s="2" t="s">
        <v>1</v>
      </c>
      <c r="AQ709" s="4">
        <v>1706.1853840000003</v>
      </c>
      <c r="AR709" s="4">
        <v>0</v>
      </c>
    </row>
    <row r="710" spans="1:44" x14ac:dyDescent="0.25">
      <c r="A710" s="2" t="s">
        <v>864</v>
      </c>
      <c r="B710" s="47">
        <v>44481</v>
      </c>
      <c r="C710" s="2" t="s">
        <v>34</v>
      </c>
      <c r="D710" s="2" t="s">
        <v>37</v>
      </c>
      <c r="E710" s="2" t="s">
        <v>207</v>
      </c>
      <c r="F710" s="2" t="s">
        <v>2168</v>
      </c>
      <c r="G710" s="2" t="s">
        <v>3</v>
      </c>
      <c r="H710" s="2" t="s">
        <v>2169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1005.7580000000002</v>
      </c>
      <c r="R710" s="1">
        <v>0</v>
      </c>
      <c r="S710" s="1">
        <v>894.34</v>
      </c>
      <c r="T710" s="1">
        <v>0</v>
      </c>
      <c r="U710" s="2" t="s">
        <v>0</v>
      </c>
      <c r="V710" s="1">
        <v>0</v>
      </c>
      <c r="W710" s="1">
        <v>96.050000000000011</v>
      </c>
      <c r="X710" s="2" t="s">
        <v>8</v>
      </c>
      <c r="Y710" s="1">
        <v>15.367999999999997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35" t="s">
        <v>1</v>
      </c>
      <c r="AN710" s="2" t="s">
        <v>1</v>
      </c>
      <c r="AO710" s="135" t="s">
        <v>1</v>
      </c>
      <c r="AP710" s="2" t="s">
        <v>1</v>
      </c>
      <c r="AQ710" s="4">
        <v>1005.7580000000002</v>
      </c>
      <c r="AR710" s="4">
        <v>0</v>
      </c>
    </row>
    <row r="711" spans="1:44" x14ac:dyDescent="0.25">
      <c r="A711" s="2" t="s">
        <v>865</v>
      </c>
      <c r="B711" s="47">
        <v>44481</v>
      </c>
      <c r="C711" s="2" t="s">
        <v>26</v>
      </c>
      <c r="D711" s="2" t="s">
        <v>37</v>
      </c>
      <c r="E711" s="2" t="s">
        <v>4</v>
      </c>
      <c r="F711" s="2" t="s">
        <v>1525</v>
      </c>
      <c r="G711" s="2" t="s">
        <v>3</v>
      </c>
      <c r="H711" s="2" t="s">
        <v>2547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2373.7656420000008</v>
      </c>
      <c r="R711" s="1">
        <v>0</v>
      </c>
      <c r="S711" s="1">
        <v>1827.9349500000005</v>
      </c>
      <c r="T711" s="1">
        <v>0</v>
      </c>
      <c r="U711" s="2" t="s">
        <v>0</v>
      </c>
      <c r="V711" s="1">
        <v>0</v>
      </c>
      <c r="W711" s="1">
        <v>470.54369999999989</v>
      </c>
      <c r="X711" s="2" t="s">
        <v>8</v>
      </c>
      <c r="Y711" s="1">
        <v>75.286992000000012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35" t="s">
        <v>1</v>
      </c>
      <c r="AN711" s="2" t="s">
        <v>1</v>
      </c>
      <c r="AO711" s="135" t="s">
        <v>1</v>
      </c>
      <c r="AP711" s="2" t="s">
        <v>1</v>
      </c>
      <c r="AQ711" s="4">
        <v>2373.7656420000003</v>
      </c>
      <c r="AR711" s="4">
        <v>0</v>
      </c>
    </row>
    <row r="712" spans="1:44" x14ac:dyDescent="0.25">
      <c r="A712" s="2" t="s">
        <v>866</v>
      </c>
      <c r="B712" s="47">
        <v>44481</v>
      </c>
      <c r="C712" s="2" t="s">
        <v>6</v>
      </c>
      <c r="D712" s="2" t="s">
        <v>37</v>
      </c>
      <c r="E712" s="2" t="s">
        <v>209</v>
      </c>
      <c r="F712" s="2" t="s">
        <v>2941</v>
      </c>
      <c r="G712" s="2" t="s">
        <v>3</v>
      </c>
      <c r="H712" s="2" t="s">
        <v>2966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117.09377599999999</v>
      </c>
      <c r="R712" s="1">
        <v>0</v>
      </c>
      <c r="S712" s="1">
        <v>97.613200000000006</v>
      </c>
      <c r="T712" s="1">
        <v>0</v>
      </c>
      <c r="U712" s="2" t="s">
        <v>0</v>
      </c>
      <c r="V712" s="1">
        <v>0</v>
      </c>
      <c r="W712" s="1">
        <v>16.793600000000001</v>
      </c>
      <c r="X712" s="2" t="s">
        <v>0</v>
      </c>
      <c r="Y712" s="1">
        <v>2.686976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35" t="s">
        <v>1</v>
      </c>
      <c r="AN712" s="2" t="s">
        <v>1</v>
      </c>
      <c r="AO712" s="135" t="s">
        <v>1</v>
      </c>
      <c r="AP712" s="2" t="s">
        <v>1</v>
      </c>
      <c r="AQ712" s="4">
        <v>117.09377600000001</v>
      </c>
      <c r="AR712" s="4">
        <v>0</v>
      </c>
    </row>
    <row r="713" spans="1:44" x14ac:dyDescent="0.25">
      <c r="A713" s="2" t="s">
        <v>867</v>
      </c>
      <c r="B713" s="47">
        <v>44481</v>
      </c>
      <c r="C713" s="2" t="s">
        <v>6</v>
      </c>
      <c r="D713" s="2" t="s">
        <v>37</v>
      </c>
      <c r="E713" s="2" t="s">
        <v>209</v>
      </c>
      <c r="F713" s="2" t="s">
        <v>2941</v>
      </c>
      <c r="G713" s="2" t="s">
        <v>3</v>
      </c>
      <c r="H713" s="2" t="s">
        <v>2967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2968</v>
      </c>
      <c r="P713" s="2" t="s">
        <v>2969</v>
      </c>
      <c r="Q713" s="1">
        <v>328.64</v>
      </c>
      <c r="R713" s="1">
        <v>0</v>
      </c>
      <c r="S713" s="1">
        <v>328.64</v>
      </c>
      <c r="T713" s="1">
        <v>0</v>
      </c>
      <c r="U713" s="2" t="s">
        <v>0</v>
      </c>
      <c r="V713" s="1">
        <v>0</v>
      </c>
      <c r="W713" s="1">
        <v>0</v>
      </c>
      <c r="X713" s="2" t="s">
        <v>0</v>
      </c>
      <c r="Y713" s="1">
        <v>0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35" t="s">
        <v>1</v>
      </c>
      <c r="AN713" s="2" t="s">
        <v>1</v>
      </c>
      <c r="AO713" s="135" t="s">
        <v>1</v>
      </c>
      <c r="AP713" s="2" t="s">
        <v>1</v>
      </c>
      <c r="AQ713" s="4">
        <v>328.64</v>
      </c>
      <c r="AR713" s="4">
        <v>0</v>
      </c>
    </row>
    <row r="714" spans="1:44" x14ac:dyDescent="0.25">
      <c r="A714" s="2" t="s">
        <v>868</v>
      </c>
      <c r="B714" s="47">
        <v>44481</v>
      </c>
      <c r="C714" s="2" t="s">
        <v>6</v>
      </c>
      <c r="D714" s="2" t="s">
        <v>37</v>
      </c>
      <c r="E714" s="2" t="s">
        <v>209</v>
      </c>
      <c r="F714" s="2" t="s">
        <v>2941</v>
      </c>
      <c r="G714" s="2" t="s">
        <v>3</v>
      </c>
      <c r="H714" s="2" t="s">
        <v>2970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2192.6060460000003</v>
      </c>
      <c r="R714" s="1">
        <v>0</v>
      </c>
      <c r="S714" s="1">
        <v>1757.5937500000005</v>
      </c>
      <c r="T714" s="1">
        <v>0</v>
      </c>
      <c r="U714" s="2" t="s">
        <v>0</v>
      </c>
      <c r="V714" s="1">
        <v>0</v>
      </c>
      <c r="W714" s="1">
        <v>375.01060000000001</v>
      </c>
      <c r="X714" s="2" t="s">
        <v>8</v>
      </c>
      <c r="Y714" s="1">
        <v>60.001695999999995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35" t="s">
        <v>1</v>
      </c>
      <c r="AN714" s="2" t="s">
        <v>1</v>
      </c>
      <c r="AO714" s="135" t="s">
        <v>1</v>
      </c>
      <c r="AP714" s="2" t="s">
        <v>1</v>
      </c>
      <c r="AQ714" s="4">
        <v>2192.6060460000003</v>
      </c>
      <c r="AR714" s="4">
        <v>0</v>
      </c>
    </row>
    <row r="715" spans="1:44" x14ac:dyDescent="0.25">
      <c r="A715" s="2" t="s">
        <v>869</v>
      </c>
      <c r="B715" s="47">
        <v>44481</v>
      </c>
      <c r="C715" s="2" t="s">
        <v>34</v>
      </c>
      <c r="D715" s="2" t="s">
        <v>32</v>
      </c>
      <c r="E715" s="2" t="s">
        <v>201</v>
      </c>
      <c r="F715" s="2" t="s">
        <v>2178</v>
      </c>
      <c r="G715" s="2" t="s">
        <v>3</v>
      </c>
      <c r="H715" s="2" t="s">
        <v>2179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375.30889999999999</v>
      </c>
      <c r="R715" s="1">
        <v>0</v>
      </c>
      <c r="S715" s="1">
        <v>348.80289999999997</v>
      </c>
      <c r="T715" s="1">
        <v>0</v>
      </c>
      <c r="U715" s="2" t="s">
        <v>0</v>
      </c>
      <c r="V715" s="1">
        <v>0</v>
      </c>
      <c r="W715" s="1">
        <v>22.849999999999998</v>
      </c>
      <c r="X715" s="2" t="s">
        <v>8</v>
      </c>
      <c r="Y715" s="1">
        <v>3.6560000000000006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35" t="s">
        <v>1</v>
      </c>
      <c r="AN715" s="2" t="s">
        <v>1</v>
      </c>
      <c r="AO715" s="135" t="s">
        <v>1</v>
      </c>
      <c r="AP715" s="2" t="s">
        <v>1</v>
      </c>
      <c r="AQ715" s="4">
        <v>375.30889999999999</v>
      </c>
      <c r="AR715" s="4">
        <v>0</v>
      </c>
    </row>
    <row r="716" spans="1:44" x14ac:dyDescent="0.25">
      <c r="A716" s="2" t="s">
        <v>870</v>
      </c>
      <c r="B716" s="47">
        <v>44481</v>
      </c>
      <c r="C716" s="2" t="s">
        <v>34</v>
      </c>
      <c r="D716" s="2" t="s">
        <v>32</v>
      </c>
      <c r="E716" s="2" t="s">
        <v>201</v>
      </c>
      <c r="F716" s="2" t="s">
        <v>1336</v>
      </c>
      <c r="G716" s="2" t="s">
        <v>3</v>
      </c>
      <c r="H716" s="2" t="s">
        <v>2183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2184</v>
      </c>
      <c r="P716" s="2" t="s">
        <v>2185</v>
      </c>
      <c r="Q716" s="1">
        <v>33.36</v>
      </c>
      <c r="R716" s="1">
        <v>0</v>
      </c>
      <c r="S716" s="1">
        <v>33.36</v>
      </c>
      <c r="T716" s="1">
        <v>0</v>
      </c>
      <c r="U716" s="2" t="s">
        <v>0</v>
      </c>
      <c r="V716" s="1">
        <v>0</v>
      </c>
      <c r="W716" s="1">
        <v>0</v>
      </c>
      <c r="X716" s="2" t="s">
        <v>0</v>
      </c>
      <c r="Y716" s="1">
        <v>0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35" t="s">
        <v>1</v>
      </c>
      <c r="AN716" s="2" t="s">
        <v>1</v>
      </c>
      <c r="AO716" s="135" t="s">
        <v>1</v>
      </c>
      <c r="AP716" s="2" t="s">
        <v>1</v>
      </c>
      <c r="AQ716" s="4">
        <v>33.36</v>
      </c>
      <c r="AR716" s="4">
        <v>0</v>
      </c>
    </row>
    <row r="717" spans="1:44" x14ac:dyDescent="0.25">
      <c r="A717" s="2" t="s">
        <v>871</v>
      </c>
      <c r="B717" s="47">
        <v>44481</v>
      </c>
      <c r="C717" s="2" t="s">
        <v>34</v>
      </c>
      <c r="D717" s="2" t="s">
        <v>32</v>
      </c>
      <c r="E717" s="2" t="s">
        <v>201</v>
      </c>
      <c r="F717" s="2" t="s">
        <v>2178</v>
      </c>
      <c r="G717" s="2" t="s">
        <v>3</v>
      </c>
      <c r="H717" s="2" t="s">
        <v>2191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138.18790000000001</v>
      </c>
      <c r="R717" s="1">
        <v>0</v>
      </c>
      <c r="S717" s="1">
        <v>132.5967</v>
      </c>
      <c r="T717" s="1">
        <v>0</v>
      </c>
      <c r="U717" s="2" t="s">
        <v>0</v>
      </c>
      <c r="V717" s="1">
        <v>0</v>
      </c>
      <c r="W717" s="1">
        <v>4.82</v>
      </c>
      <c r="X717" s="2" t="s">
        <v>8</v>
      </c>
      <c r="Y717" s="1">
        <v>0.77120000000000011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35" t="s">
        <v>1</v>
      </c>
      <c r="AN717" s="2" t="s">
        <v>1</v>
      </c>
      <c r="AO717" s="135" t="s">
        <v>1</v>
      </c>
      <c r="AP717" s="2" t="s">
        <v>1</v>
      </c>
      <c r="AQ717" s="4">
        <v>138.18789999999998</v>
      </c>
      <c r="AR717" s="4">
        <v>0</v>
      </c>
    </row>
    <row r="718" spans="1:44" x14ac:dyDescent="0.25">
      <c r="A718" s="2" t="s">
        <v>872</v>
      </c>
      <c r="B718" s="47">
        <v>44481</v>
      </c>
      <c r="C718" s="2" t="s">
        <v>34</v>
      </c>
      <c r="D718" s="2" t="s">
        <v>32</v>
      </c>
      <c r="E718" s="2" t="s">
        <v>201</v>
      </c>
      <c r="F718" s="2" t="s">
        <v>1336</v>
      </c>
      <c r="G718" s="2" t="s">
        <v>3</v>
      </c>
      <c r="H718" s="2" t="s">
        <v>2196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2197</v>
      </c>
      <c r="P718" s="2" t="s">
        <v>2198</v>
      </c>
      <c r="Q718" s="1">
        <v>16.14</v>
      </c>
      <c r="R718" s="1">
        <v>0</v>
      </c>
      <c r="S718" s="1">
        <v>16.14</v>
      </c>
      <c r="T718" s="1">
        <v>0</v>
      </c>
      <c r="U718" s="2" t="s">
        <v>0</v>
      </c>
      <c r="V718" s="1">
        <v>0</v>
      </c>
      <c r="W718" s="1">
        <v>0</v>
      </c>
      <c r="X718" s="2" t="s">
        <v>0</v>
      </c>
      <c r="Y718" s="1">
        <v>0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35" t="s">
        <v>1</v>
      </c>
      <c r="AN718" s="2" t="s">
        <v>1</v>
      </c>
      <c r="AO718" s="135" t="s">
        <v>1</v>
      </c>
      <c r="AP718" s="2" t="s">
        <v>1</v>
      </c>
      <c r="AQ718" s="4">
        <v>16.14</v>
      </c>
      <c r="AR718" s="4">
        <v>0</v>
      </c>
    </row>
    <row r="719" spans="1:44" x14ac:dyDescent="0.25">
      <c r="A719" s="2" t="s">
        <v>873</v>
      </c>
      <c r="B719" s="47">
        <v>44481</v>
      </c>
      <c r="C719" s="2" t="s">
        <v>34</v>
      </c>
      <c r="D719" s="2" t="s">
        <v>32</v>
      </c>
      <c r="E719" s="2" t="s">
        <v>201</v>
      </c>
      <c r="F719" s="2" t="s">
        <v>2178</v>
      </c>
      <c r="G719" s="2" t="s">
        <v>3</v>
      </c>
      <c r="H719" s="2" t="s">
        <v>2201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295.37299999999999</v>
      </c>
      <c r="R719" s="1">
        <v>0</v>
      </c>
      <c r="S719" s="1">
        <v>241.56060000000008</v>
      </c>
      <c r="T719" s="1">
        <v>0</v>
      </c>
      <c r="U719" s="2" t="s">
        <v>0</v>
      </c>
      <c r="V719" s="1">
        <v>0</v>
      </c>
      <c r="W719" s="1">
        <v>46.39</v>
      </c>
      <c r="X719" s="2" t="s">
        <v>0</v>
      </c>
      <c r="Y719" s="1">
        <v>7.4223999999999997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35" t="s">
        <v>1</v>
      </c>
      <c r="AN719" s="2" t="s">
        <v>1</v>
      </c>
      <c r="AO719" s="135" t="s">
        <v>1</v>
      </c>
      <c r="AP719" s="2" t="s">
        <v>1</v>
      </c>
      <c r="AQ719" s="4">
        <v>295.37300000000005</v>
      </c>
      <c r="AR719" s="4">
        <v>0</v>
      </c>
    </row>
    <row r="720" spans="1:44" x14ac:dyDescent="0.25">
      <c r="A720" s="2" t="s">
        <v>874</v>
      </c>
      <c r="B720" s="47">
        <v>44481</v>
      </c>
      <c r="C720" s="2" t="s">
        <v>26</v>
      </c>
      <c r="D720" s="2" t="s">
        <v>32</v>
      </c>
      <c r="E720" s="2" t="s">
        <v>31</v>
      </c>
      <c r="F720" s="2" t="s">
        <v>2257</v>
      </c>
      <c r="G720" s="2" t="s">
        <v>3</v>
      </c>
      <c r="H720" s="2" t="s">
        <v>2548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2549</v>
      </c>
      <c r="P720" s="2" t="s">
        <v>2550</v>
      </c>
      <c r="Q720" s="1">
        <v>16.649999999999999</v>
      </c>
      <c r="R720" s="1">
        <v>0</v>
      </c>
      <c r="S720" s="1">
        <v>16.649999999999999</v>
      </c>
      <c r="T720" s="1">
        <v>0</v>
      </c>
      <c r="U720" s="2" t="s">
        <v>0</v>
      </c>
      <c r="V720" s="1">
        <v>0</v>
      </c>
      <c r="W720" s="1">
        <v>0</v>
      </c>
      <c r="X720" s="2" t="s">
        <v>0</v>
      </c>
      <c r="Y720" s="1">
        <v>0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35" t="s">
        <v>1</v>
      </c>
      <c r="AN720" s="2" t="s">
        <v>1</v>
      </c>
      <c r="AO720" s="135" t="s">
        <v>1</v>
      </c>
      <c r="AP720" s="2" t="s">
        <v>1</v>
      </c>
      <c r="AQ720" s="4">
        <v>16.649999999999999</v>
      </c>
      <c r="AR720" s="4">
        <v>0</v>
      </c>
    </row>
    <row r="721" spans="1:44" x14ac:dyDescent="0.25">
      <c r="A721" s="2" t="s">
        <v>875</v>
      </c>
      <c r="B721" s="47">
        <v>44481</v>
      </c>
      <c r="C721" s="2" t="s">
        <v>26</v>
      </c>
      <c r="D721" s="2" t="s">
        <v>32</v>
      </c>
      <c r="E721" s="2" t="s">
        <v>31</v>
      </c>
      <c r="F721" s="2" t="s">
        <v>2257</v>
      </c>
      <c r="G721" s="2" t="s">
        <v>3</v>
      </c>
      <c r="H721" s="2" t="s">
        <v>2551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2552</v>
      </c>
      <c r="P721" s="2" t="s">
        <v>2553</v>
      </c>
      <c r="Q721" s="1">
        <v>9.6511999999999993</v>
      </c>
      <c r="R721" s="1">
        <v>0</v>
      </c>
      <c r="S721" s="1">
        <v>0</v>
      </c>
      <c r="T721" s="1">
        <v>8.32</v>
      </c>
      <c r="U721" s="2" t="s">
        <v>8</v>
      </c>
      <c r="V721" s="1">
        <v>1.3311999999999999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35" t="s">
        <v>1</v>
      </c>
      <c r="AN721" s="2" t="s">
        <v>1</v>
      </c>
      <c r="AO721" s="135" t="s">
        <v>1</v>
      </c>
      <c r="AP721" s="2" t="s">
        <v>1</v>
      </c>
      <c r="AQ721" s="4">
        <v>9.6511999999999993</v>
      </c>
      <c r="AR721" s="4">
        <v>0</v>
      </c>
    </row>
    <row r="722" spans="1:44" x14ac:dyDescent="0.25">
      <c r="A722" s="2" t="s">
        <v>876</v>
      </c>
      <c r="B722" s="47">
        <v>44481</v>
      </c>
      <c r="C722" s="2" t="s">
        <v>26</v>
      </c>
      <c r="D722" s="2" t="s">
        <v>32</v>
      </c>
      <c r="E722" s="2" t="s">
        <v>31</v>
      </c>
      <c r="F722" s="2" t="s">
        <v>2252</v>
      </c>
      <c r="G722" s="2" t="s">
        <v>3</v>
      </c>
      <c r="H722" s="2" t="s">
        <v>2554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243.49147199999999</v>
      </c>
      <c r="R722" s="1">
        <v>0</v>
      </c>
      <c r="S722" s="1">
        <v>195.61339999999996</v>
      </c>
      <c r="T722" s="1">
        <v>0</v>
      </c>
      <c r="U722" s="2" t="s">
        <v>0</v>
      </c>
      <c r="V722" s="1">
        <v>0</v>
      </c>
      <c r="W722" s="1">
        <v>41.2742</v>
      </c>
      <c r="X722" s="2" t="s">
        <v>0</v>
      </c>
      <c r="Y722" s="1">
        <v>6.603872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35" t="s">
        <v>1</v>
      </c>
      <c r="AN722" s="2" t="s">
        <v>1</v>
      </c>
      <c r="AO722" s="135" t="s">
        <v>1</v>
      </c>
      <c r="AP722" s="2" t="s">
        <v>1</v>
      </c>
      <c r="AQ722" s="4">
        <v>243.49147199999996</v>
      </c>
      <c r="AR722" s="4">
        <v>0</v>
      </c>
    </row>
    <row r="723" spans="1:44" x14ac:dyDescent="0.25">
      <c r="A723" s="2" t="s">
        <v>877</v>
      </c>
      <c r="B723" s="47">
        <v>44481</v>
      </c>
      <c r="C723" s="2" t="s">
        <v>26</v>
      </c>
      <c r="D723" s="2" t="s">
        <v>32</v>
      </c>
      <c r="E723" s="2" t="s">
        <v>31</v>
      </c>
      <c r="F723" s="2" t="s">
        <v>2257</v>
      </c>
      <c r="G723" s="2" t="s">
        <v>3</v>
      </c>
      <c r="H723" s="2" t="s">
        <v>2555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1342</v>
      </c>
      <c r="P723" s="2" t="s">
        <v>898</v>
      </c>
      <c r="Q723" s="1">
        <v>16.14</v>
      </c>
      <c r="R723" s="1">
        <v>0</v>
      </c>
      <c r="S723" s="1">
        <v>16.14</v>
      </c>
      <c r="T723" s="1">
        <v>0</v>
      </c>
      <c r="U723" s="2" t="s">
        <v>0</v>
      </c>
      <c r="V723" s="1">
        <v>0</v>
      </c>
      <c r="W723" s="1">
        <v>0</v>
      </c>
      <c r="X723" s="2" t="s">
        <v>0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35" t="s">
        <v>1</v>
      </c>
      <c r="AN723" s="2" t="s">
        <v>1</v>
      </c>
      <c r="AO723" s="135" t="s">
        <v>1</v>
      </c>
      <c r="AP723" s="2" t="s">
        <v>1</v>
      </c>
      <c r="AQ723" s="4">
        <v>16.14</v>
      </c>
      <c r="AR723" s="4">
        <v>0</v>
      </c>
    </row>
    <row r="724" spans="1:44" x14ac:dyDescent="0.25">
      <c r="A724" s="2" t="s">
        <v>878</v>
      </c>
      <c r="B724" s="47">
        <v>44481</v>
      </c>
      <c r="C724" s="2" t="s">
        <v>26</v>
      </c>
      <c r="D724" s="2" t="s">
        <v>32</v>
      </c>
      <c r="E724" s="2" t="s">
        <v>31</v>
      </c>
      <c r="F724" s="2" t="s">
        <v>2252</v>
      </c>
      <c r="G724" s="2" t="s">
        <v>3</v>
      </c>
      <c r="H724" s="2" t="s">
        <v>2556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1020.6978560000001</v>
      </c>
      <c r="R724" s="1">
        <v>0</v>
      </c>
      <c r="S724" s="1">
        <v>684.81510000000026</v>
      </c>
      <c r="T724" s="1">
        <v>0</v>
      </c>
      <c r="U724" s="2" t="s">
        <v>0</v>
      </c>
      <c r="V724" s="1">
        <v>0</v>
      </c>
      <c r="W724" s="1">
        <v>289.55410000000001</v>
      </c>
      <c r="X724" s="2" t="s">
        <v>8</v>
      </c>
      <c r="Y724" s="1">
        <v>46.328655999999995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35" t="s">
        <v>1</v>
      </c>
      <c r="AN724" s="2" t="s">
        <v>1</v>
      </c>
      <c r="AO724" s="135" t="s">
        <v>1</v>
      </c>
      <c r="AP724" s="2" t="s">
        <v>1</v>
      </c>
      <c r="AQ724" s="4">
        <v>1020.6978560000003</v>
      </c>
      <c r="AR724" s="4">
        <v>0</v>
      </c>
    </row>
    <row r="725" spans="1:44" x14ac:dyDescent="0.25">
      <c r="A725" s="2" t="s">
        <v>879</v>
      </c>
      <c r="B725" s="47">
        <v>44481</v>
      </c>
      <c r="C725" s="2" t="s">
        <v>26</v>
      </c>
      <c r="D725" s="2" t="s">
        <v>32</v>
      </c>
      <c r="E725" s="2" t="s">
        <v>31</v>
      </c>
      <c r="F725" s="2" t="s">
        <v>2257</v>
      </c>
      <c r="G725" s="2" t="s">
        <v>12</v>
      </c>
      <c r="H725" s="2" t="s">
        <v>1</v>
      </c>
      <c r="I725" s="1" t="s">
        <v>1368</v>
      </c>
      <c r="J725" s="1" t="s">
        <v>1</v>
      </c>
      <c r="K725" s="1" t="s">
        <v>2557</v>
      </c>
      <c r="L725" s="1" t="s">
        <v>2558</v>
      </c>
      <c r="M725" s="1">
        <v>18.649999999999999</v>
      </c>
      <c r="N725" s="2" t="s">
        <v>11</v>
      </c>
      <c r="O725" s="2" t="s">
        <v>2559</v>
      </c>
      <c r="P725" s="2" t="s">
        <v>2560</v>
      </c>
      <c r="Q725" s="1">
        <v>-17.3</v>
      </c>
      <c r="R725" s="1">
        <v>0</v>
      </c>
      <c r="S725" s="1">
        <v>-17.3</v>
      </c>
      <c r="T725" s="1">
        <v>0</v>
      </c>
      <c r="U725" s="2" t="s">
        <v>0</v>
      </c>
      <c r="V725" s="1">
        <v>0</v>
      </c>
      <c r="W725" s="1">
        <v>0</v>
      </c>
      <c r="X725" s="2" t="s">
        <v>0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35" t="s">
        <v>1</v>
      </c>
      <c r="AN725" s="2" t="s">
        <v>1</v>
      </c>
      <c r="AO725" s="135" t="s">
        <v>1</v>
      </c>
      <c r="AP725" s="2" t="s">
        <v>1</v>
      </c>
      <c r="AQ725" s="4">
        <v>-17.3</v>
      </c>
      <c r="AR725" s="4">
        <v>0</v>
      </c>
    </row>
    <row r="726" spans="1:44" x14ac:dyDescent="0.25">
      <c r="A726" s="2" t="s">
        <v>880</v>
      </c>
      <c r="B726" s="46">
        <v>44481</v>
      </c>
      <c r="C726" s="2" t="s">
        <v>6</v>
      </c>
      <c r="D726" s="2" t="s">
        <v>32</v>
      </c>
      <c r="E726" s="2" t="s">
        <v>203</v>
      </c>
      <c r="F726" s="58" t="s">
        <v>1119</v>
      </c>
      <c r="G726" s="2" t="s">
        <v>3</v>
      </c>
      <c r="H726" s="2" t="s">
        <v>2971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2868.0881099999997</v>
      </c>
      <c r="R726" s="1">
        <v>0</v>
      </c>
      <c r="S726" s="1">
        <v>2120.4405000000006</v>
      </c>
      <c r="T726" s="1">
        <v>0</v>
      </c>
      <c r="U726" s="2" t="s">
        <v>0</v>
      </c>
      <c r="V726" s="1">
        <v>0</v>
      </c>
      <c r="W726" s="1">
        <v>644.52375000000018</v>
      </c>
      <c r="X726" s="2" t="s">
        <v>0</v>
      </c>
      <c r="Y726" s="1">
        <v>103.12385999999995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134" t="s">
        <v>0</v>
      </c>
      <c r="AK726" s="1">
        <v>0</v>
      </c>
      <c r="AL726" s="1">
        <v>0</v>
      </c>
      <c r="AM726" s="134" t="s">
        <v>1</v>
      </c>
      <c r="AN726" s="134" t="s">
        <v>1</v>
      </c>
      <c r="AO726" s="134" t="s">
        <v>1</v>
      </c>
      <c r="AP726" s="134" t="s">
        <v>1</v>
      </c>
      <c r="AQ726" s="98">
        <v>2868.0881100000011</v>
      </c>
      <c r="AR726" s="7">
        <v>0</v>
      </c>
    </row>
    <row r="727" spans="1:44" x14ac:dyDescent="0.25">
      <c r="A727" s="2" t="s">
        <v>881</v>
      </c>
      <c r="B727" s="46">
        <v>44481</v>
      </c>
      <c r="C727" s="2" t="s">
        <v>26</v>
      </c>
      <c r="D727" s="2" t="s">
        <v>25</v>
      </c>
      <c r="E727" s="2" t="s">
        <v>250</v>
      </c>
      <c r="F727" s="58" t="s">
        <v>1534</v>
      </c>
      <c r="G727" s="2" t="s">
        <v>3</v>
      </c>
      <c r="H727" s="2" t="s">
        <v>2561</v>
      </c>
      <c r="I727" s="2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454.40519999999992</v>
      </c>
      <c r="R727" s="1">
        <v>0</v>
      </c>
      <c r="S727" s="1">
        <v>279.02334999999994</v>
      </c>
      <c r="T727" s="1">
        <v>0</v>
      </c>
      <c r="U727" s="2" t="s">
        <v>0</v>
      </c>
      <c r="V727" s="1">
        <v>0</v>
      </c>
      <c r="W727" s="1">
        <v>151.19125</v>
      </c>
      <c r="X727" s="2" t="s">
        <v>8</v>
      </c>
      <c r="Y727" s="1">
        <v>24.1906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134" t="s">
        <v>0</v>
      </c>
      <c r="AK727" s="1">
        <v>0</v>
      </c>
      <c r="AL727" s="1">
        <v>0</v>
      </c>
      <c r="AM727" s="134" t="s">
        <v>1</v>
      </c>
      <c r="AN727" s="134" t="s">
        <v>1</v>
      </c>
      <c r="AO727" s="134" t="s">
        <v>1</v>
      </c>
      <c r="AP727" s="134" t="s">
        <v>1</v>
      </c>
      <c r="AQ727" s="98">
        <v>454.40519999999992</v>
      </c>
      <c r="AR727" s="7">
        <v>0</v>
      </c>
    </row>
    <row r="728" spans="1:44" x14ac:dyDescent="0.25">
      <c r="A728" s="2" t="s">
        <v>882</v>
      </c>
      <c r="B728" s="46">
        <v>44481</v>
      </c>
      <c r="C728" s="2" t="s">
        <v>26</v>
      </c>
      <c r="D728" s="2" t="s">
        <v>25</v>
      </c>
      <c r="E728" s="2" t="s">
        <v>250</v>
      </c>
      <c r="F728" s="58" t="s">
        <v>1531</v>
      </c>
      <c r="G728" s="2" t="s">
        <v>3</v>
      </c>
      <c r="H728" s="2" t="s">
        <v>2562</v>
      </c>
      <c r="I728" s="2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1342</v>
      </c>
      <c r="P728" s="2" t="s">
        <v>898</v>
      </c>
      <c r="Q728" s="1">
        <v>118.79</v>
      </c>
      <c r="R728" s="1">
        <v>0</v>
      </c>
      <c r="S728" s="1">
        <v>118.79</v>
      </c>
      <c r="T728" s="1">
        <v>0</v>
      </c>
      <c r="U728" s="2" t="s">
        <v>0</v>
      </c>
      <c r="V728" s="1">
        <v>0</v>
      </c>
      <c r="W728" s="1">
        <v>0</v>
      </c>
      <c r="X728" s="2" t="s">
        <v>0</v>
      </c>
      <c r="Y728" s="1">
        <v>0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134" t="s">
        <v>0</v>
      </c>
      <c r="AK728" s="1">
        <v>0</v>
      </c>
      <c r="AL728" s="1">
        <v>0</v>
      </c>
      <c r="AM728" s="134" t="s">
        <v>1</v>
      </c>
      <c r="AN728" s="134" t="s">
        <v>1</v>
      </c>
      <c r="AO728" s="134" t="s">
        <v>1</v>
      </c>
      <c r="AP728" s="134" t="s">
        <v>1</v>
      </c>
      <c r="AQ728" s="98">
        <v>118.79</v>
      </c>
      <c r="AR728" s="7">
        <v>0</v>
      </c>
    </row>
    <row r="729" spans="1:44" x14ac:dyDescent="0.25">
      <c r="A729" s="2" t="s">
        <v>932</v>
      </c>
      <c r="B729" s="46">
        <v>44481</v>
      </c>
      <c r="C729" s="2" t="s">
        <v>26</v>
      </c>
      <c r="D729" s="2" t="s">
        <v>25</v>
      </c>
      <c r="E729" s="2" t="s">
        <v>250</v>
      </c>
      <c r="F729" s="58" t="s">
        <v>1534</v>
      </c>
      <c r="G729" s="2" t="s">
        <v>3</v>
      </c>
      <c r="H729" s="2" t="s">
        <v>2563</v>
      </c>
      <c r="I729" s="2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3028.1194499999997</v>
      </c>
      <c r="R729" s="1">
        <v>0</v>
      </c>
      <c r="S729" s="1">
        <v>2090.7307000000001</v>
      </c>
      <c r="T729" s="1">
        <v>0</v>
      </c>
      <c r="U729" s="2" t="s">
        <v>0</v>
      </c>
      <c r="V729" s="1">
        <v>0</v>
      </c>
      <c r="W729" s="1">
        <v>808.09374999999989</v>
      </c>
      <c r="X729" s="2" t="s">
        <v>0</v>
      </c>
      <c r="Y729" s="1">
        <v>129.29500000000002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134" t="s">
        <v>0</v>
      </c>
      <c r="AK729" s="1">
        <v>0</v>
      </c>
      <c r="AL729" s="1">
        <v>0</v>
      </c>
      <c r="AM729" s="134" t="s">
        <v>1</v>
      </c>
      <c r="AN729" s="134" t="s">
        <v>1</v>
      </c>
      <c r="AO729" s="134" t="s">
        <v>1</v>
      </c>
      <c r="AP729" s="134" t="s">
        <v>1</v>
      </c>
      <c r="AQ729" s="98">
        <v>3028.1194500000001</v>
      </c>
      <c r="AR729" s="7">
        <v>0</v>
      </c>
    </row>
    <row r="730" spans="1:44" x14ac:dyDescent="0.25">
      <c r="A730" s="2" t="s">
        <v>933</v>
      </c>
      <c r="B730" s="46">
        <v>44481</v>
      </c>
      <c r="C730" s="2" t="s">
        <v>6</v>
      </c>
      <c r="D730" s="2" t="s">
        <v>25</v>
      </c>
      <c r="E730" s="2" t="s">
        <v>197</v>
      </c>
      <c r="F730" s="58" t="s">
        <v>2972</v>
      </c>
      <c r="G730" s="2" t="s">
        <v>3</v>
      </c>
      <c r="H730" s="2" t="s">
        <v>2973</v>
      </c>
      <c r="I730" s="2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5002.9269999999997</v>
      </c>
      <c r="R730" s="1">
        <v>0</v>
      </c>
      <c r="S730" s="1">
        <v>3612.552349999999</v>
      </c>
      <c r="T730" s="1">
        <v>0</v>
      </c>
      <c r="U730" s="2" t="s">
        <v>0</v>
      </c>
      <c r="V730" s="1">
        <v>0</v>
      </c>
      <c r="W730" s="1">
        <v>1198.5988500000001</v>
      </c>
      <c r="X730" s="2" t="s">
        <v>0</v>
      </c>
      <c r="Y730" s="1">
        <v>191.77579999999998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134" t="s">
        <v>0</v>
      </c>
      <c r="AK730" s="1">
        <v>0</v>
      </c>
      <c r="AL730" s="1">
        <v>0</v>
      </c>
      <c r="AM730" s="134" t="s">
        <v>1</v>
      </c>
      <c r="AN730" s="134" t="s">
        <v>1</v>
      </c>
      <c r="AO730" s="134" t="s">
        <v>1</v>
      </c>
      <c r="AP730" s="134" t="s">
        <v>1</v>
      </c>
      <c r="AQ730" s="98">
        <v>5002.9269999999997</v>
      </c>
      <c r="AR730" s="7">
        <v>0</v>
      </c>
    </row>
    <row r="731" spans="1:44" x14ac:dyDescent="0.25">
      <c r="A731" s="2" t="s">
        <v>934</v>
      </c>
      <c r="B731" s="46">
        <v>44481</v>
      </c>
      <c r="C731" s="2" t="s">
        <v>6</v>
      </c>
      <c r="D731" s="2" t="s">
        <v>25</v>
      </c>
      <c r="E731" s="2" t="s">
        <v>197</v>
      </c>
      <c r="F731" s="58" t="s">
        <v>2972</v>
      </c>
      <c r="G731" s="2" t="s">
        <v>12</v>
      </c>
      <c r="H731" s="2" t="s">
        <v>1</v>
      </c>
      <c r="I731" s="2" t="s">
        <v>2974</v>
      </c>
      <c r="J731" s="1" t="s">
        <v>1</v>
      </c>
      <c r="K731" s="1" t="s">
        <v>2975</v>
      </c>
      <c r="L731" s="1" t="s">
        <v>2238</v>
      </c>
      <c r="M731" s="1">
        <v>41.64</v>
      </c>
      <c r="N731" s="2" t="s">
        <v>11</v>
      </c>
      <c r="O731" s="2" t="s">
        <v>1351</v>
      </c>
      <c r="P731" s="2" t="s">
        <v>1352</v>
      </c>
      <c r="Q731" s="1">
        <v>-10.584</v>
      </c>
      <c r="R731" s="1">
        <v>0</v>
      </c>
      <c r="S731" s="1">
        <v>-10.584</v>
      </c>
      <c r="T731" s="1">
        <v>0</v>
      </c>
      <c r="U731" s="2" t="s">
        <v>0</v>
      </c>
      <c r="V731" s="1">
        <v>0</v>
      </c>
      <c r="W731" s="1">
        <v>0</v>
      </c>
      <c r="X731" s="2" t="s">
        <v>0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134" t="s">
        <v>0</v>
      </c>
      <c r="AK731" s="1">
        <v>0</v>
      </c>
      <c r="AL731" s="1">
        <v>0</v>
      </c>
      <c r="AM731" s="134" t="s">
        <v>1</v>
      </c>
      <c r="AN731" s="134" t="s">
        <v>1</v>
      </c>
      <c r="AO731" s="134" t="s">
        <v>1</v>
      </c>
      <c r="AP731" s="134" t="s">
        <v>1</v>
      </c>
      <c r="AQ731" s="98">
        <v>-10.584</v>
      </c>
      <c r="AR731" s="7">
        <v>0</v>
      </c>
    </row>
    <row r="732" spans="1:44" x14ac:dyDescent="0.25">
      <c r="A732" s="2" t="s">
        <v>935</v>
      </c>
      <c r="B732" s="46">
        <v>44481</v>
      </c>
      <c r="C732" s="2" t="s">
        <v>6</v>
      </c>
      <c r="D732" s="2" t="s">
        <v>25</v>
      </c>
      <c r="E732" s="2" t="s">
        <v>197</v>
      </c>
      <c r="F732" s="58" t="s">
        <v>2972</v>
      </c>
      <c r="G732" s="2" t="s">
        <v>12</v>
      </c>
      <c r="H732" s="2" t="s">
        <v>1</v>
      </c>
      <c r="I732" s="2" t="s">
        <v>2976</v>
      </c>
      <c r="J732" s="1" t="s">
        <v>1</v>
      </c>
      <c r="K732" s="1" t="s">
        <v>2977</v>
      </c>
      <c r="L732" s="1" t="s">
        <v>2032</v>
      </c>
      <c r="M732" s="1">
        <v>27.87</v>
      </c>
      <c r="N732" s="2" t="s">
        <v>11</v>
      </c>
      <c r="O732" s="2" t="s">
        <v>2978</v>
      </c>
      <c r="P732" s="2" t="s">
        <v>2979</v>
      </c>
      <c r="Q732" s="1">
        <v>-11.69</v>
      </c>
      <c r="R732" s="1">
        <v>0</v>
      </c>
      <c r="S732" s="1">
        <v>-11.69</v>
      </c>
      <c r="T732" s="1">
        <v>0</v>
      </c>
      <c r="U732" s="2" t="s">
        <v>0</v>
      </c>
      <c r="V732" s="1">
        <v>0</v>
      </c>
      <c r="W732" s="1">
        <v>0</v>
      </c>
      <c r="X732" s="2" t="s">
        <v>0</v>
      </c>
      <c r="Y732" s="1">
        <v>0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134" t="s">
        <v>0</v>
      </c>
      <c r="AK732" s="1">
        <v>0</v>
      </c>
      <c r="AL732" s="1">
        <v>0</v>
      </c>
      <c r="AM732" s="134" t="s">
        <v>1</v>
      </c>
      <c r="AN732" s="134" t="s">
        <v>1</v>
      </c>
      <c r="AO732" s="134" t="s">
        <v>1</v>
      </c>
      <c r="AP732" s="134" t="s">
        <v>1</v>
      </c>
      <c r="AQ732" s="98">
        <v>-11.69</v>
      </c>
      <c r="AR732" s="7">
        <v>0</v>
      </c>
    </row>
    <row r="733" spans="1:44" x14ac:dyDescent="0.25">
      <c r="A733" s="2" t="s">
        <v>936</v>
      </c>
      <c r="B733" s="46">
        <v>44481</v>
      </c>
      <c r="C733" s="2" t="s">
        <v>26</v>
      </c>
      <c r="D733" s="2" t="s">
        <v>23</v>
      </c>
      <c r="E733" s="2" t="s">
        <v>355</v>
      </c>
      <c r="F733" s="58" t="s">
        <v>1337</v>
      </c>
      <c r="G733" s="2" t="s">
        <v>3</v>
      </c>
      <c r="H733" s="2" t="s">
        <v>2564</v>
      </c>
      <c r="I733" s="2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1183.0043300000004</v>
      </c>
      <c r="R733" s="1">
        <v>0</v>
      </c>
      <c r="S733" s="1">
        <v>794.38925000000063</v>
      </c>
      <c r="T733" s="1">
        <v>0</v>
      </c>
      <c r="U733" s="2" t="s">
        <v>0</v>
      </c>
      <c r="V733" s="1">
        <v>0</v>
      </c>
      <c r="W733" s="1">
        <v>335.01299999999998</v>
      </c>
      <c r="X733" s="2" t="s">
        <v>0</v>
      </c>
      <c r="Y733" s="1">
        <v>53.602079999999987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134" t="s">
        <v>0</v>
      </c>
      <c r="AK733" s="1">
        <v>0</v>
      </c>
      <c r="AL733" s="1">
        <v>0</v>
      </c>
      <c r="AM733" s="134" t="s">
        <v>1</v>
      </c>
      <c r="AN733" s="134" t="s">
        <v>1</v>
      </c>
      <c r="AO733" s="134" t="s">
        <v>1</v>
      </c>
      <c r="AP733" s="134" t="s">
        <v>1</v>
      </c>
      <c r="AQ733" s="98">
        <v>1183.0043300000004</v>
      </c>
      <c r="AR733" s="7">
        <v>0</v>
      </c>
    </row>
    <row r="734" spans="1:44" x14ac:dyDescent="0.25">
      <c r="A734" s="2" t="s">
        <v>937</v>
      </c>
      <c r="B734" s="46">
        <v>44481</v>
      </c>
      <c r="C734" s="2" t="s">
        <v>6</v>
      </c>
      <c r="D734" s="2" t="s">
        <v>23</v>
      </c>
      <c r="E734" s="2" t="s">
        <v>193</v>
      </c>
      <c r="F734" s="58" t="s">
        <v>1383</v>
      </c>
      <c r="G734" s="2" t="s">
        <v>3</v>
      </c>
      <c r="H734" s="2" t="s">
        <v>2980</v>
      </c>
      <c r="I734" s="2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4292.0537500000009</v>
      </c>
      <c r="R734" s="1">
        <v>0</v>
      </c>
      <c r="S734" s="1">
        <v>2771.8595000000009</v>
      </c>
      <c r="T734" s="1">
        <v>0</v>
      </c>
      <c r="U734" s="2" t="s">
        <v>0</v>
      </c>
      <c r="V734" s="1">
        <v>0</v>
      </c>
      <c r="W734" s="1">
        <v>1310.5123499999995</v>
      </c>
      <c r="X734" s="2" t="s">
        <v>0</v>
      </c>
      <c r="Y734" s="1">
        <v>209.68190000000004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134" t="s">
        <v>0</v>
      </c>
      <c r="AK734" s="1">
        <v>0</v>
      </c>
      <c r="AL734" s="1">
        <v>0</v>
      </c>
      <c r="AM734" s="134" t="s">
        <v>1</v>
      </c>
      <c r="AN734" s="134" t="s">
        <v>1</v>
      </c>
      <c r="AO734" s="134" t="s">
        <v>1</v>
      </c>
      <c r="AP734" s="134" t="s">
        <v>1</v>
      </c>
      <c r="AQ734" s="98">
        <v>4292.0537500000009</v>
      </c>
      <c r="AR734" s="7">
        <v>0</v>
      </c>
    </row>
    <row r="735" spans="1:44" x14ac:dyDescent="0.25">
      <c r="A735" s="2" t="s">
        <v>938</v>
      </c>
      <c r="B735" s="46">
        <v>44481</v>
      </c>
      <c r="C735" s="2" t="s">
        <v>6</v>
      </c>
      <c r="D735" s="2" t="s">
        <v>21</v>
      </c>
      <c r="E735" s="2" t="s">
        <v>191</v>
      </c>
      <c r="F735" s="58" t="s">
        <v>2981</v>
      </c>
      <c r="G735" s="2" t="s">
        <v>3</v>
      </c>
      <c r="H735" s="2" t="s">
        <v>2982</v>
      </c>
      <c r="I735" s="2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873.35025000000007</v>
      </c>
      <c r="R735" s="1">
        <v>0</v>
      </c>
      <c r="S735" s="1">
        <v>821.49770000000001</v>
      </c>
      <c r="T735" s="1">
        <v>0</v>
      </c>
      <c r="U735" s="2" t="s">
        <v>0</v>
      </c>
      <c r="V735" s="1">
        <v>0</v>
      </c>
      <c r="W735" s="1">
        <v>44.700450000000004</v>
      </c>
      <c r="X735" s="2" t="s">
        <v>8</v>
      </c>
      <c r="Y735" s="1">
        <v>7.1520999999999999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134" t="s">
        <v>0</v>
      </c>
      <c r="AK735" s="1">
        <v>0</v>
      </c>
      <c r="AL735" s="1">
        <v>0</v>
      </c>
      <c r="AM735" s="134" t="s">
        <v>1</v>
      </c>
      <c r="AN735" s="134" t="s">
        <v>1</v>
      </c>
      <c r="AO735" s="134" t="s">
        <v>1</v>
      </c>
      <c r="AP735" s="134" t="s">
        <v>1</v>
      </c>
      <c r="AQ735" s="98">
        <v>873.35025000000007</v>
      </c>
      <c r="AR735" s="7">
        <v>0</v>
      </c>
    </row>
    <row r="736" spans="1:44" x14ac:dyDescent="0.25">
      <c r="A736" s="2" t="s">
        <v>939</v>
      </c>
      <c r="B736" s="46">
        <v>44481</v>
      </c>
      <c r="C736" s="2" t="s">
        <v>6</v>
      </c>
      <c r="D736" s="2" t="s">
        <v>21</v>
      </c>
      <c r="E736" s="2" t="s">
        <v>191</v>
      </c>
      <c r="F736" s="58" t="s">
        <v>2981</v>
      </c>
      <c r="G736" s="2" t="s">
        <v>3</v>
      </c>
      <c r="H736" s="2" t="s">
        <v>2983</v>
      </c>
      <c r="I736" s="2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917</v>
      </c>
      <c r="P736" s="2" t="s">
        <v>918</v>
      </c>
      <c r="Q736" s="1">
        <v>136.92080000000001</v>
      </c>
      <c r="R736" s="1">
        <v>0</v>
      </c>
      <c r="S736" s="1">
        <v>136.92080000000001</v>
      </c>
      <c r="T736" s="1">
        <v>0</v>
      </c>
      <c r="U736" s="2" t="s">
        <v>0</v>
      </c>
      <c r="V736" s="1">
        <v>0</v>
      </c>
      <c r="W736" s="1">
        <v>0</v>
      </c>
      <c r="X736" s="2" t="s">
        <v>0</v>
      </c>
      <c r="Y736" s="1">
        <v>0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134" t="s">
        <v>0</v>
      </c>
      <c r="AK736" s="1">
        <v>0</v>
      </c>
      <c r="AL736" s="1">
        <v>0</v>
      </c>
      <c r="AM736" s="134" t="s">
        <v>1</v>
      </c>
      <c r="AN736" s="134" t="s">
        <v>1</v>
      </c>
      <c r="AO736" s="134" t="s">
        <v>1</v>
      </c>
      <c r="AP736" s="134" t="s">
        <v>1</v>
      </c>
      <c r="AQ736" s="98">
        <v>136.92080000000001</v>
      </c>
      <c r="AR736" s="7">
        <v>0</v>
      </c>
    </row>
    <row r="737" spans="1:44" x14ac:dyDescent="0.25">
      <c r="A737" s="2" t="s">
        <v>940</v>
      </c>
      <c r="B737" s="46">
        <v>44481</v>
      </c>
      <c r="C737" s="2" t="s">
        <v>6</v>
      </c>
      <c r="D737" s="2" t="s">
        <v>21</v>
      </c>
      <c r="E737" s="2" t="s">
        <v>191</v>
      </c>
      <c r="F737" s="58" t="s">
        <v>2981</v>
      </c>
      <c r="G737" s="2" t="s">
        <v>3</v>
      </c>
      <c r="H737" s="2" t="s">
        <v>2984</v>
      </c>
      <c r="I737" s="2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416.0611100000001</v>
      </c>
      <c r="R737" s="1">
        <v>0</v>
      </c>
      <c r="S737" s="1">
        <v>280.97685000000001</v>
      </c>
      <c r="T737" s="1">
        <v>0</v>
      </c>
      <c r="U737" s="2" t="s">
        <v>0</v>
      </c>
      <c r="V737" s="1">
        <v>0</v>
      </c>
      <c r="W737" s="1">
        <v>116.45189999999999</v>
      </c>
      <c r="X737" s="2" t="s">
        <v>8</v>
      </c>
      <c r="Y737" s="1">
        <v>18.632359999999998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134" t="s">
        <v>0</v>
      </c>
      <c r="AK737" s="1">
        <v>0</v>
      </c>
      <c r="AL737" s="1">
        <v>0</v>
      </c>
      <c r="AM737" s="134" t="s">
        <v>1</v>
      </c>
      <c r="AN737" s="134" t="s">
        <v>1</v>
      </c>
      <c r="AO737" s="134" t="s">
        <v>1</v>
      </c>
      <c r="AP737" s="134" t="s">
        <v>1</v>
      </c>
      <c r="AQ737" s="98">
        <v>416.06111000000004</v>
      </c>
      <c r="AR737" s="7">
        <v>0</v>
      </c>
    </row>
    <row r="738" spans="1:44" x14ac:dyDescent="0.25">
      <c r="A738" s="2" t="s">
        <v>941</v>
      </c>
      <c r="B738" s="46">
        <v>44481</v>
      </c>
      <c r="C738" s="2" t="s">
        <v>6</v>
      </c>
      <c r="D738" s="2" t="s">
        <v>21</v>
      </c>
      <c r="E738" s="2" t="s">
        <v>191</v>
      </c>
      <c r="F738" s="58" t="s">
        <v>2981</v>
      </c>
      <c r="G738" s="2" t="s">
        <v>3</v>
      </c>
      <c r="H738" s="2" t="s">
        <v>2985</v>
      </c>
      <c r="I738" s="2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2986</v>
      </c>
      <c r="P738" s="2" t="s">
        <v>2987</v>
      </c>
      <c r="Q738" s="1">
        <v>13.725</v>
      </c>
      <c r="R738" s="1">
        <v>0</v>
      </c>
      <c r="S738" s="1">
        <v>13.725</v>
      </c>
      <c r="T738" s="1">
        <v>0</v>
      </c>
      <c r="U738" s="2" t="s">
        <v>0</v>
      </c>
      <c r="V738" s="1">
        <v>0</v>
      </c>
      <c r="W738" s="1">
        <v>0</v>
      </c>
      <c r="X738" s="2" t="s">
        <v>0</v>
      </c>
      <c r="Y738" s="1">
        <v>0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134" t="s">
        <v>0</v>
      </c>
      <c r="AK738" s="1">
        <v>0</v>
      </c>
      <c r="AL738" s="1">
        <v>0</v>
      </c>
      <c r="AM738" s="134" t="s">
        <v>1</v>
      </c>
      <c r="AN738" s="134" t="s">
        <v>1</v>
      </c>
      <c r="AO738" s="134" t="s">
        <v>1</v>
      </c>
      <c r="AP738" s="134" t="s">
        <v>1</v>
      </c>
      <c r="AQ738" s="98">
        <v>13.725</v>
      </c>
      <c r="AR738" s="7">
        <v>0</v>
      </c>
    </row>
    <row r="739" spans="1:44" x14ac:dyDescent="0.25">
      <c r="A739" s="2" t="s">
        <v>942</v>
      </c>
      <c r="B739" s="46">
        <v>44481</v>
      </c>
      <c r="C739" s="2" t="s">
        <v>6</v>
      </c>
      <c r="D739" s="2" t="s">
        <v>21</v>
      </c>
      <c r="E739" s="2" t="s">
        <v>191</v>
      </c>
      <c r="F739" s="58" t="s">
        <v>2981</v>
      </c>
      <c r="G739" s="2" t="s">
        <v>3</v>
      </c>
      <c r="H739" s="2" t="s">
        <v>2988</v>
      </c>
      <c r="I739" s="2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835.44609999999977</v>
      </c>
      <c r="R739" s="1">
        <v>0</v>
      </c>
      <c r="S739" s="1">
        <v>665.88970000000006</v>
      </c>
      <c r="T739" s="1">
        <v>0</v>
      </c>
      <c r="U739" s="2" t="s">
        <v>0</v>
      </c>
      <c r="V739" s="1">
        <v>0</v>
      </c>
      <c r="W739" s="1">
        <v>146.16930000000002</v>
      </c>
      <c r="X739" s="2" t="s">
        <v>0</v>
      </c>
      <c r="Y739" s="1">
        <v>23.3871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134" t="s">
        <v>0</v>
      </c>
      <c r="AK739" s="1">
        <v>0</v>
      </c>
      <c r="AL739" s="1">
        <v>0</v>
      </c>
      <c r="AM739" s="134" t="s">
        <v>1</v>
      </c>
      <c r="AN739" s="134" t="s">
        <v>1</v>
      </c>
      <c r="AO739" s="134" t="s">
        <v>1</v>
      </c>
      <c r="AP739" s="134" t="s">
        <v>1</v>
      </c>
      <c r="AQ739" s="98">
        <v>835.44610000000011</v>
      </c>
      <c r="AR739" s="7">
        <v>0</v>
      </c>
    </row>
    <row r="740" spans="1:44" x14ac:dyDescent="0.25">
      <c r="A740" s="2" t="s">
        <v>943</v>
      </c>
      <c r="B740" s="46">
        <v>44481</v>
      </c>
      <c r="C740" s="2" t="s">
        <v>6</v>
      </c>
      <c r="D740" s="2" t="s">
        <v>21</v>
      </c>
      <c r="E740" s="2" t="s">
        <v>191</v>
      </c>
      <c r="F740" s="58" t="s">
        <v>2981</v>
      </c>
      <c r="G740" s="2" t="s">
        <v>3</v>
      </c>
      <c r="H740" s="2" t="s">
        <v>2989</v>
      </c>
      <c r="I740" s="2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734</v>
      </c>
      <c r="P740" s="2" t="s">
        <v>897</v>
      </c>
      <c r="Q740" s="1">
        <v>32.210900000000002</v>
      </c>
      <c r="R740" s="1">
        <v>0</v>
      </c>
      <c r="S740" s="1">
        <v>32.210900000000002</v>
      </c>
      <c r="T740" s="1">
        <v>0</v>
      </c>
      <c r="U740" s="2" t="s">
        <v>0</v>
      </c>
      <c r="V740" s="1">
        <v>0</v>
      </c>
      <c r="W740" s="1">
        <v>0</v>
      </c>
      <c r="X740" s="2" t="s">
        <v>0</v>
      </c>
      <c r="Y740" s="1">
        <v>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134" t="s">
        <v>0</v>
      </c>
      <c r="AK740" s="1">
        <v>0</v>
      </c>
      <c r="AL740" s="1">
        <v>0</v>
      </c>
      <c r="AM740" s="134" t="s">
        <v>1</v>
      </c>
      <c r="AN740" s="134" t="s">
        <v>1</v>
      </c>
      <c r="AO740" s="134" t="s">
        <v>1</v>
      </c>
      <c r="AP740" s="134" t="s">
        <v>1</v>
      </c>
      <c r="AQ740" s="98">
        <v>32.210900000000002</v>
      </c>
      <c r="AR740" s="7">
        <v>0</v>
      </c>
    </row>
    <row r="741" spans="1:44" x14ac:dyDescent="0.25">
      <c r="A741" s="2" t="s">
        <v>944</v>
      </c>
      <c r="B741" s="46">
        <v>44481</v>
      </c>
      <c r="C741" s="2" t="s">
        <v>6</v>
      </c>
      <c r="D741" s="2" t="s">
        <v>21</v>
      </c>
      <c r="E741" s="2" t="s">
        <v>191</v>
      </c>
      <c r="F741" s="58" t="s">
        <v>2981</v>
      </c>
      <c r="G741" s="2" t="s">
        <v>3</v>
      </c>
      <c r="H741" s="2" t="s">
        <v>2990</v>
      </c>
      <c r="I741" s="2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2637.6605659999996</v>
      </c>
      <c r="R741" s="1">
        <v>0</v>
      </c>
      <c r="S741" s="1">
        <v>2026.4981000000005</v>
      </c>
      <c r="T741" s="1">
        <v>0</v>
      </c>
      <c r="U741" s="2" t="s">
        <v>0</v>
      </c>
      <c r="V741" s="1">
        <v>0</v>
      </c>
      <c r="W741" s="1">
        <v>526.86424999999986</v>
      </c>
      <c r="X741" s="2" t="s">
        <v>8</v>
      </c>
      <c r="Y741" s="1">
        <v>84.298216000000025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134" t="s">
        <v>0</v>
      </c>
      <c r="AK741" s="1">
        <v>0</v>
      </c>
      <c r="AL741" s="1">
        <v>0</v>
      </c>
      <c r="AM741" s="134" t="s">
        <v>1</v>
      </c>
      <c r="AN741" s="134" t="s">
        <v>1</v>
      </c>
      <c r="AO741" s="134" t="s">
        <v>1</v>
      </c>
      <c r="AP741" s="134" t="s">
        <v>1</v>
      </c>
      <c r="AQ741" s="98">
        <v>2637.6605660000005</v>
      </c>
      <c r="AR741" s="7">
        <v>0</v>
      </c>
    </row>
    <row r="742" spans="1:44" x14ac:dyDescent="0.25">
      <c r="A742" s="2" t="s">
        <v>945</v>
      </c>
      <c r="B742" s="46">
        <v>44481</v>
      </c>
      <c r="C742" s="2" t="s">
        <v>26</v>
      </c>
      <c r="D742" s="2" t="s">
        <v>892</v>
      </c>
      <c r="E742" s="2" t="s">
        <v>894</v>
      </c>
      <c r="F742" s="58" t="s">
        <v>2565</v>
      </c>
      <c r="G742" s="2" t="s">
        <v>3</v>
      </c>
      <c r="H742" s="2" t="s">
        <v>2566</v>
      </c>
      <c r="I742" s="2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128.1044</v>
      </c>
      <c r="R742" s="1">
        <v>0</v>
      </c>
      <c r="S742" s="1">
        <v>30.27000000000001</v>
      </c>
      <c r="T742" s="1">
        <v>0</v>
      </c>
      <c r="U742" s="2" t="s">
        <v>0</v>
      </c>
      <c r="V742" s="1">
        <v>0</v>
      </c>
      <c r="W742" s="1">
        <v>84.339999999999989</v>
      </c>
      <c r="X742" s="2" t="s">
        <v>8</v>
      </c>
      <c r="Y742" s="1">
        <v>13.494399999999997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134" t="s">
        <v>0</v>
      </c>
      <c r="AK742" s="1">
        <v>0</v>
      </c>
      <c r="AL742" s="1">
        <v>0</v>
      </c>
      <c r="AM742" s="134" t="s">
        <v>1</v>
      </c>
      <c r="AN742" s="134" t="s">
        <v>1</v>
      </c>
      <c r="AO742" s="134" t="s">
        <v>1</v>
      </c>
      <c r="AP742" s="134" t="s">
        <v>1</v>
      </c>
      <c r="AQ742" s="98">
        <v>128.1044</v>
      </c>
      <c r="AR742" s="7">
        <v>0</v>
      </c>
    </row>
    <row r="743" spans="1:44" x14ac:dyDescent="0.25">
      <c r="A743" s="2" t="s">
        <v>946</v>
      </c>
      <c r="B743" s="46">
        <v>44481</v>
      </c>
      <c r="C743" s="2" t="s">
        <v>6</v>
      </c>
      <c r="D743" s="2" t="s">
        <v>892</v>
      </c>
      <c r="E743" s="2" t="s">
        <v>893</v>
      </c>
      <c r="F743" s="58" t="s">
        <v>2991</v>
      </c>
      <c r="G743" s="2" t="s">
        <v>3</v>
      </c>
      <c r="H743" s="2" t="s">
        <v>2992</v>
      </c>
      <c r="I743" s="2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3050.0431220000009</v>
      </c>
      <c r="R743" s="1">
        <v>0</v>
      </c>
      <c r="S743" s="1">
        <v>2261.4281999999994</v>
      </c>
      <c r="T743" s="1">
        <v>0</v>
      </c>
      <c r="U743" s="2" t="s">
        <v>0</v>
      </c>
      <c r="V743" s="1">
        <v>0</v>
      </c>
      <c r="W743" s="1">
        <v>679.84044999999992</v>
      </c>
      <c r="X743" s="2" t="s">
        <v>8</v>
      </c>
      <c r="Y743" s="1">
        <v>108.77447199999999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134" t="s">
        <v>0</v>
      </c>
      <c r="AK743" s="1">
        <v>0</v>
      </c>
      <c r="AL743" s="1">
        <v>0</v>
      </c>
      <c r="AM743" s="134" t="s">
        <v>1</v>
      </c>
      <c r="AN743" s="134" t="s">
        <v>1</v>
      </c>
      <c r="AO743" s="134" t="s">
        <v>1</v>
      </c>
      <c r="AP743" s="134" t="s">
        <v>1</v>
      </c>
      <c r="AQ743" s="98">
        <v>3050.0431219999991</v>
      </c>
      <c r="AR743" s="7">
        <v>0</v>
      </c>
    </row>
    <row r="744" spans="1:44" x14ac:dyDescent="0.25">
      <c r="A744" s="2" t="s">
        <v>947</v>
      </c>
      <c r="B744" s="46">
        <v>44481</v>
      </c>
      <c r="C744" s="2" t="s">
        <v>6</v>
      </c>
      <c r="D744" s="2" t="s">
        <v>18</v>
      </c>
      <c r="E744" s="2" t="s">
        <v>184</v>
      </c>
      <c r="F744" s="58" t="s">
        <v>1383</v>
      </c>
      <c r="G744" s="2" t="s">
        <v>3</v>
      </c>
      <c r="H744" s="2" t="s">
        <v>2945</v>
      </c>
      <c r="I744" s="2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4175.1858499999989</v>
      </c>
      <c r="R744" s="1">
        <v>0</v>
      </c>
      <c r="S744" s="1">
        <v>3116.749299999999</v>
      </c>
      <c r="T744" s="1">
        <v>0</v>
      </c>
      <c r="U744" s="2" t="s">
        <v>0</v>
      </c>
      <c r="V744" s="1">
        <v>0</v>
      </c>
      <c r="W744" s="1">
        <v>912.44545000000005</v>
      </c>
      <c r="X744" s="2" t="s">
        <v>8</v>
      </c>
      <c r="Y744" s="1">
        <v>145.99109999999999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134" t="s">
        <v>0</v>
      </c>
      <c r="AK744" s="1">
        <v>0</v>
      </c>
      <c r="AL744" s="1">
        <v>0</v>
      </c>
      <c r="AM744" s="134" t="s">
        <v>1</v>
      </c>
      <c r="AN744" s="134" t="s">
        <v>1</v>
      </c>
      <c r="AO744" s="134" t="s">
        <v>1</v>
      </c>
      <c r="AP744" s="134" t="s">
        <v>1</v>
      </c>
      <c r="AQ744" s="98">
        <v>4175.1858499999989</v>
      </c>
      <c r="AR744" s="7">
        <v>0</v>
      </c>
    </row>
    <row r="745" spans="1:44" x14ac:dyDescent="0.25">
      <c r="A745" s="2" t="s">
        <v>948</v>
      </c>
      <c r="B745" s="46">
        <v>44481</v>
      </c>
      <c r="C745" s="2" t="s">
        <v>6</v>
      </c>
      <c r="D745" s="2" t="s">
        <v>16</v>
      </c>
      <c r="E745" s="2" t="s">
        <v>182</v>
      </c>
      <c r="F745" s="58" t="s">
        <v>2993</v>
      </c>
      <c r="G745" s="2" t="s">
        <v>3</v>
      </c>
      <c r="H745" s="2" t="s">
        <v>2994</v>
      </c>
      <c r="I745" s="2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1516.6205659999998</v>
      </c>
      <c r="R745" s="1">
        <v>0</v>
      </c>
      <c r="S745" s="1">
        <v>1215.9455499999999</v>
      </c>
      <c r="T745" s="1">
        <v>0</v>
      </c>
      <c r="U745" s="2" t="s">
        <v>0</v>
      </c>
      <c r="V745" s="1">
        <v>0</v>
      </c>
      <c r="W745" s="1">
        <v>259.20260000000002</v>
      </c>
      <c r="X745" s="2" t="s">
        <v>8</v>
      </c>
      <c r="Y745" s="1">
        <v>41.472416000000003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134" t="s">
        <v>0</v>
      </c>
      <c r="AK745" s="1">
        <v>0</v>
      </c>
      <c r="AL745" s="1">
        <v>0</v>
      </c>
      <c r="AM745" s="134" t="s">
        <v>1</v>
      </c>
      <c r="AN745" s="134" t="s">
        <v>1</v>
      </c>
      <c r="AO745" s="134" t="s">
        <v>1</v>
      </c>
      <c r="AP745" s="134" t="s">
        <v>1</v>
      </c>
      <c r="AQ745" s="98">
        <v>1516.6205660000001</v>
      </c>
      <c r="AR745" s="7">
        <v>0</v>
      </c>
    </row>
    <row r="746" spans="1:44" x14ac:dyDescent="0.25">
      <c r="A746" s="2" t="s">
        <v>949</v>
      </c>
      <c r="B746" s="46">
        <v>44481</v>
      </c>
      <c r="C746" s="2" t="s">
        <v>6</v>
      </c>
      <c r="D746" s="2" t="s">
        <v>9</v>
      </c>
      <c r="E746" s="2" t="s">
        <v>177</v>
      </c>
      <c r="F746" s="58" t="s">
        <v>2995</v>
      </c>
      <c r="G746" s="2" t="s">
        <v>3</v>
      </c>
      <c r="H746" s="2" t="s">
        <v>2996</v>
      </c>
      <c r="I746" s="2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71.716300000000004</v>
      </c>
      <c r="R746" s="1">
        <v>0</v>
      </c>
      <c r="S746" s="1">
        <v>50.48830000000001</v>
      </c>
      <c r="T746" s="1">
        <v>0</v>
      </c>
      <c r="U746" s="2" t="s">
        <v>0</v>
      </c>
      <c r="V746" s="1">
        <v>0</v>
      </c>
      <c r="W746" s="1">
        <v>18.3</v>
      </c>
      <c r="X746" s="2" t="s">
        <v>0</v>
      </c>
      <c r="Y746" s="1">
        <v>2.9279999999999999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134" t="s">
        <v>0</v>
      </c>
      <c r="AK746" s="1">
        <v>0</v>
      </c>
      <c r="AL746" s="1">
        <v>0</v>
      </c>
      <c r="AM746" s="134" t="s">
        <v>1</v>
      </c>
      <c r="AN746" s="134" t="s">
        <v>1</v>
      </c>
      <c r="AO746" s="134" t="s">
        <v>1</v>
      </c>
      <c r="AP746" s="134" t="s">
        <v>1</v>
      </c>
      <c r="AQ746" s="98">
        <v>71.716300000000004</v>
      </c>
      <c r="AR746" s="7">
        <v>0</v>
      </c>
    </row>
    <row r="747" spans="1:44" x14ac:dyDescent="0.25">
      <c r="A747" s="2" t="s">
        <v>950</v>
      </c>
      <c r="B747" s="46">
        <v>44481</v>
      </c>
      <c r="C747" s="2" t="s">
        <v>6</v>
      </c>
      <c r="D747" s="2" t="s">
        <v>1591</v>
      </c>
      <c r="E747" s="2" t="s">
        <v>732</v>
      </c>
      <c r="F747" s="58" t="s">
        <v>2062</v>
      </c>
      <c r="G747" s="2" t="s">
        <v>3</v>
      </c>
      <c r="H747" s="2" t="s">
        <v>2063</v>
      </c>
      <c r="I747" s="2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884.50975799999992</v>
      </c>
      <c r="R747" s="1">
        <v>0</v>
      </c>
      <c r="S747" s="1">
        <v>690.48955000000024</v>
      </c>
      <c r="T747" s="1">
        <v>0</v>
      </c>
      <c r="U747" s="2" t="s">
        <v>0</v>
      </c>
      <c r="V747" s="1">
        <v>0</v>
      </c>
      <c r="W747" s="1">
        <v>167.25879999999995</v>
      </c>
      <c r="X747" s="2" t="s">
        <v>0</v>
      </c>
      <c r="Y747" s="1">
        <v>26.761407999999999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134" t="s">
        <v>0</v>
      </c>
      <c r="AK747" s="1">
        <v>0</v>
      </c>
      <c r="AL747" s="1">
        <v>0</v>
      </c>
      <c r="AM747" s="134" t="s">
        <v>1</v>
      </c>
      <c r="AN747" s="134" t="s">
        <v>1</v>
      </c>
      <c r="AO747" s="134" t="s">
        <v>1</v>
      </c>
      <c r="AP747" s="134" t="s">
        <v>1</v>
      </c>
      <c r="AQ747" s="98">
        <v>884.50975800000015</v>
      </c>
      <c r="AR747" s="7">
        <v>0</v>
      </c>
    </row>
    <row r="748" spans="1:44" x14ac:dyDescent="0.25">
      <c r="A748" s="2" t="s">
        <v>951</v>
      </c>
      <c r="B748" s="46">
        <v>44481</v>
      </c>
      <c r="C748" s="2" t="s">
        <v>6</v>
      </c>
      <c r="D748" s="2" t="s">
        <v>5</v>
      </c>
      <c r="E748" s="2" t="s">
        <v>174</v>
      </c>
      <c r="F748" s="58" t="s">
        <v>1482</v>
      </c>
      <c r="G748" s="2" t="s">
        <v>3</v>
      </c>
      <c r="H748" s="2" t="s">
        <v>2997</v>
      </c>
      <c r="I748" s="2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1">
        <v>1043.5688999999995</v>
      </c>
      <c r="R748" s="1">
        <v>0</v>
      </c>
      <c r="S748" s="1">
        <v>856.79829999999993</v>
      </c>
      <c r="T748" s="1">
        <v>0</v>
      </c>
      <c r="U748" s="2" t="s">
        <v>0</v>
      </c>
      <c r="V748" s="1">
        <v>0</v>
      </c>
      <c r="W748" s="1">
        <v>161.00910000000002</v>
      </c>
      <c r="X748" s="2" t="s">
        <v>8</v>
      </c>
      <c r="Y748" s="1">
        <v>25.761500000000002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134" t="s">
        <v>0</v>
      </c>
      <c r="AK748" s="1">
        <v>0</v>
      </c>
      <c r="AL748" s="1">
        <v>0</v>
      </c>
      <c r="AM748" s="134" t="s">
        <v>1</v>
      </c>
      <c r="AN748" s="134" t="s">
        <v>1</v>
      </c>
      <c r="AO748" s="134" t="s">
        <v>1</v>
      </c>
      <c r="AP748" s="134" t="s">
        <v>1</v>
      </c>
      <c r="AQ748" s="98">
        <v>1043.5689</v>
      </c>
      <c r="AR748" s="7">
        <v>0</v>
      </c>
    </row>
    <row r="749" spans="1:44" x14ac:dyDescent="0.25">
      <c r="A749" s="2" t="s">
        <v>952</v>
      </c>
      <c r="B749" s="47">
        <v>44481</v>
      </c>
      <c r="C749" s="2" t="s">
        <v>6</v>
      </c>
      <c r="D749" s="2" t="s">
        <v>929</v>
      </c>
      <c r="E749" s="2" t="s">
        <v>930</v>
      </c>
      <c r="F749" s="2" t="s">
        <v>2998</v>
      </c>
      <c r="G749" s="2" t="s">
        <v>3</v>
      </c>
      <c r="H749" s="2" t="s">
        <v>2999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37.511300000000006</v>
      </c>
      <c r="R749" s="1">
        <v>0</v>
      </c>
      <c r="S749" s="1">
        <v>34.936100000000003</v>
      </c>
      <c r="T749" s="1">
        <v>0</v>
      </c>
      <c r="U749" s="2" t="s">
        <v>0</v>
      </c>
      <c r="V749" s="1">
        <v>0</v>
      </c>
      <c r="W749" s="1">
        <v>2.2200000000000002</v>
      </c>
      <c r="X749" s="2" t="s">
        <v>8</v>
      </c>
      <c r="Y749" s="1">
        <v>0.35520000000000002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35" t="s">
        <v>1</v>
      </c>
      <c r="AN749" s="2" t="s">
        <v>1</v>
      </c>
      <c r="AO749" s="135" t="s">
        <v>1</v>
      </c>
      <c r="AP749" s="2" t="s">
        <v>1</v>
      </c>
      <c r="AQ749" s="4">
        <v>37.511300000000006</v>
      </c>
      <c r="AR749" s="4">
        <v>0</v>
      </c>
    </row>
    <row r="750" spans="1:44" x14ac:dyDescent="0.25">
      <c r="A750" s="2" t="s">
        <v>953</v>
      </c>
      <c r="B750" s="47">
        <v>44481</v>
      </c>
      <c r="C750" s="2" t="s">
        <v>6</v>
      </c>
      <c r="D750" s="2" t="s">
        <v>929</v>
      </c>
      <c r="E750" s="2" t="s">
        <v>930</v>
      </c>
      <c r="F750" s="2" t="s">
        <v>2998</v>
      </c>
      <c r="G750" s="2" t="s">
        <v>3</v>
      </c>
      <c r="H750" s="2" t="s">
        <v>3000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927</v>
      </c>
      <c r="P750" s="2" t="s">
        <v>928</v>
      </c>
      <c r="Q750" s="1">
        <v>61.42</v>
      </c>
      <c r="R750" s="1">
        <v>0</v>
      </c>
      <c r="S750" s="1">
        <v>61.42</v>
      </c>
      <c r="T750" s="1">
        <v>0</v>
      </c>
      <c r="U750" s="2" t="s">
        <v>0</v>
      </c>
      <c r="V750" s="1">
        <v>0</v>
      </c>
      <c r="W750" s="1">
        <v>0</v>
      </c>
      <c r="X750" s="2" t="s">
        <v>0</v>
      </c>
      <c r="Y750" s="1">
        <v>0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35" t="s">
        <v>1</v>
      </c>
      <c r="AN750" s="2" t="s">
        <v>1</v>
      </c>
      <c r="AO750" s="135" t="s">
        <v>1</v>
      </c>
      <c r="AP750" s="2" t="s">
        <v>1</v>
      </c>
      <c r="AQ750" s="4">
        <v>61.42</v>
      </c>
      <c r="AR750" s="4">
        <v>0</v>
      </c>
    </row>
    <row r="751" spans="1:44" x14ac:dyDescent="0.25">
      <c r="A751" s="2" t="s">
        <v>954</v>
      </c>
      <c r="B751" s="47">
        <v>44481</v>
      </c>
      <c r="C751" s="2" t="s">
        <v>6</v>
      </c>
      <c r="D751" s="2" t="s">
        <v>929</v>
      </c>
      <c r="E751" s="2" t="s">
        <v>930</v>
      </c>
      <c r="F751" s="2" t="s">
        <v>2998</v>
      </c>
      <c r="G751" s="2" t="s">
        <v>3</v>
      </c>
      <c r="H751" s="2" t="s">
        <v>3001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1">
        <v>903.89740000000006</v>
      </c>
      <c r="R751" s="1">
        <v>0</v>
      </c>
      <c r="S751" s="1">
        <v>626.53774999999996</v>
      </c>
      <c r="T751" s="1">
        <v>0</v>
      </c>
      <c r="U751" s="2" t="s">
        <v>0</v>
      </c>
      <c r="V751" s="1">
        <v>0</v>
      </c>
      <c r="W751" s="1">
        <v>239.10315</v>
      </c>
      <c r="X751" s="2" t="s">
        <v>0</v>
      </c>
      <c r="Y751" s="1">
        <v>38.256499999999996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35" t="s">
        <v>1</v>
      </c>
      <c r="AN751" s="2" t="s">
        <v>1</v>
      </c>
      <c r="AO751" s="135" t="s">
        <v>1</v>
      </c>
      <c r="AP751" s="2" t="s">
        <v>1</v>
      </c>
      <c r="AQ751" s="4">
        <v>903.89739999999995</v>
      </c>
      <c r="AR751" s="4">
        <v>0</v>
      </c>
    </row>
    <row r="752" spans="1:44" x14ac:dyDescent="0.25">
      <c r="A752" s="2" t="s">
        <v>955</v>
      </c>
      <c r="B752" s="47">
        <v>44481</v>
      </c>
      <c r="C752" s="2" t="s">
        <v>6</v>
      </c>
      <c r="D752" s="2" t="s">
        <v>884</v>
      </c>
      <c r="E752" s="2" t="s">
        <v>850</v>
      </c>
      <c r="F752" s="2" t="s">
        <v>3191</v>
      </c>
      <c r="G752" s="2" t="s">
        <v>3</v>
      </c>
      <c r="H752" s="2" t="s">
        <v>3188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0</v>
      </c>
      <c r="R752" s="1">
        <v>0</v>
      </c>
      <c r="S752" s="1">
        <v>0</v>
      </c>
      <c r="T752" s="1">
        <v>0</v>
      </c>
      <c r="U752" s="2" t="s">
        <v>0</v>
      </c>
      <c r="V752" s="1">
        <v>0</v>
      </c>
      <c r="W752" s="1">
        <v>0</v>
      </c>
      <c r="X752" s="2" t="s">
        <v>8</v>
      </c>
      <c r="Y752" s="1">
        <v>0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35"/>
      <c r="AN752" s="2"/>
      <c r="AO752" s="135">
        <v>0</v>
      </c>
      <c r="AP752" s="2">
        <v>0</v>
      </c>
      <c r="AQ752" s="4">
        <v>0</v>
      </c>
      <c r="AR752" s="4">
        <v>0</v>
      </c>
    </row>
    <row r="753" spans="1:44" x14ac:dyDescent="0.25">
      <c r="A753" s="2" t="s">
        <v>956</v>
      </c>
      <c r="B753" s="47">
        <v>44481</v>
      </c>
      <c r="C753" s="2" t="s">
        <v>6</v>
      </c>
      <c r="D753" s="2" t="s">
        <v>884</v>
      </c>
      <c r="E753" s="2" t="s">
        <v>850</v>
      </c>
      <c r="F753" s="2" t="s">
        <v>3192</v>
      </c>
      <c r="G753" s="2" t="s">
        <v>3</v>
      </c>
      <c r="H753" s="2" t="s">
        <v>3188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0</v>
      </c>
      <c r="R753" s="1">
        <v>0</v>
      </c>
      <c r="S753" s="1">
        <v>0</v>
      </c>
      <c r="T753" s="1">
        <v>0</v>
      </c>
      <c r="U753" s="2" t="s">
        <v>0</v>
      </c>
      <c r="V753" s="1">
        <v>0</v>
      </c>
      <c r="W753" s="1">
        <v>0</v>
      </c>
      <c r="X753" s="2" t="s">
        <v>8</v>
      </c>
      <c r="Y753" s="1">
        <v>0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35"/>
      <c r="AN753" s="2"/>
      <c r="AO753" s="135">
        <v>0</v>
      </c>
      <c r="AP753" s="2">
        <v>0</v>
      </c>
      <c r="AQ753" s="4">
        <v>0</v>
      </c>
      <c r="AR753" s="4">
        <v>0</v>
      </c>
    </row>
    <row r="754" spans="1:44" x14ac:dyDescent="0.25">
      <c r="A754" s="2" t="s">
        <v>957</v>
      </c>
      <c r="B754" s="47">
        <v>44482</v>
      </c>
      <c r="C754" s="2" t="s">
        <v>1364</v>
      </c>
      <c r="D754" s="2" t="s">
        <v>48</v>
      </c>
      <c r="E754" s="2" t="s">
        <v>1365</v>
      </c>
      <c r="F754" s="2" t="s">
        <v>2066</v>
      </c>
      <c r="G754" s="2" t="s">
        <v>3</v>
      </c>
      <c r="H754" s="2" t="s">
        <v>2067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857.61444999999981</v>
      </c>
      <c r="R754" s="1">
        <v>0</v>
      </c>
      <c r="S754" s="1">
        <v>685.67925000000002</v>
      </c>
      <c r="T754" s="1">
        <v>0</v>
      </c>
      <c r="U754" s="2" t="s">
        <v>0</v>
      </c>
      <c r="V754" s="1">
        <v>0</v>
      </c>
      <c r="W754" s="1">
        <v>148.22000000000003</v>
      </c>
      <c r="X754" s="2" t="s">
        <v>8</v>
      </c>
      <c r="Y754" s="1">
        <v>23.715199999999996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35" t="s">
        <v>1</v>
      </c>
      <c r="AN754" s="2" t="s">
        <v>1</v>
      </c>
      <c r="AO754" s="135" t="s">
        <v>1</v>
      </c>
      <c r="AP754" s="2" t="s">
        <v>1</v>
      </c>
      <c r="AQ754" s="4">
        <v>857.61445000000003</v>
      </c>
      <c r="AR754" s="4">
        <v>0</v>
      </c>
    </row>
    <row r="755" spans="1:44" ht="15" customHeight="1" x14ac:dyDescent="0.25">
      <c r="A755" s="2" t="s">
        <v>958</v>
      </c>
      <c r="B755" s="46">
        <v>44482</v>
      </c>
      <c r="C755" s="2" t="s">
        <v>1364</v>
      </c>
      <c r="D755" s="2" t="s">
        <v>48</v>
      </c>
      <c r="E755" s="2" t="s">
        <v>1365</v>
      </c>
      <c r="F755" s="58" t="s">
        <v>2071</v>
      </c>
      <c r="G755" s="2" t="s">
        <v>3</v>
      </c>
      <c r="H755" s="2" t="s">
        <v>2072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1488</v>
      </c>
      <c r="P755" s="2" t="s">
        <v>1384</v>
      </c>
      <c r="Q755" s="1">
        <v>25.334</v>
      </c>
      <c r="R755" s="1">
        <v>0</v>
      </c>
      <c r="S755" s="1">
        <v>12.979999999999999</v>
      </c>
      <c r="T755" s="1">
        <v>10.65</v>
      </c>
      <c r="U755" s="2" t="s">
        <v>8</v>
      </c>
      <c r="V755" s="1">
        <v>1.704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134" t="s">
        <v>0</v>
      </c>
      <c r="AK755" s="1">
        <v>0</v>
      </c>
      <c r="AL755" s="1">
        <v>0</v>
      </c>
      <c r="AM755" s="134" t="s">
        <v>1</v>
      </c>
      <c r="AN755" s="134" t="s">
        <v>1</v>
      </c>
      <c r="AO755" s="134" t="s">
        <v>1</v>
      </c>
      <c r="AP755" s="138" t="s">
        <v>1</v>
      </c>
      <c r="AQ755" s="98">
        <v>25.334</v>
      </c>
      <c r="AR755" s="7">
        <v>0</v>
      </c>
    </row>
    <row r="756" spans="1:44" ht="15" customHeight="1" x14ac:dyDescent="0.25">
      <c r="A756" s="2" t="s">
        <v>959</v>
      </c>
      <c r="B756" s="46">
        <v>44482</v>
      </c>
      <c r="C756" s="2" t="s">
        <v>1364</v>
      </c>
      <c r="D756" s="2" t="s">
        <v>48</v>
      </c>
      <c r="E756" s="2" t="s">
        <v>1365</v>
      </c>
      <c r="F756" s="58" t="s">
        <v>2066</v>
      </c>
      <c r="G756" s="2" t="s">
        <v>3</v>
      </c>
      <c r="H756" s="2" t="s">
        <v>2078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1166.806014</v>
      </c>
      <c r="R756" s="1">
        <v>0</v>
      </c>
      <c r="S756" s="1">
        <v>1086.4929500000001</v>
      </c>
      <c r="T756" s="1">
        <v>0</v>
      </c>
      <c r="U756" s="2" t="s">
        <v>0</v>
      </c>
      <c r="V756" s="1">
        <v>0</v>
      </c>
      <c r="W756" s="1">
        <v>69.235399999999998</v>
      </c>
      <c r="X756" s="2" t="s">
        <v>8</v>
      </c>
      <c r="Y756" s="1">
        <v>11.077664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134" t="s">
        <v>0</v>
      </c>
      <c r="AK756" s="1">
        <v>0</v>
      </c>
      <c r="AL756" s="1">
        <v>0</v>
      </c>
      <c r="AM756" s="134" t="s">
        <v>1</v>
      </c>
      <c r="AN756" s="134" t="s">
        <v>1</v>
      </c>
      <c r="AO756" s="134" t="s">
        <v>1</v>
      </c>
      <c r="AP756" s="138" t="s">
        <v>1</v>
      </c>
      <c r="AQ756" s="98">
        <v>1166.806014</v>
      </c>
      <c r="AR756" s="7">
        <v>0</v>
      </c>
    </row>
    <row r="757" spans="1:44" ht="15" customHeight="1" x14ac:dyDescent="0.25">
      <c r="A757" s="2" t="s">
        <v>960</v>
      </c>
      <c r="B757" s="46">
        <v>44482</v>
      </c>
      <c r="C757" s="2" t="s">
        <v>1364</v>
      </c>
      <c r="D757" s="2" t="s">
        <v>48</v>
      </c>
      <c r="E757" s="2" t="s">
        <v>1365</v>
      </c>
      <c r="F757" s="58" t="s">
        <v>2071</v>
      </c>
      <c r="G757" s="2" t="s">
        <v>3</v>
      </c>
      <c r="H757" s="2" t="s">
        <v>2085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2086</v>
      </c>
      <c r="P757" s="2" t="s">
        <v>2087</v>
      </c>
      <c r="Q757" s="1">
        <v>12.8</v>
      </c>
      <c r="R757" s="1">
        <v>0</v>
      </c>
      <c r="S757" s="1">
        <v>12.8</v>
      </c>
      <c r="T757" s="1">
        <v>0</v>
      </c>
      <c r="U757" s="2" t="s">
        <v>0</v>
      </c>
      <c r="V757" s="1">
        <v>0</v>
      </c>
      <c r="W757" s="1">
        <v>0</v>
      </c>
      <c r="X757" s="2" t="s">
        <v>0</v>
      </c>
      <c r="Y757" s="1">
        <v>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134" t="s">
        <v>0</v>
      </c>
      <c r="AK757" s="1">
        <v>0</v>
      </c>
      <c r="AL757" s="1">
        <v>0</v>
      </c>
      <c r="AM757" s="134" t="s">
        <v>1</v>
      </c>
      <c r="AN757" s="134" t="s">
        <v>1</v>
      </c>
      <c r="AO757" s="134" t="s">
        <v>1</v>
      </c>
      <c r="AP757" s="138" t="s">
        <v>1</v>
      </c>
      <c r="AQ757" s="98">
        <v>12.8</v>
      </c>
      <c r="AR757" s="7">
        <v>0</v>
      </c>
    </row>
    <row r="758" spans="1:44" ht="15" customHeight="1" x14ac:dyDescent="0.25">
      <c r="A758" s="2" t="s">
        <v>961</v>
      </c>
      <c r="B758" s="46">
        <v>44482</v>
      </c>
      <c r="C758" s="2" t="s">
        <v>1364</v>
      </c>
      <c r="D758" s="2" t="s">
        <v>48</v>
      </c>
      <c r="E758" s="2" t="s">
        <v>1365</v>
      </c>
      <c r="F758" s="58" t="s">
        <v>2066</v>
      </c>
      <c r="G758" s="2" t="s">
        <v>3</v>
      </c>
      <c r="H758" s="2" t="s">
        <v>2091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149.38130000000004</v>
      </c>
      <c r="R758" s="1">
        <v>0</v>
      </c>
      <c r="S758" s="1">
        <v>109.36709999999999</v>
      </c>
      <c r="T758" s="1">
        <v>0</v>
      </c>
      <c r="U758" s="2" t="s">
        <v>0</v>
      </c>
      <c r="V758" s="1">
        <v>0</v>
      </c>
      <c r="W758" s="1">
        <v>34.495000000000005</v>
      </c>
      <c r="X758" s="2" t="s">
        <v>0</v>
      </c>
      <c r="Y758" s="1">
        <v>5.5192000000000005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134" t="s">
        <v>0</v>
      </c>
      <c r="AK758" s="1">
        <v>0</v>
      </c>
      <c r="AL758" s="1">
        <v>0</v>
      </c>
      <c r="AM758" s="134" t="s">
        <v>1</v>
      </c>
      <c r="AN758" s="134" t="s">
        <v>1</v>
      </c>
      <c r="AO758" s="134" t="s">
        <v>1</v>
      </c>
      <c r="AP758" s="138" t="s">
        <v>1</v>
      </c>
      <c r="AQ758" s="98">
        <v>149.38130000000001</v>
      </c>
      <c r="AR758" s="7">
        <v>0</v>
      </c>
    </row>
    <row r="759" spans="1:44" ht="15" customHeight="1" x14ac:dyDescent="0.25">
      <c r="A759" s="2" t="s">
        <v>962</v>
      </c>
      <c r="B759" s="46">
        <v>44482</v>
      </c>
      <c r="C759" s="2" t="s">
        <v>34</v>
      </c>
      <c r="D759" s="2" t="s">
        <v>48</v>
      </c>
      <c r="E759" s="2" t="s">
        <v>180</v>
      </c>
      <c r="F759" s="58" t="s">
        <v>2204</v>
      </c>
      <c r="G759" s="2" t="s">
        <v>3</v>
      </c>
      <c r="H759" s="2" t="s">
        <v>2205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405.01405</v>
      </c>
      <c r="R759" s="1">
        <v>0</v>
      </c>
      <c r="S759" s="1">
        <v>364.44884999999999</v>
      </c>
      <c r="T759" s="1">
        <v>0</v>
      </c>
      <c r="U759" s="2" t="s">
        <v>0</v>
      </c>
      <c r="V759" s="1">
        <v>0</v>
      </c>
      <c r="W759" s="1">
        <v>34.97</v>
      </c>
      <c r="X759" s="2" t="s">
        <v>0</v>
      </c>
      <c r="Y759" s="1">
        <v>5.5952000000000002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134" t="s">
        <v>0</v>
      </c>
      <c r="AK759" s="1">
        <v>0</v>
      </c>
      <c r="AL759" s="1">
        <v>0</v>
      </c>
      <c r="AM759" s="134" t="s">
        <v>1</v>
      </c>
      <c r="AN759" s="134" t="s">
        <v>1</v>
      </c>
      <c r="AO759" s="134" t="s">
        <v>1</v>
      </c>
      <c r="AP759" s="138" t="s">
        <v>1</v>
      </c>
      <c r="AQ759" s="98">
        <v>405.01405</v>
      </c>
      <c r="AR759" s="7">
        <v>0</v>
      </c>
    </row>
    <row r="760" spans="1:44" ht="15" customHeight="1" x14ac:dyDescent="0.25">
      <c r="A760" s="2" t="s">
        <v>963</v>
      </c>
      <c r="B760" s="46">
        <v>44482</v>
      </c>
      <c r="C760" s="2" t="s">
        <v>34</v>
      </c>
      <c r="D760" s="2" t="s">
        <v>48</v>
      </c>
      <c r="E760" s="2" t="s">
        <v>180</v>
      </c>
      <c r="F760" s="58" t="s">
        <v>2208</v>
      </c>
      <c r="G760" s="2" t="s">
        <v>3</v>
      </c>
      <c r="H760" s="2" t="s">
        <v>2209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903</v>
      </c>
      <c r="P760" s="2" t="s">
        <v>904</v>
      </c>
      <c r="Q760" s="1">
        <v>4.24</v>
      </c>
      <c r="R760" s="1">
        <v>0</v>
      </c>
      <c r="S760" s="1">
        <v>4.24</v>
      </c>
      <c r="T760" s="1">
        <v>0</v>
      </c>
      <c r="U760" s="2" t="s">
        <v>0</v>
      </c>
      <c r="V760" s="1">
        <v>0</v>
      </c>
      <c r="W760" s="1">
        <v>0</v>
      </c>
      <c r="X760" s="2" t="s">
        <v>0</v>
      </c>
      <c r="Y760" s="1">
        <v>0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134" t="s">
        <v>0</v>
      </c>
      <c r="AK760" s="1">
        <v>0</v>
      </c>
      <c r="AL760" s="1">
        <v>0</v>
      </c>
      <c r="AM760" s="134" t="s">
        <v>1</v>
      </c>
      <c r="AN760" s="134" t="s">
        <v>1</v>
      </c>
      <c r="AO760" s="134" t="s">
        <v>1</v>
      </c>
      <c r="AP760" s="138" t="s">
        <v>1</v>
      </c>
      <c r="AQ760" s="98">
        <v>4.24</v>
      </c>
      <c r="AR760" s="7">
        <v>0</v>
      </c>
    </row>
    <row r="761" spans="1:44" ht="15" customHeight="1" x14ac:dyDescent="0.25">
      <c r="A761" s="2" t="s">
        <v>964</v>
      </c>
      <c r="B761" s="46">
        <v>44482</v>
      </c>
      <c r="C761" s="2" t="s">
        <v>34</v>
      </c>
      <c r="D761" s="2" t="s">
        <v>48</v>
      </c>
      <c r="E761" s="2" t="s">
        <v>180</v>
      </c>
      <c r="F761" s="58" t="s">
        <v>2204</v>
      </c>
      <c r="G761" s="2" t="s">
        <v>3</v>
      </c>
      <c r="H761" s="2" t="s">
        <v>2212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1047.2579000000001</v>
      </c>
      <c r="R761" s="1">
        <v>0</v>
      </c>
      <c r="S761" s="1">
        <v>978.83190000000002</v>
      </c>
      <c r="T761" s="1">
        <v>0</v>
      </c>
      <c r="U761" s="2" t="s">
        <v>0</v>
      </c>
      <c r="V761" s="1">
        <v>0</v>
      </c>
      <c r="W761" s="1">
        <v>58.98790000000001</v>
      </c>
      <c r="X761" s="2" t="s">
        <v>0</v>
      </c>
      <c r="Y761" s="1">
        <v>9.4380999999999986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134" t="s">
        <v>0</v>
      </c>
      <c r="AK761" s="1">
        <v>0</v>
      </c>
      <c r="AL761" s="1">
        <v>0</v>
      </c>
      <c r="AM761" s="134" t="s">
        <v>1</v>
      </c>
      <c r="AN761" s="134" t="s">
        <v>1</v>
      </c>
      <c r="AO761" s="134" t="s">
        <v>1</v>
      </c>
      <c r="AP761" s="138" t="s">
        <v>1</v>
      </c>
      <c r="AQ761" s="98">
        <v>1047.2579000000001</v>
      </c>
      <c r="AR761" s="7">
        <v>0</v>
      </c>
    </row>
    <row r="762" spans="1:44" ht="15" customHeight="1" x14ac:dyDescent="0.25">
      <c r="A762" s="2" t="s">
        <v>965</v>
      </c>
      <c r="B762" s="46">
        <v>44482</v>
      </c>
      <c r="C762" s="2" t="s">
        <v>26</v>
      </c>
      <c r="D762" s="2" t="s">
        <v>48</v>
      </c>
      <c r="E762" s="2" t="s">
        <v>220</v>
      </c>
      <c r="F762" s="58" t="s">
        <v>2567</v>
      </c>
      <c r="G762" s="2" t="s">
        <v>3</v>
      </c>
      <c r="H762" s="2" t="s">
        <v>2568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552.37879999999996</v>
      </c>
      <c r="R762" s="1">
        <v>0</v>
      </c>
      <c r="S762" s="1">
        <v>386.67279999999994</v>
      </c>
      <c r="T762" s="1">
        <v>0</v>
      </c>
      <c r="U762" s="2" t="s">
        <v>0</v>
      </c>
      <c r="V762" s="1">
        <v>0</v>
      </c>
      <c r="W762" s="1">
        <v>142.85</v>
      </c>
      <c r="X762" s="2" t="s">
        <v>8</v>
      </c>
      <c r="Y762" s="1">
        <v>22.856000000000002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134" t="s">
        <v>0</v>
      </c>
      <c r="AK762" s="1">
        <v>0</v>
      </c>
      <c r="AL762" s="1">
        <v>0</v>
      </c>
      <c r="AM762" s="134" t="s">
        <v>1</v>
      </c>
      <c r="AN762" s="134" t="s">
        <v>1</v>
      </c>
      <c r="AO762" s="134" t="s">
        <v>1</v>
      </c>
      <c r="AP762" s="138" t="s">
        <v>1</v>
      </c>
      <c r="AQ762" s="98">
        <v>552.37879999999996</v>
      </c>
      <c r="AR762" s="7">
        <v>0</v>
      </c>
    </row>
    <row r="763" spans="1:44" ht="15" customHeight="1" x14ac:dyDescent="0.25">
      <c r="A763" s="2" t="s">
        <v>966</v>
      </c>
      <c r="B763" s="46">
        <v>44482</v>
      </c>
      <c r="C763" s="2" t="s">
        <v>26</v>
      </c>
      <c r="D763" s="2" t="s">
        <v>48</v>
      </c>
      <c r="E763" s="2" t="s">
        <v>220</v>
      </c>
      <c r="F763" s="58" t="s">
        <v>2569</v>
      </c>
      <c r="G763" s="2" t="s">
        <v>3</v>
      </c>
      <c r="H763" s="2" t="s">
        <v>2570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1205</v>
      </c>
      <c r="P763" s="2" t="s">
        <v>731</v>
      </c>
      <c r="Q763" s="1">
        <v>15.22</v>
      </c>
      <c r="R763" s="1">
        <v>0</v>
      </c>
      <c r="S763" s="1">
        <v>15.22</v>
      </c>
      <c r="T763" s="1">
        <v>0</v>
      </c>
      <c r="U763" s="2" t="s">
        <v>0</v>
      </c>
      <c r="V763" s="1">
        <v>0</v>
      </c>
      <c r="W763" s="1">
        <v>0</v>
      </c>
      <c r="X763" s="2" t="s">
        <v>0</v>
      </c>
      <c r="Y763" s="1">
        <v>0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134" t="s">
        <v>0</v>
      </c>
      <c r="AK763" s="1">
        <v>0</v>
      </c>
      <c r="AL763" s="1">
        <v>0</v>
      </c>
      <c r="AM763" s="134" t="s">
        <v>1</v>
      </c>
      <c r="AN763" s="134" t="s">
        <v>1</v>
      </c>
      <c r="AO763" s="134" t="s">
        <v>1</v>
      </c>
      <c r="AP763" s="138" t="s">
        <v>1</v>
      </c>
      <c r="AQ763" s="98">
        <v>15.22</v>
      </c>
      <c r="AR763" s="7">
        <v>0</v>
      </c>
    </row>
    <row r="764" spans="1:44" ht="15" customHeight="1" x14ac:dyDescent="0.25">
      <c r="A764" s="2" t="s">
        <v>967</v>
      </c>
      <c r="B764" s="46">
        <v>44482</v>
      </c>
      <c r="C764" s="2" t="s">
        <v>26</v>
      </c>
      <c r="D764" s="2" t="s">
        <v>48</v>
      </c>
      <c r="E764" s="2" t="s">
        <v>220</v>
      </c>
      <c r="F764" s="58" t="s">
        <v>2567</v>
      </c>
      <c r="G764" s="2" t="s">
        <v>3</v>
      </c>
      <c r="H764" s="2" t="s">
        <v>2571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3532.4421940000007</v>
      </c>
      <c r="R764" s="1">
        <v>0</v>
      </c>
      <c r="S764" s="1">
        <v>2559.4389499999993</v>
      </c>
      <c r="T764" s="1">
        <v>0</v>
      </c>
      <c r="U764" s="2" t="s">
        <v>0</v>
      </c>
      <c r="V764" s="1">
        <v>0</v>
      </c>
      <c r="W764" s="1">
        <v>838.79590000000007</v>
      </c>
      <c r="X764" s="2" t="s">
        <v>8</v>
      </c>
      <c r="Y764" s="1">
        <v>134.20734399999998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134" t="s">
        <v>0</v>
      </c>
      <c r="AK764" s="1">
        <v>0</v>
      </c>
      <c r="AL764" s="1">
        <v>0</v>
      </c>
      <c r="AM764" s="134" t="s">
        <v>1</v>
      </c>
      <c r="AN764" s="134" t="s">
        <v>1</v>
      </c>
      <c r="AO764" s="134" t="s">
        <v>1</v>
      </c>
      <c r="AP764" s="138" t="s">
        <v>1</v>
      </c>
      <c r="AQ764" s="98">
        <v>3532.4421939999993</v>
      </c>
      <c r="AR764" s="7">
        <v>0</v>
      </c>
    </row>
    <row r="765" spans="1:44" ht="15" customHeight="1" x14ac:dyDescent="0.25">
      <c r="A765" s="2" t="s">
        <v>968</v>
      </c>
      <c r="B765" s="46">
        <v>44482</v>
      </c>
      <c r="C765" s="2" t="s">
        <v>6</v>
      </c>
      <c r="D765" s="2" t="s">
        <v>48</v>
      </c>
      <c r="E765" s="2" t="s">
        <v>229</v>
      </c>
      <c r="F765" s="58" t="s">
        <v>3002</v>
      </c>
      <c r="G765" s="2" t="s">
        <v>3</v>
      </c>
      <c r="H765" s="2" t="s">
        <v>3003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1598.9890479999999</v>
      </c>
      <c r="R765" s="1">
        <v>0</v>
      </c>
      <c r="S765" s="1">
        <v>1240.6023500000001</v>
      </c>
      <c r="T765" s="1">
        <v>0</v>
      </c>
      <c r="U765" s="2" t="s">
        <v>0</v>
      </c>
      <c r="V765" s="1">
        <v>0</v>
      </c>
      <c r="W765" s="1">
        <v>308.95405000000005</v>
      </c>
      <c r="X765" s="2" t="s">
        <v>8</v>
      </c>
      <c r="Y765" s="1">
        <v>49.432647999999993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134" t="s">
        <v>0</v>
      </c>
      <c r="AK765" s="1">
        <v>0</v>
      </c>
      <c r="AL765" s="1">
        <v>0</v>
      </c>
      <c r="AM765" s="134" t="s">
        <v>1</v>
      </c>
      <c r="AN765" s="134" t="s">
        <v>1</v>
      </c>
      <c r="AO765" s="134" t="s">
        <v>1</v>
      </c>
      <c r="AP765" s="138" t="s">
        <v>1</v>
      </c>
      <c r="AQ765" s="98">
        <v>1598.9890480000001</v>
      </c>
      <c r="AR765" s="7">
        <v>0</v>
      </c>
    </row>
    <row r="766" spans="1:44" ht="15" customHeight="1" x14ac:dyDescent="0.25">
      <c r="A766" s="2" t="s">
        <v>969</v>
      </c>
      <c r="B766" s="46">
        <v>44482</v>
      </c>
      <c r="C766" s="2" t="s">
        <v>6</v>
      </c>
      <c r="D766" s="2" t="s">
        <v>48</v>
      </c>
      <c r="E766" s="2" t="s">
        <v>229</v>
      </c>
      <c r="F766" s="58" t="s">
        <v>3002</v>
      </c>
      <c r="G766" s="2" t="s">
        <v>3</v>
      </c>
      <c r="H766" s="2" t="s">
        <v>3004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3005</v>
      </c>
      <c r="P766" s="2" t="s">
        <v>3006</v>
      </c>
      <c r="Q766" s="1">
        <v>16.284099999999999</v>
      </c>
      <c r="R766" s="1">
        <v>0</v>
      </c>
      <c r="S766" s="1">
        <v>16.284099999999999</v>
      </c>
      <c r="T766" s="1">
        <v>0</v>
      </c>
      <c r="U766" s="2" t="s">
        <v>0</v>
      </c>
      <c r="V766" s="1">
        <v>0</v>
      </c>
      <c r="W766" s="1">
        <v>0</v>
      </c>
      <c r="X766" s="2" t="s">
        <v>0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134" t="s">
        <v>0</v>
      </c>
      <c r="AK766" s="1">
        <v>0</v>
      </c>
      <c r="AL766" s="1">
        <v>0</v>
      </c>
      <c r="AM766" s="134" t="s">
        <v>1</v>
      </c>
      <c r="AN766" s="134" t="s">
        <v>1</v>
      </c>
      <c r="AO766" s="134" t="s">
        <v>1</v>
      </c>
      <c r="AP766" s="138" t="s">
        <v>1</v>
      </c>
      <c r="AQ766" s="98">
        <v>16.284099999999999</v>
      </c>
      <c r="AR766" s="7">
        <v>0</v>
      </c>
    </row>
    <row r="767" spans="1:44" ht="15" customHeight="1" x14ac:dyDescent="0.25">
      <c r="A767" s="2" t="s">
        <v>970</v>
      </c>
      <c r="B767" s="46">
        <v>44482</v>
      </c>
      <c r="C767" s="2" t="s">
        <v>6</v>
      </c>
      <c r="D767" s="2" t="s">
        <v>48</v>
      </c>
      <c r="E767" s="2" t="s">
        <v>229</v>
      </c>
      <c r="F767" s="58" t="s">
        <v>3002</v>
      </c>
      <c r="G767" s="2" t="s">
        <v>3</v>
      </c>
      <c r="H767" s="2" t="s">
        <v>3007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2784.271764000001</v>
      </c>
      <c r="R767" s="1">
        <v>0</v>
      </c>
      <c r="S767" s="1">
        <v>2286.2728999999999</v>
      </c>
      <c r="T767" s="1">
        <v>0</v>
      </c>
      <c r="U767" s="2" t="s">
        <v>0</v>
      </c>
      <c r="V767" s="1">
        <v>0</v>
      </c>
      <c r="W767" s="1">
        <v>429.30930000000006</v>
      </c>
      <c r="X767" s="2" t="s">
        <v>0</v>
      </c>
      <c r="Y767" s="1">
        <v>68.689564000000004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134" t="s">
        <v>0</v>
      </c>
      <c r="AK767" s="1">
        <v>0</v>
      </c>
      <c r="AL767" s="1">
        <v>0</v>
      </c>
      <c r="AM767" s="134" t="s">
        <v>1</v>
      </c>
      <c r="AN767" s="134" t="s">
        <v>1</v>
      </c>
      <c r="AO767" s="134" t="s">
        <v>1</v>
      </c>
      <c r="AP767" s="138" t="s">
        <v>1</v>
      </c>
      <c r="AQ767" s="98">
        <v>2784.2717639999996</v>
      </c>
      <c r="AR767" s="7">
        <v>0</v>
      </c>
    </row>
    <row r="768" spans="1:44" ht="15" customHeight="1" x14ac:dyDescent="0.25">
      <c r="A768" s="2" t="s">
        <v>971</v>
      </c>
      <c r="B768" s="46">
        <v>44482</v>
      </c>
      <c r="C768" s="2" t="s">
        <v>1364</v>
      </c>
      <c r="D768" s="2" t="s">
        <v>41</v>
      </c>
      <c r="E768" s="2" t="s">
        <v>1366</v>
      </c>
      <c r="F768" s="58" t="s">
        <v>2066</v>
      </c>
      <c r="G768" s="2" t="s">
        <v>3</v>
      </c>
      <c r="H768" s="2" t="s">
        <v>2096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3382.6760360000012</v>
      </c>
      <c r="R768" s="1">
        <v>0</v>
      </c>
      <c r="S768" s="1">
        <v>2777.6057499999997</v>
      </c>
      <c r="T768" s="1">
        <v>0</v>
      </c>
      <c r="U768" s="2" t="s">
        <v>0</v>
      </c>
      <c r="V768" s="1">
        <v>0</v>
      </c>
      <c r="W768" s="1">
        <v>521.61234999999988</v>
      </c>
      <c r="X768" s="2" t="s">
        <v>8</v>
      </c>
      <c r="Y768" s="1">
        <v>83.457935999999989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134" t="s">
        <v>0</v>
      </c>
      <c r="AK768" s="1">
        <v>0</v>
      </c>
      <c r="AL768" s="1">
        <v>0</v>
      </c>
      <c r="AM768" s="134" t="s">
        <v>1</v>
      </c>
      <c r="AN768" s="134" t="s">
        <v>1</v>
      </c>
      <c r="AO768" s="134" t="s">
        <v>1</v>
      </c>
      <c r="AP768" s="138" t="s">
        <v>1</v>
      </c>
      <c r="AQ768" s="98">
        <v>3382.6760359999994</v>
      </c>
      <c r="AR768" s="7">
        <v>0</v>
      </c>
    </row>
    <row r="769" spans="1:44" ht="15" customHeight="1" x14ac:dyDescent="0.25">
      <c r="A769" s="2" t="s">
        <v>972</v>
      </c>
      <c r="B769" s="46">
        <v>44482</v>
      </c>
      <c r="C769" s="2" t="s">
        <v>34</v>
      </c>
      <c r="D769" s="2" t="s">
        <v>41</v>
      </c>
      <c r="E769" s="2" t="s">
        <v>216</v>
      </c>
      <c r="F769" s="58" t="s">
        <v>2215</v>
      </c>
      <c r="G769" s="2" t="s">
        <v>3</v>
      </c>
      <c r="H769" s="2" t="s">
        <v>2216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1912.5055000000004</v>
      </c>
      <c r="R769" s="1">
        <v>0</v>
      </c>
      <c r="S769" s="1">
        <v>1676.2574500000005</v>
      </c>
      <c r="T769" s="1">
        <v>0</v>
      </c>
      <c r="U769" s="2" t="s">
        <v>0</v>
      </c>
      <c r="V769" s="1">
        <v>0</v>
      </c>
      <c r="W769" s="1">
        <v>203.66214999999997</v>
      </c>
      <c r="X769" s="2" t="s">
        <v>0</v>
      </c>
      <c r="Y769" s="1">
        <v>32.585900000000002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134" t="s">
        <v>0</v>
      </c>
      <c r="AK769" s="1">
        <v>0</v>
      </c>
      <c r="AL769" s="1">
        <v>0</v>
      </c>
      <c r="AM769" s="134" t="s">
        <v>1</v>
      </c>
      <c r="AN769" s="134" t="s">
        <v>1</v>
      </c>
      <c r="AO769" s="134" t="s">
        <v>1</v>
      </c>
      <c r="AP769" s="138" t="s">
        <v>1</v>
      </c>
      <c r="AQ769" s="98">
        <v>1912.5055000000004</v>
      </c>
      <c r="AR769" s="7">
        <v>0</v>
      </c>
    </row>
    <row r="770" spans="1:44" x14ac:dyDescent="0.25">
      <c r="A770" s="2" t="s">
        <v>973</v>
      </c>
      <c r="B770" s="47">
        <v>44482</v>
      </c>
      <c r="C770" s="2" t="s">
        <v>34</v>
      </c>
      <c r="D770" s="2" t="s">
        <v>41</v>
      </c>
      <c r="E770" s="2" t="s">
        <v>216</v>
      </c>
      <c r="F770" s="2" t="s">
        <v>2220</v>
      </c>
      <c r="G770" s="2" t="s">
        <v>12</v>
      </c>
      <c r="H770" s="2" t="s">
        <v>1</v>
      </c>
      <c r="I770" s="1" t="s">
        <v>2221</v>
      </c>
      <c r="J770" s="1" t="s">
        <v>1</v>
      </c>
      <c r="K770" s="1" t="s">
        <v>2222</v>
      </c>
      <c r="L770" s="1" t="s">
        <v>2223</v>
      </c>
      <c r="M770" s="1">
        <v>21.01</v>
      </c>
      <c r="N770" s="2" t="s">
        <v>11</v>
      </c>
      <c r="O770" s="2" t="s">
        <v>2224</v>
      </c>
      <c r="P770" s="2" t="s">
        <v>2225</v>
      </c>
      <c r="Q770" s="1">
        <v>-1.54</v>
      </c>
      <c r="R770" s="1">
        <v>0</v>
      </c>
      <c r="S770" s="1">
        <v>-1.54</v>
      </c>
      <c r="T770" s="1">
        <v>0</v>
      </c>
      <c r="U770" s="2" t="s">
        <v>0</v>
      </c>
      <c r="V770" s="1">
        <v>0</v>
      </c>
      <c r="W770" s="1">
        <v>0</v>
      </c>
      <c r="X770" s="2" t="s">
        <v>0</v>
      </c>
      <c r="Y770" s="1">
        <v>0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35" t="s">
        <v>1</v>
      </c>
      <c r="AN770" s="2" t="s">
        <v>1</v>
      </c>
      <c r="AO770" s="135" t="s">
        <v>1</v>
      </c>
      <c r="AP770" s="2" t="s">
        <v>1</v>
      </c>
      <c r="AQ770" s="4">
        <v>-1.54</v>
      </c>
      <c r="AR770" s="4">
        <v>0</v>
      </c>
    </row>
    <row r="771" spans="1:44" x14ac:dyDescent="0.25">
      <c r="A771" s="2" t="s">
        <v>974</v>
      </c>
      <c r="B771" s="47">
        <v>44482</v>
      </c>
      <c r="C771" s="2" t="s">
        <v>26</v>
      </c>
      <c r="D771" s="2" t="s">
        <v>41</v>
      </c>
      <c r="E771" s="2" t="s">
        <v>211</v>
      </c>
      <c r="F771" s="2" t="s">
        <v>2133</v>
      </c>
      <c r="G771" s="2" t="s">
        <v>3</v>
      </c>
      <c r="H771" s="2" t="s">
        <v>2572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3847.5740860000001</v>
      </c>
      <c r="R771" s="1">
        <v>0</v>
      </c>
      <c r="S771" s="1">
        <v>2642.5752499999999</v>
      </c>
      <c r="T771" s="1">
        <v>0</v>
      </c>
      <c r="U771" s="2" t="s">
        <v>0</v>
      </c>
      <c r="V771" s="1">
        <v>0</v>
      </c>
      <c r="W771" s="1">
        <v>1038.7920999999999</v>
      </c>
      <c r="X771" s="2" t="s">
        <v>8</v>
      </c>
      <c r="Y771" s="1">
        <v>166.20673600000001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35" t="s">
        <v>1</v>
      </c>
      <c r="AN771" s="2" t="s">
        <v>1</v>
      </c>
      <c r="AO771" s="135" t="s">
        <v>1</v>
      </c>
      <c r="AP771" s="2" t="s">
        <v>1</v>
      </c>
      <c r="AQ771" s="4">
        <v>3847.5740859999996</v>
      </c>
      <c r="AR771" s="4">
        <v>0</v>
      </c>
    </row>
    <row r="772" spans="1:44" x14ac:dyDescent="0.25">
      <c r="A772" s="2" t="s">
        <v>975</v>
      </c>
      <c r="B772" s="47">
        <v>44482</v>
      </c>
      <c r="C772" s="2" t="s">
        <v>26</v>
      </c>
      <c r="D772" s="2" t="s">
        <v>41</v>
      </c>
      <c r="E772" s="2" t="s">
        <v>211</v>
      </c>
      <c r="F772" s="2" t="s">
        <v>2141</v>
      </c>
      <c r="G772" s="2" t="s">
        <v>12</v>
      </c>
      <c r="H772" s="2" t="s">
        <v>1</v>
      </c>
      <c r="I772" s="1" t="s">
        <v>1406</v>
      </c>
      <c r="J772" s="1" t="s">
        <v>1</v>
      </c>
      <c r="K772" s="1" t="s">
        <v>2573</v>
      </c>
      <c r="L772" s="1" t="s">
        <v>2574</v>
      </c>
      <c r="M772" s="1">
        <v>187.01</v>
      </c>
      <c r="N772" s="2" t="s">
        <v>11</v>
      </c>
      <c r="O772" s="2" t="s">
        <v>2575</v>
      </c>
      <c r="P772" s="2" t="s">
        <v>2576</v>
      </c>
      <c r="Q772" s="1">
        <v>-6.0784000000000002</v>
      </c>
      <c r="R772" s="1">
        <v>0</v>
      </c>
      <c r="S772" s="1">
        <v>0</v>
      </c>
      <c r="T772" s="1">
        <v>0</v>
      </c>
      <c r="U772" s="2" t="s">
        <v>0</v>
      </c>
      <c r="V772" s="1">
        <v>0</v>
      </c>
      <c r="W772" s="1">
        <v>-5.24</v>
      </c>
      <c r="X772" s="2" t="s">
        <v>8</v>
      </c>
      <c r="Y772" s="1">
        <v>-0.83840000000000003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35" t="s">
        <v>1</v>
      </c>
      <c r="AN772" s="2" t="s">
        <v>1</v>
      </c>
      <c r="AO772" s="135" t="s">
        <v>1</v>
      </c>
      <c r="AP772" s="2" t="s">
        <v>1</v>
      </c>
      <c r="AQ772" s="4">
        <v>-6.0784000000000002</v>
      </c>
      <c r="AR772" s="4">
        <v>0</v>
      </c>
    </row>
    <row r="773" spans="1:44" x14ac:dyDescent="0.25">
      <c r="A773" s="2" t="s">
        <v>976</v>
      </c>
      <c r="B773" s="47">
        <v>44482</v>
      </c>
      <c r="C773" s="2" t="s">
        <v>6</v>
      </c>
      <c r="D773" s="2" t="s">
        <v>41</v>
      </c>
      <c r="E773" s="2" t="s">
        <v>218</v>
      </c>
      <c r="F773" s="2" t="s">
        <v>1872</v>
      </c>
      <c r="G773" s="2" t="s">
        <v>3</v>
      </c>
      <c r="H773" s="2" t="s">
        <v>3008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134.02379999999999</v>
      </c>
      <c r="R773" s="1">
        <v>0</v>
      </c>
      <c r="S773" s="1">
        <v>85.036999999999992</v>
      </c>
      <c r="T773" s="1">
        <v>0</v>
      </c>
      <c r="U773" s="2" t="s">
        <v>0</v>
      </c>
      <c r="V773" s="1">
        <v>0</v>
      </c>
      <c r="W773" s="1">
        <v>42.230000000000004</v>
      </c>
      <c r="X773" s="2" t="s">
        <v>8</v>
      </c>
      <c r="Y773" s="1">
        <v>6.7568000000000001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35" t="s">
        <v>1</v>
      </c>
      <c r="AN773" s="2" t="s">
        <v>1</v>
      </c>
      <c r="AO773" s="135" t="s">
        <v>1</v>
      </c>
      <c r="AP773" s="2" t="s">
        <v>1</v>
      </c>
      <c r="AQ773" s="4">
        <v>134.02379999999999</v>
      </c>
      <c r="AR773" s="4">
        <v>0</v>
      </c>
    </row>
    <row r="774" spans="1:44" x14ac:dyDescent="0.25">
      <c r="A774" s="2" t="s">
        <v>977</v>
      </c>
      <c r="B774" s="47">
        <v>44482</v>
      </c>
      <c r="C774" s="2" t="s">
        <v>6</v>
      </c>
      <c r="D774" s="2" t="s">
        <v>41</v>
      </c>
      <c r="E774" s="2" t="s">
        <v>218</v>
      </c>
      <c r="F774" s="2" t="s">
        <v>1872</v>
      </c>
      <c r="G774" s="2" t="s">
        <v>3</v>
      </c>
      <c r="H774" s="2" t="s">
        <v>1546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3009</v>
      </c>
      <c r="P774" s="2" t="s">
        <v>3010</v>
      </c>
      <c r="Q774" s="1">
        <v>33.8125</v>
      </c>
      <c r="R774" s="1">
        <v>0</v>
      </c>
      <c r="S774" s="1">
        <v>33.8125</v>
      </c>
      <c r="T774" s="1">
        <v>0</v>
      </c>
      <c r="U774" s="2" t="s">
        <v>0</v>
      </c>
      <c r="V774" s="1">
        <v>0</v>
      </c>
      <c r="W774" s="1">
        <v>0</v>
      </c>
      <c r="X774" s="2" t="s">
        <v>0</v>
      </c>
      <c r="Y774" s="1">
        <v>0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35" t="s">
        <v>1</v>
      </c>
      <c r="AN774" s="2" t="s">
        <v>1</v>
      </c>
      <c r="AO774" s="135" t="s">
        <v>1</v>
      </c>
      <c r="AP774" s="2" t="s">
        <v>1</v>
      </c>
      <c r="AQ774" s="4">
        <v>33.8125</v>
      </c>
      <c r="AR774" s="4">
        <v>0</v>
      </c>
    </row>
    <row r="775" spans="1:44" x14ac:dyDescent="0.25">
      <c r="A775" s="2" t="s">
        <v>978</v>
      </c>
      <c r="B775" s="47">
        <v>44482</v>
      </c>
      <c r="C775" s="2" t="s">
        <v>6</v>
      </c>
      <c r="D775" s="2" t="s">
        <v>41</v>
      </c>
      <c r="E775" s="2" t="s">
        <v>218</v>
      </c>
      <c r="F775" s="2" t="s">
        <v>1872</v>
      </c>
      <c r="G775" s="2" t="s">
        <v>3</v>
      </c>
      <c r="H775" s="2" t="s">
        <v>3011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3564.6429499999995</v>
      </c>
      <c r="R775" s="1">
        <v>0</v>
      </c>
      <c r="S775" s="1">
        <v>2283.2609999999995</v>
      </c>
      <c r="T775" s="1">
        <v>0</v>
      </c>
      <c r="U775" s="2" t="s">
        <v>0</v>
      </c>
      <c r="V775" s="1">
        <v>0</v>
      </c>
      <c r="W775" s="1">
        <v>1104.6396500000003</v>
      </c>
      <c r="X775" s="2" t="s">
        <v>8</v>
      </c>
      <c r="Y775" s="1">
        <v>176.74229999999997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35" t="s">
        <v>1</v>
      </c>
      <c r="AN775" s="2" t="s">
        <v>1</v>
      </c>
      <c r="AO775" s="135" t="s">
        <v>1</v>
      </c>
      <c r="AP775" s="2" t="s">
        <v>1</v>
      </c>
      <c r="AQ775" s="4">
        <v>3564.6429499999995</v>
      </c>
      <c r="AR775" s="4">
        <v>0</v>
      </c>
    </row>
    <row r="776" spans="1:44" x14ac:dyDescent="0.25">
      <c r="A776" s="2" t="s">
        <v>979</v>
      </c>
      <c r="B776" s="47">
        <v>44482</v>
      </c>
      <c r="C776" s="2" t="s">
        <v>6</v>
      </c>
      <c r="D776" s="2" t="s">
        <v>41</v>
      </c>
      <c r="E776" s="2" t="s">
        <v>214</v>
      </c>
      <c r="F776" s="2" t="s">
        <v>1118</v>
      </c>
      <c r="G776" s="2" t="s">
        <v>3</v>
      </c>
      <c r="H776" s="2" t="s">
        <v>3154</v>
      </c>
      <c r="I776" s="1"/>
      <c r="J776" s="1"/>
      <c r="K776" s="1"/>
      <c r="L776" s="1"/>
      <c r="M776" s="1">
        <v>0</v>
      </c>
      <c r="N776" s="2"/>
      <c r="O776" s="2" t="s">
        <v>2</v>
      </c>
      <c r="P776" s="2"/>
      <c r="Q776" s="1">
        <v>1285.4215999999999</v>
      </c>
      <c r="R776" s="1">
        <v>0</v>
      </c>
      <c r="S776" s="1">
        <v>1272.07</v>
      </c>
      <c r="T776" s="1">
        <v>0</v>
      </c>
      <c r="U776" s="2" t="s">
        <v>0</v>
      </c>
      <c r="V776" s="1">
        <v>0</v>
      </c>
      <c r="W776" s="1">
        <v>11.51</v>
      </c>
      <c r="X776" s="2" t="s">
        <v>8</v>
      </c>
      <c r="Y776" s="1">
        <v>1.8415999999999999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35"/>
      <c r="AN776" s="2"/>
      <c r="AO776" s="135">
        <v>0</v>
      </c>
      <c r="AP776" s="2">
        <v>0</v>
      </c>
      <c r="AQ776" s="4">
        <v>1285.4215999999999</v>
      </c>
      <c r="AR776" s="4">
        <v>0</v>
      </c>
    </row>
    <row r="777" spans="1:44" x14ac:dyDescent="0.25">
      <c r="A777" s="2" t="s">
        <v>980</v>
      </c>
      <c r="B777" s="47">
        <v>44482</v>
      </c>
      <c r="C777" s="2" t="s">
        <v>1364</v>
      </c>
      <c r="D777" s="2" t="s">
        <v>37</v>
      </c>
      <c r="E777" s="2" t="s">
        <v>1367</v>
      </c>
      <c r="F777" s="2" t="s">
        <v>2066</v>
      </c>
      <c r="G777" s="2" t="s">
        <v>3</v>
      </c>
      <c r="H777" s="2" t="s">
        <v>2100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1167.6163759999997</v>
      </c>
      <c r="R777" s="1">
        <v>0</v>
      </c>
      <c r="S777" s="1">
        <v>985.74449999999979</v>
      </c>
      <c r="T777" s="1">
        <v>0</v>
      </c>
      <c r="U777" s="2" t="s">
        <v>0</v>
      </c>
      <c r="V777" s="1">
        <v>0</v>
      </c>
      <c r="W777" s="1">
        <v>156.78609999999998</v>
      </c>
      <c r="X777" s="2" t="s">
        <v>0</v>
      </c>
      <c r="Y777" s="1">
        <v>25.085775999999996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35" t="s">
        <v>1</v>
      </c>
      <c r="AN777" s="2" t="s">
        <v>1</v>
      </c>
      <c r="AO777" s="135" t="s">
        <v>1</v>
      </c>
      <c r="AP777" s="2" t="s">
        <v>1</v>
      </c>
      <c r="AQ777" s="4">
        <v>1167.6163759999997</v>
      </c>
      <c r="AR777" s="4">
        <v>0</v>
      </c>
    </row>
    <row r="778" spans="1:44" x14ac:dyDescent="0.25">
      <c r="A778" s="2" t="s">
        <v>981</v>
      </c>
      <c r="B778" s="47">
        <v>44482</v>
      </c>
      <c r="C778" s="2" t="s">
        <v>34</v>
      </c>
      <c r="D778" s="2" t="s">
        <v>37</v>
      </c>
      <c r="E778" s="2" t="s">
        <v>207</v>
      </c>
      <c r="F778" s="2" t="s">
        <v>2230</v>
      </c>
      <c r="G778" s="2" t="s">
        <v>3</v>
      </c>
      <c r="H778" s="2" t="s">
        <v>2231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1301.71315</v>
      </c>
      <c r="R778" s="1">
        <v>0</v>
      </c>
      <c r="S778" s="1">
        <v>1136.3499999999999</v>
      </c>
      <c r="T778" s="1">
        <v>0</v>
      </c>
      <c r="U778" s="2" t="s">
        <v>0</v>
      </c>
      <c r="V778" s="1">
        <v>0</v>
      </c>
      <c r="W778" s="1">
        <v>142.55445000000003</v>
      </c>
      <c r="X778" s="2" t="s">
        <v>0</v>
      </c>
      <c r="Y778" s="1">
        <v>22.808700000000002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35" t="s">
        <v>1</v>
      </c>
      <c r="AN778" s="2" t="s">
        <v>1</v>
      </c>
      <c r="AO778" s="135" t="s">
        <v>1</v>
      </c>
      <c r="AP778" s="2" t="s">
        <v>1</v>
      </c>
      <c r="AQ778" s="4">
        <v>1301.71315</v>
      </c>
      <c r="AR778" s="4">
        <v>0</v>
      </c>
    </row>
    <row r="779" spans="1:44" x14ac:dyDescent="0.25">
      <c r="A779" s="2" t="s">
        <v>982</v>
      </c>
      <c r="B779" s="47">
        <v>44482</v>
      </c>
      <c r="C779" s="2" t="s">
        <v>34</v>
      </c>
      <c r="D779" s="2" t="s">
        <v>37</v>
      </c>
      <c r="E779" s="2" t="s">
        <v>207</v>
      </c>
      <c r="F779" s="2" t="s">
        <v>2236</v>
      </c>
      <c r="G779" s="2" t="s">
        <v>12</v>
      </c>
      <c r="H779" s="2" t="s">
        <v>1</v>
      </c>
      <c r="I779" s="1" t="s">
        <v>1460</v>
      </c>
      <c r="J779" s="1" t="s">
        <v>1</v>
      </c>
      <c r="K779" s="1" t="s">
        <v>2237</v>
      </c>
      <c r="L779" s="1" t="s">
        <v>2238</v>
      </c>
      <c r="M779" s="1">
        <v>4.1399999999999997</v>
      </c>
      <c r="N779" s="2" t="s">
        <v>11</v>
      </c>
      <c r="O779" s="2" t="s">
        <v>1401</v>
      </c>
      <c r="P779" s="2" t="s">
        <v>2239</v>
      </c>
      <c r="Q779" s="1">
        <v>-4.1377499999999996</v>
      </c>
      <c r="R779" s="1">
        <v>0</v>
      </c>
      <c r="S779" s="1">
        <v>-4.1377499999999996</v>
      </c>
      <c r="T779" s="1">
        <v>0</v>
      </c>
      <c r="U779" s="2" t="s">
        <v>0</v>
      </c>
      <c r="V779" s="1">
        <v>0</v>
      </c>
      <c r="W779" s="1">
        <v>0</v>
      </c>
      <c r="X779" s="2" t="s">
        <v>0</v>
      </c>
      <c r="Y779" s="1">
        <v>0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35" t="s">
        <v>1</v>
      </c>
      <c r="AN779" s="2" t="s">
        <v>1</v>
      </c>
      <c r="AO779" s="135" t="s">
        <v>1</v>
      </c>
      <c r="AP779" s="2" t="s">
        <v>1</v>
      </c>
      <c r="AQ779" s="4">
        <v>-4.1377499999999996</v>
      </c>
      <c r="AR779" s="4">
        <v>0</v>
      </c>
    </row>
    <row r="780" spans="1:44" x14ac:dyDescent="0.25">
      <c r="A780" s="2" t="s">
        <v>983</v>
      </c>
      <c r="B780" s="47">
        <v>44482</v>
      </c>
      <c r="C780" s="2" t="s">
        <v>26</v>
      </c>
      <c r="D780" s="2" t="s">
        <v>37</v>
      </c>
      <c r="E780" s="2" t="s">
        <v>4</v>
      </c>
      <c r="F780" s="2" t="s">
        <v>1534</v>
      </c>
      <c r="G780" s="2" t="s">
        <v>3</v>
      </c>
      <c r="H780" s="2" t="s">
        <v>2577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73.925049999999999</v>
      </c>
      <c r="R780" s="1">
        <v>0</v>
      </c>
      <c r="S780" s="1">
        <v>60.353049999999996</v>
      </c>
      <c r="T780" s="1">
        <v>0</v>
      </c>
      <c r="U780" s="2" t="s">
        <v>0</v>
      </c>
      <c r="V780" s="1">
        <v>0</v>
      </c>
      <c r="W780" s="1">
        <v>11.7</v>
      </c>
      <c r="X780" s="2" t="s">
        <v>0</v>
      </c>
      <c r="Y780" s="1">
        <v>1.8720000000000001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35" t="s">
        <v>1</v>
      </c>
      <c r="AN780" s="2" t="s">
        <v>1</v>
      </c>
      <c r="AO780" s="135" t="s">
        <v>1</v>
      </c>
      <c r="AP780" s="2" t="s">
        <v>1</v>
      </c>
      <c r="AQ780" s="4">
        <v>73.925049999999999</v>
      </c>
      <c r="AR780" s="4">
        <v>0</v>
      </c>
    </row>
    <row r="781" spans="1:44" x14ac:dyDescent="0.25">
      <c r="A781" s="2" t="s">
        <v>984</v>
      </c>
      <c r="B781" s="47">
        <v>44482</v>
      </c>
      <c r="C781" s="2" t="s">
        <v>26</v>
      </c>
      <c r="D781" s="2" t="s">
        <v>37</v>
      </c>
      <c r="E781" s="2" t="s">
        <v>4</v>
      </c>
      <c r="F781" s="2" t="s">
        <v>1531</v>
      </c>
      <c r="G781" s="2" t="s">
        <v>3</v>
      </c>
      <c r="H781" s="133" t="s">
        <v>2578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2579</v>
      </c>
      <c r="P781" s="2" t="s">
        <v>2580</v>
      </c>
      <c r="Q781" s="1">
        <v>67.883700000000005</v>
      </c>
      <c r="R781" s="1">
        <v>0</v>
      </c>
      <c r="S781" s="1">
        <v>67.883700000000005</v>
      </c>
      <c r="T781" s="1">
        <v>0</v>
      </c>
      <c r="U781" s="2" t="s">
        <v>0</v>
      </c>
      <c r="V781" s="1">
        <v>0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35" t="s">
        <v>1</v>
      </c>
      <c r="AN781" s="2" t="s">
        <v>1</v>
      </c>
      <c r="AO781" s="135" t="s">
        <v>1</v>
      </c>
      <c r="AP781" s="2" t="s">
        <v>1</v>
      </c>
      <c r="AQ781" s="4">
        <v>67.883700000000005</v>
      </c>
      <c r="AR781" s="4">
        <v>0</v>
      </c>
    </row>
    <row r="782" spans="1:44" x14ac:dyDescent="0.25">
      <c r="A782" s="2" t="s">
        <v>985</v>
      </c>
      <c r="B782" s="47">
        <v>44482</v>
      </c>
      <c r="C782" s="2" t="s">
        <v>26</v>
      </c>
      <c r="D782" s="2" t="s">
        <v>37</v>
      </c>
      <c r="E782" s="2" t="s">
        <v>4</v>
      </c>
      <c r="F782" s="2" t="s">
        <v>1534</v>
      </c>
      <c r="G782" s="2" t="s">
        <v>3</v>
      </c>
      <c r="H782" s="2" t="s">
        <v>2581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209.9444499999999</v>
      </c>
      <c r="R782" s="1">
        <v>0</v>
      </c>
      <c r="S782" s="1">
        <v>145.00765000000001</v>
      </c>
      <c r="T782" s="1">
        <v>0</v>
      </c>
      <c r="U782" s="2" t="s">
        <v>0</v>
      </c>
      <c r="V782" s="1">
        <v>0</v>
      </c>
      <c r="W782" s="1">
        <v>55.980000000000004</v>
      </c>
      <c r="X782" s="2" t="s">
        <v>8</v>
      </c>
      <c r="Y782" s="1">
        <v>8.9567999999999994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35" t="s">
        <v>1</v>
      </c>
      <c r="AN782" s="2" t="s">
        <v>1</v>
      </c>
      <c r="AO782" s="135" t="s">
        <v>1</v>
      </c>
      <c r="AP782" s="2" t="s">
        <v>1</v>
      </c>
      <c r="AQ782" s="4">
        <v>209.94445000000002</v>
      </c>
      <c r="AR782" s="4">
        <v>0</v>
      </c>
    </row>
    <row r="783" spans="1:44" x14ac:dyDescent="0.25">
      <c r="A783" s="2" t="s">
        <v>986</v>
      </c>
      <c r="B783" s="47">
        <v>44482</v>
      </c>
      <c r="C783" s="2" t="s">
        <v>26</v>
      </c>
      <c r="D783" s="2" t="s">
        <v>37</v>
      </c>
      <c r="E783" s="2" t="s">
        <v>4</v>
      </c>
      <c r="F783" s="2" t="s">
        <v>1534</v>
      </c>
      <c r="G783" s="2" t="s">
        <v>3</v>
      </c>
      <c r="H783" s="2" t="s">
        <v>2582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972.88460800000007</v>
      </c>
      <c r="R783" s="1">
        <v>0</v>
      </c>
      <c r="S783" s="1">
        <v>743.4147999999999</v>
      </c>
      <c r="T783" s="1">
        <v>0</v>
      </c>
      <c r="U783" s="2" t="s">
        <v>0</v>
      </c>
      <c r="V783" s="1">
        <v>0</v>
      </c>
      <c r="W783" s="1">
        <v>197.81880000000001</v>
      </c>
      <c r="X783" s="2" t="s">
        <v>8</v>
      </c>
      <c r="Y783" s="1">
        <v>31.651008000000004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35" t="s">
        <v>1</v>
      </c>
      <c r="AN783" s="2" t="s">
        <v>1</v>
      </c>
      <c r="AO783" s="135" t="s">
        <v>1</v>
      </c>
      <c r="AP783" s="2" t="s">
        <v>1</v>
      </c>
      <c r="AQ783" s="4">
        <v>972.88460799999996</v>
      </c>
      <c r="AR783" s="4">
        <v>0</v>
      </c>
    </row>
    <row r="784" spans="1:44" x14ac:dyDescent="0.25">
      <c r="A784" s="2" t="s">
        <v>987</v>
      </c>
      <c r="B784" s="47">
        <v>44482</v>
      </c>
      <c r="C784" s="2" t="s">
        <v>26</v>
      </c>
      <c r="D784" s="2" t="s">
        <v>37</v>
      </c>
      <c r="E784" s="2" t="s">
        <v>4</v>
      </c>
      <c r="F784" s="2" t="s">
        <v>1531</v>
      </c>
      <c r="G784" s="2" t="s">
        <v>3</v>
      </c>
      <c r="H784" s="2" t="s">
        <v>2583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2584</v>
      </c>
      <c r="P784" s="2" t="s">
        <v>2585</v>
      </c>
      <c r="Q784" s="1">
        <v>85.994799999999998</v>
      </c>
      <c r="R784" s="1">
        <v>0</v>
      </c>
      <c r="S784" s="1">
        <v>77.260000000000005</v>
      </c>
      <c r="T784" s="1">
        <v>7.53</v>
      </c>
      <c r="U784" s="2" t="s">
        <v>8</v>
      </c>
      <c r="V784" s="1">
        <v>1.2048000000000001</v>
      </c>
      <c r="W784" s="1">
        <v>0</v>
      </c>
      <c r="X784" s="2" t="s">
        <v>0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35" t="s">
        <v>1</v>
      </c>
      <c r="AN784" s="2" t="s">
        <v>1</v>
      </c>
      <c r="AO784" s="135" t="s">
        <v>1</v>
      </c>
      <c r="AP784" s="2" t="s">
        <v>1</v>
      </c>
      <c r="AQ784" s="4">
        <v>85.994800000000012</v>
      </c>
      <c r="AR784" s="4">
        <v>0</v>
      </c>
    </row>
    <row r="785" spans="1:44" x14ac:dyDescent="0.25">
      <c r="A785" s="2" t="s">
        <v>988</v>
      </c>
      <c r="B785" s="47">
        <v>44482</v>
      </c>
      <c r="C785" s="2" t="s">
        <v>26</v>
      </c>
      <c r="D785" s="2" t="s">
        <v>37</v>
      </c>
      <c r="E785" s="2" t="s">
        <v>4</v>
      </c>
      <c r="F785" s="2" t="s">
        <v>1531</v>
      </c>
      <c r="G785" s="2" t="s">
        <v>12</v>
      </c>
      <c r="H785" s="2" t="s">
        <v>1</v>
      </c>
      <c r="I785" s="1" t="s">
        <v>1403</v>
      </c>
      <c r="J785" s="1" t="s">
        <v>1</v>
      </c>
      <c r="K785" s="1" t="s">
        <v>2586</v>
      </c>
      <c r="L785" s="1" t="s">
        <v>2574</v>
      </c>
      <c r="M785" s="1">
        <v>37.729999999999997</v>
      </c>
      <c r="N785" s="2" t="s">
        <v>11</v>
      </c>
      <c r="O785" s="2" t="s">
        <v>2587</v>
      </c>
      <c r="P785" s="2" t="s">
        <v>2588</v>
      </c>
      <c r="Q785" s="1">
        <v>-19.510000000000002</v>
      </c>
      <c r="R785" s="1">
        <v>0</v>
      </c>
      <c r="S785" s="1">
        <v>-19.510000000000002</v>
      </c>
      <c r="T785" s="1">
        <v>0</v>
      </c>
      <c r="U785" s="2" t="s">
        <v>0</v>
      </c>
      <c r="V785" s="1">
        <v>0</v>
      </c>
      <c r="W785" s="1">
        <v>0</v>
      </c>
      <c r="X785" s="2" t="s">
        <v>0</v>
      </c>
      <c r="Y785" s="1">
        <v>0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35" t="s">
        <v>1</v>
      </c>
      <c r="AN785" s="2" t="s">
        <v>1</v>
      </c>
      <c r="AO785" s="135" t="s">
        <v>1</v>
      </c>
      <c r="AP785" s="2" t="s">
        <v>1</v>
      </c>
      <c r="AQ785" s="4">
        <v>-19.510000000000002</v>
      </c>
      <c r="AR785" s="4">
        <v>0</v>
      </c>
    </row>
    <row r="786" spans="1:44" x14ac:dyDescent="0.25">
      <c r="A786" s="2" t="s">
        <v>989</v>
      </c>
      <c r="B786" s="47">
        <v>44482</v>
      </c>
      <c r="C786" s="2" t="s">
        <v>6</v>
      </c>
      <c r="D786" s="2" t="s">
        <v>37</v>
      </c>
      <c r="E786" s="2" t="s">
        <v>209</v>
      </c>
      <c r="F786" s="2" t="s">
        <v>2972</v>
      </c>
      <c r="G786" s="2" t="s">
        <v>3</v>
      </c>
      <c r="H786" s="2" t="s">
        <v>3012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3428.3814180000008</v>
      </c>
      <c r="R786" s="1">
        <v>0</v>
      </c>
      <c r="S786" s="1">
        <v>2637.7859500000009</v>
      </c>
      <c r="T786" s="1">
        <v>0</v>
      </c>
      <c r="U786" s="2" t="s">
        <v>0</v>
      </c>
      <c r="V786" s="1">
        <v>0</v>
      </c>
      <c r="W786" s="1">
        <v>681.54789999999991</v>
      </c>
      <c r="X786" s="2" t="s">
        <v>0</v>
      </c>
      <c r="Y786" s="1">
        <v>109.04756800000004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35" t="s">
        <v>1</v>
      </c>
      <c r="AN786" s="2" t="s">
        <v>1</v>
      </c>
      <c r="AO786" s="135" t="s">
        <v>1</v>
      </c>
      <c r="AP786" s="2" t="s">
        <v>1</v>
      </c>
      <c r="AQ786" s="4">
        <v>3428.3814180000008</v>
      </c>
      <c r="AR786" s="4">
        <v>0</v>
      </c>
    </row>
    <row r="787" spans="1:44" x14ac:dyDescent="0.25">
      <c r="A787" s="2" t="s">
        <v>990</v>
      </c>
      <c r="B787" s="47">
        <v>44482</v>
      </c>
      <c r="C787" s="2" t="s">
        <v>6</v>
      </c>
      <c r="D787" s="2" t="s">
        <v>37</v>
      </c>
      <c r="E787" s="2" t="s">
        <v>209</v>
      </c>
      <c r="F787" s="2" t="s">
        <v>2972</v>
      </c>
      <c r="G787" s="2" t="s">
        <v>12</v>
      </c>
      <c r="H787" s="2" t="s">
        <v>1</v>
      </c>
      <c r="I787" s="1" t="s">
        <v>1316</v>
      </c>
      <c r="J787" s="1" t="s">
        <v>1</v>
      </c>
      <c r="K787" s="1" t="s">
        <v>3013</v>
      </c>
      <c r="L787" s="1" t="s">
        <v>2238</v>
      </c>
      <c r="M787" s="1">
        <v>127.51</v>
      </c>
      <c r="N787" s="2" t="s">
        <v>11</v>
      </c>
      <c r="O787" s="2" t="s">
        <v>3014</v>
      </c>
      <c r="P787" s="2" t="s">
        <v>3015</v>
      </c>
      <c r="Q787" s="1">
        <v>-5.91</v>
      </c>
      <c r="R787" s="1">
        <v>0</v>
      </c>
      <c r="S787" s="1">
        <v>-5.91</v>
      </c>
      <c r="T787" s="1">
        <v>0</v>
      </c>
      <c r="U787" s="2" t="s">
        <v>0</v>
      </c>
      <c r="V787" s="1">
        <v>0</v>
      </c>
      <c r="W787" s="1">
        <v>0</v>
      </c>
      <c r="X787" s="2" t="s">
        <v>0</v>
      </c>
      <c r="Y787" s="1">
        <v>0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35" t="s">
        <v>1</v>
      </c>
      <c r="AN787" s="2" t="s">
        <v>1</v>
      </c>
      <c r="AO787" s="135" t="s">
        <v>1</v>
      </c>
      <c r="AP787" s="2" t="s">
        <v>1</v>
      </c>
      <c r="AQ787" s="4">
        <v>-5.91</v>
      </c>
      <c r="AR787" s="4">
        <v>0</v>
      </c>
    </row>
    <row r="788" spans="1:44" x14ac:dyDescent="0.25">
      <c r="A788" s="2" t="s">
        <v>991</v>
      </c>
      <c r="B788" s="47">
        <v>44482</v>
      </c>
      <c r="C788" s="2" t="s">
        <v>6</v>
      </c>
      <c r="D788" s="2" t="s">
        <v>37</v>
      </c>
      <c r="E788" s="2" t="s">
        <v>209</v>
      </c>
      <c r="F788" s="2" t="s">
        <v>2972</v>
      </c>
      <c r="G788" s="2" t="s">
        <v>12</v>
      </c>
      <c r="H788" s="2" t="s">
        <v>1</v>
      </c>
      <c r="I788" s="1" t="s">
        <v>1330</v>
      </c>
      <c r="J788" s="1" t="s">
        <v>1</v>
      </c>
      <c r="K788" s="1" t="s">
        <v>3013</v>
      </c>
      <c r="L788" s="1" t="s">
        <v>2238</v>
      </c>
      <c r="M788" s="1">
        <v>127.51</v>
      </c>
      <c r="N788" s="2" t="s">
        <v>11</v>
      </c>
      <c r="O788" s="2" t="s">
        <v>3014</v>
      </c>
      <c r="P788" s="2" t="s">
        <v>3015</v>
      </c>
      <c r="Q788" s="1">
        <v>-5.91</v>
      </c>
      <c r="R788" s="1">
        <v>0</v>
      </c>
      <c r="S788" s="1">
        <v>-5.91</v>
      </c>
      <c r="T788" s="1">
        <v>0</v>
      </c>
      <c r="U788" s="2" t="s">
        <v>0</v>
      </c>
      <c r="V788" s="1">
        <v>0</v>
      </c>
      <c r="W788" s="1">
        <v>0</v>
      </c>
      <c r="X788" s="2" t="s">
        <v>0</v>
      </c>
      <c r="Y788" s="1">
        <v>0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35" t="s">
        <v>1</v>
      </c>
      <c r="AN788" s="2" t="s">
        <v>1</v>
      </c>
      <c r="AO788" s="135" t="s">
        <v>1</v>
      </c>
      <c r="AP788" s="2" t="s">
        <v>1</v>
      </c>
      <c r="AQ788" s="4">
        <v>-5.91</v>
      </c>
      <c r="AR788" s="4">
        <v>0</v>
      </c>
    </row>
    <row r="789" spans="1:44" x14ac:dyDescent="0.25">
      <c r="A789" s="2" t="s">
        <v>992</v>
      </c>
      <c r="B789" s="47">
        <v>44482</v>
      </c>
      <c r="C789" s="2" t="s">
        <v>34</v>
      </c>
      <c r="D789" s="2" t="s">
        <v>32</v>
      </c>
      <c r="E789" s="2" t="s">
        <v>201</v>
      </c>
      <c r="F789" s="2" t="s">
        <v>2243</v>
      </c>
      <c r="G789" s="2" t="s">
        <v>3</v>
      </c>
      <c r="H789" s="2" t="s">
        <v>2244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1">
        <v>1210.2918500000001</v>
      </c>
      <c r="R789" s="1">
        <v>0</v>
      </c>
      <c r="S789" s="1">
        <v>1048.1539499999999</v>
      </c>
      <c r="T789" s="1">
        <v>0</v>
      </c>
      <c r="U789" s="2" t="s">
        <v>0</v>
      </c>
      <c r="V789" s="1">
        <v>0</v>
      </c>
      <c r="W789" s="1">
        <v>139.774</v>
      </c>
      <c r="X789" s="2" t="s">
        <v>0</v>
      </c>
      <c r="Y789" s="1">
        <v>22.363899999999997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35" t="s">
        <v>1</v>
      </c>
      <c r="AN789" s="2" t="s">
        <v>1</v>
      </c>
      <c r="AO789" s="135" t="s">
        <v>1</v>
      </c>
      <c r="AP789" s="2" t="s">
        <v>1</v>
      </c>
      <c r="AQ789" s="4">
        <v>1210.2918499999998</v>
      </c>
      <c r="AR789" s="4">
        <v>0</v>
      </c>
    </row>
    <row r="790" spans="1:44" x14ac:dyDescent="0.25">
      <c r="A790" s="2" t="s">
        <v>993</v>
      </c>
      <c r="B790" s="47">
        <v>44482</v>
      </c>
      <c r="C790" s="2" t="s">
        <v>26</v>
      </c>
      <c r="D790" s="2" t="s">
        <v>32</v>
      </c>
      <c r="E790" s="2" t="s">
        <v>31</v>
      </c>
      <c r="F790" s="2" t="s">
        <v>2358</v>
      </c>
      <c r="G790" s="2" t="s">
        <v>3</v>
      </c>
      <c r="H790" s="2" t="s">
        <v>2591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3935.5328220000006</v>
      </c>
      <c r="R790" s="1">
        <v>0</v>
      </c>
      <c r="S790" s="1">
        <v>2824.758350000001</v>
      </c>
      <c r="T790" s="1">
        <v>0</v>
      </c>
      <c r="U790" s="2" t="s">
        <v>0</v>
      </c>
      <c r="V790" s="1">
        <v>0</v>
      </c>
      <c r="W790" s="1">
        <v>957.56420000000014</v>
      </c>
      <c r="X790" s="2" t="s">
        <v>8</v>
      </c>
      <c r="Y790" s="1">
        <v>153.21027199999995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35" t="s">
        <v>1</v>
      </c>
      <c r="AN790" s="2" t="s">
        <v>1</v>
      </c>
      <c r="AO790" s="135" t="s">
        <v>1</v>
      </c>
      <c r="AP790" s="2" t="s">
        <v>1</v>
      </c>
      <c r="AQ790" s="4">
        <v>3935.532822000001</v>
      </c>
      <c r="AR790" s="4">
        <v>0</v>
      </c>
    </row>
    <row r="791" spans="1:44" ht="15" customHeight="1" x14ac:dyDescent="0.25">
      <c r="A791" s="2" t="s">
        <v>994</v>
      </c>
      <c r="B791" s="47">
        <v>44482</v>
      </c>
      <c r="C791" s="2" t="s">
        <v>26</v>
      </c>
      <c r="D791" s="2" t="s">
        <v>32</v>
      </c>
      <c r="E791" s="2" t="s">
        <v>31</v>
      </c>
      <c r="F791" s="2" t="s">
        <v>2593</v>
      </c>
      <c r="G791" s="2" t="s">
        <v>3</v>
      </c>
      <c r="H791" s="2" t="s">
        <v>2473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1295</v>
      </c>
      <c r="P791" s="2" t="s">
        <v>1296</v>
      </c>
      <c r="Q791" s="1">
        <v>60.610697999999999</v>
      </c>
      <c r="R791" s="1">
        <v>0</v>
      </c>
      <c r="S791" s="1">
        <v>24.559000000000001</v>
      </c>
      <c r="T791" s="1">
        <v>31.079049999999999</v>
      </c>
      <c r="U791" s="2" t="s">
        <v>8</v>
      </c>
      <c r="V791" s="1">
        <v>4.9726480000000004</v>
      </c>
      <c r="W791" s="1">
        <v>0</v>
      </c>
      <c r="X791" s="2" t="s">
        <v>0</v>
      </c>
      <c r="Y791" s="1">
        <v>0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35" t="s">
        <v>1</v>
      </c>
      <c r="AN791" s="2" t="s">
        <v>1</v>
      </c>
      <c r="AO791" s="135" t="s">
        <v>1</v>
      </c>
      <c r="AP791" s="2" t="s">
        <v>1</v>
      </c>
      <c r="AQ791" s="4">
        <v>60.610697999999999</v>
      </c>
      <c r="AR791" s="4">
        <v>0</v>
      </c>
    </row>
    <row r="792" spans="1:44" ht="15" customHeight="1" x14ac:dyDescent="0.25">
      <c r="A792" s="2" t="s">
        <v>995</v>
      </c>
      <c r="B792" s="47">
        <v>44482</v>
      </c>
      <c r="C792" s="2" t="s">
        <v>26</v>
      </c>
      <c r="D792" s="2" t="s">
        <v>32</v>
      </c>
      <c r="E792" s="2" t="s">
        <v>31</v>
      </c>
      <c r="F792" s="2" t="s">
        <v>2358</v>
      </c>
      <c r="G792" s="2" t="s">
        <v>3</v>
      </c>
      <c r="H792" s="2" t="s">
        <v>2597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270.05506400000002</v>
      </c>
      <c r="R792" s="1">
        <v>0</v>
      </c>
      <c r="S792" s="1">
        <v>234.01630000000006</v>
      </c>
      <c r="T792" s="1">
        <v>0</v>
      </c>
      <c r="U792" s="2" t="s">
        <v>0</v>
      </c>
      <c r="V792" s="1">
        <v>0</v>
      </c>
      <c r="W792" s="1">
        <v>31.067900000000002</v>
      </c>
      <c r="X792" s="2" t="s">
        <v>0</v>
      </c>
      <c r="Y792" s="1">
        <v>4.9708639999999997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35" t="s">
        <v>1</v>
      </c>
      <c r="AN792" s="2" t="s">
        <v>1</v>
      </c>
      <c r="AO792" s="135" t="s">
        <v>1</v>
      </c>
      <c r="AP792" s="2" t="s">
        <v>1</v>
      </c>
      <c r="AQ792" s="4">
        <v>270.05506400000007</v>
      </c>
      <c r="AR792" s="4">
        <v>0</v>
      </c>
    </row>
    <row r="793" spans="1:44" ht="15" customHeight="1" x14ac:dyDescent="0.25">
      <c r="A793" s="2" t="s">
        <v>996</v>
      </c>
      <c r="B793" s="47">
        <v>44482</v>
      </c>
      <c r="C793" s="2" t="s">
        <v>26</v>
      </c>
      <c r="D793" s="2" t="s">
        <v>32</v>
      </c>
      <c r="E793" s="2" t="s">
        <v>31</v>
      </c>
      <c r="F793" s="2" t="s">
        <v>2593</v>
      </c>
      <c r="G793" s="2" t="s">
        <v>12</v>
      </c>
      <c r="H793" s="2" t="s">
        <v>1</v>
      </c>
      <c r="I793" s="1" t="s">
        <v>1403</v>
      </c>
      <c r="J793" s="1" t="s">
        <v>1</v>
      </c>
      <c r="K793" s="1" t="s">
        <v>2599</v>
      </c>
      <c r="L793" s="1" t="s">
        <v>2558</v>
      </c>
      <c r="M793" s="1">
        <v>51.46</v>
      </c>
      <c r="N793" s="2" t="s">
        <v>11</v>
      </c>
      <c r="O793" s="2" t="s">
        <v>2600</v>
      </c>
      <c r="P793" s="2" t="s">
        <v>2601</v>
      </c>
      <c r="Q793" s="1">
        <v>-7.9</v>
      </c>
      <c r="R793" s="1">
        <v>0</v>
      </c>
      <c r="S793" s="1">
        <v>-7.9</v>
      </c>
      <c r="T793" s="1">
        <v>0</v>
      </c>
      <c r="U793" s="2" t="s">
        <v>0</v>
      </c>
      <c r="V793" s="1">
        <v>0</v>
      </c>
      <c r="W793" s="1">
        <v>0</v>
      </c>
      <c r="X793" s="2" t="s">
        <v>0</v>
      </c>
      <c r="Y793" s="1">
        <v>0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35" t="s">
        <v>1</v>
      </c>
      <c r="AN793" s="2" t="s">
        <v>1</v>
      </c>
      <c r="AO793" s="135" t="s">
        <v>1</v>
      </c>
      <c r="AP793" s="45" t="s">
        <v>1</v>
      </c>
      <c r="AQ793" s="4">
        <v>-7.9</v>
      </c>
      <c r="AR793" s="4">
        <v>0</v>
      </c>
    </row>
    <row r="794" spans="1:44" ht="15" customHeight="1" x14ac:dyDescent="0.25">
      <c r="A794" s="2" t="s">
        <v>998</v>
      </c>
      <c r="B794" s="47">
        <v>44482</v>
      </c>
      <c r="C794" s="2" t="s">
        <v>26</v>
      </c>
      <c r="D794" s="2" t="s">
        <v>32</v>
      </c>
      <c r="E794" s="2" t="s">
        <v>31</v>
      </c>
      <c r="F794" s="2" t="s">
        <v>2593</v>
      </c>
      <c r="G794" s="2" t="s">
        <v>12</v>
      </c>
      <c r="H794" s="2" t="s">
        <v>1</v>
      </c>
      <c r="I794" s="1" t="s">
        <v>1210</v>
      </c>
      <c r="J794" s="1" t="s">
        <v>1</v>
      </c>
      <c r="K794" s="1" t="s">
        <v>2605</v>
      </c>
      <c r="L794" s="1" t="s">
        <v>2574</v>
      </c>
      <c r="M794" s="1">
        <v>98.21</v>
      </c>
      <c r="N794" s="2" t="s">
        <v>11</v>
      </c>
      <c r="O794" s="2" t="s">
        <v>2606</v>
      </c>
      <c r="P794" s="2" t="s">
        <v>2607</v>
      </c>
      <c r="Q794" s="1">
        <v>-9.0175000000000001</v>
      </c>
      <c r="R794" s="1">
        <v>0</v>
      </c>
      <c r="S794" s="1">
        <v>-9.0175000000000001</v>
      </c>
      <c r="T794" s="1">
        <v>0</v>
      </c>
      <c r="U794" s="2" t="s">
        <v>0</v>
      </c>
      <c r="V794" s="1">
        <v>0</v>
      </c>
      <c r="W794" s="1">
        <v>0</v>
      </c>
      <c r="X794" s="2" t="s">
        <v>0</v>
      </c>
      <c r="Y794" s="1">
        <v>0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35" t="s">
        <v>1</v>
      </c>
      <c r="AN794" s="2" t="s">
        <v>1</v>
      </c>
      <c r="AO794" s="135" t="s">
        <v>1</v>
      </c>
      <c r="AP794" s="45" t="s">
        <v>1</v>
      </c>
      <c r="AQ794" s="4">
        <v>-9.0175000000000001</v>
      </c>
      <c r="AR794" s="4">
        <v>0</v>
      </c>
    </row>
    <row r="795" spans="1:44" ht="15" customHeight="1" x14ac:dyDescent="0.25">
      <c r="A795" s="2" t="s">
        <v>999</v>
      </c>
      <c r="B795" s="47">
        <v>44482</v>
      </c>
      <c r="C795" s="2" t="s">
        <v>6</v>
      </c>
      <c r="D795" s="2" t="s">
        <v>32</v>
      </c>
      <c r="E795" s="2" t="s">
        <v>203</v>
      </c>
      <c r="F795" s="2" t="s">
        <v>1120</v>
      </c>
      <c r="G795" s="2" t="s">
        <v>3</v>
      </c>
      <c r="H795" s="2" t="s">
        <v>3016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2953.5513499999997</v>
      </c>
      <c r="R795" s="1">
        <v>0</v>
      </c>
      <c r="S795" s="1">
        <v>2264.83905</v>
      </c>
      <c r="T795" s="1">
        <v>0</v>
      </c>
      <c r="U795" s="2" t="s">
        <v>0</v>
      </c>
      <c r="V795" s="1">
        <v>0</v>
      </c>
      <c r="W795" s="1">
        <v>593.71749999999986</v>
      </c>
      <c r="X795" s="2" t="s">
        <v>0</v>
      </c>
      <c r="Y795" s="1">
        <v>94.994799999999969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35" t="s">
        <v>1</v>
      </c>
      <c r="AN795" s="2" t="s">
        <v>1</v>
      </c>
      <c r="AO795" s="135" t="s">
        <v>1</v>
      </c>
      <c r="AP795" s="45" t="s">
        <v>1</v>
      </c>
      <c r="AQ795" s="4">
        <v>2953.5513499999997</v>
      </c>
      <c r="AR795" s="4">
        <v>0</v>
      </c>
    </row>
    <row r="796" spans="1:44" ht="15" customHeight="1" x14ac:dyDescent="0.25">
      <c r="A796" s="2" t="s">
        <v>1000</v>
      </c>
      <c r="B796" s="47">
        <v>44482</v>
      </c>
      <c r="C796" s="2" t="s">
        <v>26</v>
      </c>
      <c r="D796" s="2" t="s">
        <v>25</v>
      </c>
      <c r="E796" s="2" t="s">
        <v>250</v>
      </c>
      <c r="F796" s="2" t="s">
        <v>1539</v>
      </c>
      <c r="G796" s="2" t="s">
        <v>3</v>
      </c>
      <c r="H796" s="2" t="s">
        <v>2609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82.970647999999997</v>
      </c>
      <c r="R796" s="1">
        <v>0</v>
      </c>
      <c r="S796" s="1">
        <v>63.392400000000002</v>
      </c>
      <c r="T796" s="1">
        <v>0</v>
      </c>
      <c r="U796" s="2" t="s">
        <v>0</v>
      </c>
      <c r="V796" s="1">
        <v>0</v>
      </c>
      <c r="W796" s="1">
        <v>16.877800000000001</v>
      </c>
      <c r="X796" s="2" t="s">
        <v>0</v>
      </c>
      <c r="Y796" s="1">
        <v>2.7004480000000002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35" t="s">
        <v>1</v>
      </c>
      <c r="AN796" s="2" t="s">
        <v>1</v>
      </c>
      <c r="AO796" s="135" t="s">
        <v>1</v>
      </c>
      <c r="AP796" s="45" t="s">
        <v>1</v>
      </c>
      <c r="AQ796" s="4">
        <v>82.970647999999997</v>
      </c>
      <c r="AR796" s="4">
        <v>0</v>
      </c>
    </row>
    <row r="797" spans="1:44" ht="15" customHeight="1" x14ac:dyDescent="0.25">
      <c r="A797" s="2" t="s">
        <v>1001</v>
      </c>
      <c r="B797" s="47">
        <v>44482</v>
      </c>
      <c r="C797" s="2" t="s">
        <v>6</v>
      </c>
      <c r="D797" s="2" t="s">
        <v>25</v>
      </c>
      <c r="E797" s="2" t="s">
        <v>197</v>
      </c>
      <c r="F797" s="2" t="s">
        <v>3017</v>
      </c>
      <c r="G797" s="2" t="s">
        <v>3</v>
      </c>
      <c r="H797" s="2" t="s">
        <v>3018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4719.7940740000013</v>
      </c>
      <c r="R797" s="1">
        <v>0</v>
      </c>
      <c r="S797" s="1">
        <v>3363.6666999999989</v>
      </c>
      <c r="T797" s="1">
        <v>0</v>
      </c>
      <c r="U797" s="2" t="s">
        <v>0</v>
      </c>
      <c r="V797" s="1">
        <v>0</v>
      </c>
      <c r="W797" s="1">
        <v>1169.0751500000003</v>
      </c>
      <c r="X797" s="2" t="s">
        <v>0</v>
      </c>
      <c r="Y797" s="1">
        <v>187.052224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35" t="s">
        <v>1</v>
      </c>
      <c r="AN797" s="2" t="s">
        <v>1</v>
      </c>
      <c r="AO797" s="135" t="s">
        <v>1</v>
      </c>
      <c r="AP797" s="45" t="s">
        <v>1</v>
      </c>
      <c r="AQ797" s="4">
        <v>4719.7940739999995</v>
      </c>
      <c r="AR797" s="4">
        <v>0</v>
      </c>
    </row>
    <row r="798" spans="1:44" ht="15" customHeight="1" x14ac:dyDescent="0.25">
      <c r="A798" s="2" t="s">
        <v>1002</v>
      </c>
      <c r="B798" s="47">
        <v>44482</v>
      </c>
      <c r="C798" s="2" t="s">
        <v>6</v>
      </c>
      <c r="D798" s="2" t="s">
        <v>25</v>
      </c>
      <c r="E798" s="2" t="s">
        <v>197</v>
      </c>
      <c r="F798" s="2" t="s">
        <v>3017</v>
      </c>
      <c r="G798" s="2" t="s">
        <v>12</v>
      </c>
      <c r="H798" s="2" t="s">
        <v>1</v>
      </c>
      <c r="I798" s="1" t="s">
        <v>3019</v>
      </c>
      <c r="J798" s="1" t="s">
        <v>1</v>
      </c>
      <c r="K798" s="1" t="s">
        <v>3020</v>
      </c>
      <c r="L798" s="1" t="s">
        <v>2908</v>
      </c>
      <c r="M798" s="1">
        <v>64.290000000000006</v>
      </c>
      <c r="N798" s="2" t="s">
        <v>11</v>
      </c>
      <c r="O798" s="2" t="s">
        <v>3021</v>
      </c>
      <c r="P798" s="2" t="s">
        <v>3022</v>
      </c>
      <c r="Q798" s="1">
        <v>-10.49</v>
      </c>
      <c r="R798" s="1">
        <v>0</v>
      </c>
      <c r="S798" s="1">
        <v>-10.49</v>
      </c>
      <c r="T798" s="1">
        <v>0</v>
      </c>
      <c r="U798" s="2" t="s">
        <v>0</v>
      </c>
      <c r="V798" s="1">
        <v>0</v>
      </c>
      <c r="W798" s="1">
        <v>0</v>
      </c>
      <c r="X798" s="2" t="s">
        <v>0</v>
      </c>
      <c r="Y798" s="1">
        <v>0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35" t="s">
        <v>1</v>
      </c>
      <c r="AN798" s="2" t="s">
        <v>1</v>
      </c>
      <c r="AO798" s="135" t="s">
        <v>1</v>
      </c>
      <c r="AP798" s="45" t="s">
        <v>1</v>
      </c>
      <c r="AQ798" s="4">
        <v>-10.49</v>
      </c>
      <c r="AR798" s="4">
        <v>0</v>
      </c>
    </row>
    <row r="799" spans="1:44" ht="15" customHeight="1" x14ac:dyDescent="0.25">
      <c r="A799" s="2" t="s">
        <v>1003</v>
      </c>
      <c r="B799" s="46">
        <v>44482</v>
      </c>
      <c r="C799" s="2" t="s">
        <v>26</v>
      </c>
      <c r="D799" s="2" t="s">
        <v>23</v>
      </c>
      <c r="E799" s="2" t="s">
        <v>355</v>
      </c>
      <c r="F799" s="58" t="s">
        <v>1346</v>
      </c>
      <c r="G799" s="2" t="s">
        <v>3</v>
      </c>
      <c r="H799" s="2" t="s">
        <v>2611</v>
      </c>
      <c r="I799" s="2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1">
        <v>957.09854600000006</v>
      </c>
      <c r="R799" s="1">
        <v>0</v>
      </c>
      <c r="S799" s="1">
        <v>716.36595</v>
      </c>
      <c r="T799" s="1">
        <v>0</v>
      </c>
      <c r="U799" s="2" t="s">
        <v>0</v>
      </c>
      <c r="V799" s="1">
        <v>0</v>
      </c>
      <c r="W799" s="1">
        <v>207.52809999999999</v>
      </c>
      <c r="X799" s="2" t="s">
        <v>8</v>
      </c>
      <c r="Y799" s="1">
        <v>33.204495999999999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134" t="s">
        <v>0</v>
      </c>
      <c r="AK799" s="1">
        <v>0</v>
      </c>
      <c r="AL799" s="1">
        <v>0</v>
      </c>
      <c r="AM799" s="134" t="s">
        <v>1</v>
      </c>
      <c r="AN799" s="134" t="s">
        <v>1</v>
      </c>
      <c r="AO799" s="134" t="s">
        <v>1</v>
      </c>
      <c r="AP799" s="138" t="s">
        <v>1</v>
      </c>
      <c r="AQ799" s="4">
        <v>957.09854599999994</v>
      </c>
      <c r="AR799" s="4">
        <v>0</v>
      </c>
    </row>
    <row r="800" spans="1:44" ht="15" customHeight="1" x14ac:dyDescent="0.25">
      <c r="A800" s="2" t="s">
        <v>1004</v>
      </c>
      <c r="B800" s="46">
        <v>44482</v>
      </c>
      <c r="C800" s="2" t="s">
        <v>6</v>
      </c>
      <c r="D800" s="2" t="s">
        <v>23</v>
      </c>
      <c r="E800" s="2" t="s">
        <v>193</v>
      </c>
      <c r="F800" s="58" t="s">
        <v>1389</v>
      </c>
      <c r="G800" s="2" t="s">
        <v>3</v>
      </c>
      <c r="H800" s="134" t="s">
        <v>3023</v>
      </c>
      <c r="I800" s="2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1">
        <v>854.1836340000001</v>
      </c>
      <c r="R800" s="1">
        <v>0</v>
      </c>
      <c r="S800" s="1">
        <v>663.96984999999984</v>
      </c>
      <c r="T800" s="1">
        <v>0</v>
      </c>
      <c r="U800" s="2" t="s">
        <v>0</v>
      </c>
      <c r="V800" s="1">
        <v>0</v>
      </c>
      <c r="W800" s="1">
        <v>163.97739999999999</v>
      </c>
      <c r="X800" s="2" t="s">
        <v>8</v>
      </c>
      <c r="Y800" s="1">
        <v>26.236384000000005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134" t="s">
        <v>0</v>
      </c>
      <c r="AK800" s="1">
        <v>0</v>
      </c>
      <c r="AL800" s="1">
        <v>0</v>
      </c>
      <c r="AM800" s="134" t="s">
        <v>1</v>
      </c>
      <c r="AN800" s="134" t="s">
        <v>1</v>
      </c>
      <c r="AO800" s="134" t="s">
        <v>1</v>
      </c>
      <c r="AP800" s="138" t="s">
        <v>1</v>
      </c>
      <c r="AQ800" s="4">
        <v>854.18363399999987</v>
      </c>
      <c r="AR800" s="4">
        <v>0</v>
      </c>
    </row>
    <row r="801" spans="1:44" ht="15" customHeight="1" x14ac:dyDescent="0.25">
      <c r="A801" s="2" t="s">
        <v>1005</v>
      </c>
      <c r="B801" s="47">
        <v>44482</v>
      </c>
      <c r="C801" s="2" t="s">
        <v>6</v>
      </c>
      <c r="D801" s="2" t="s">
        <v>23</v>
      </c>
      <c r="E801" s="2" t="s">
        <v>193</v>
      </c>
      <c r="F801" s="2" t="s">
        <v>1389</v>
      </c>
      <c r="G801" s="2" t="s">
        <v>3</v>
      </c>
      <c r="H801" s="2" t="s">
        <v>3024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3025</v>
      </c>
      <c r="P801" s="2" t="s">
        <v>3026</v>
      </c>
      <c r="Q801" s="1">
        <v>119.64</v>
      </c>
      <c r="R801" s="1">
        <v>0</v>
      </c>
      <c r="S801" s="1">
        <v>119.64</v>
      </c>
      <c r="T801" s="1">
        <v>0</v>
      </c>
      <c r="U801" s="2" t="s">
        <v>0</v>
      </c>
      <c r="V801" s="1">
        <v>0</v>
      </c>
      <c r="W801" s="1">
        <v>0</v>
      </c>
      <c r="X801" s="2" t="s">
        <v>0</v>
      </c>
      <c r="Y801" s="1">
        <v>0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35" t="s">
        <v>1</v>
      </c>
      <c r="AN801" s="2" t="s">
        <v>1</v>
      </c>
      <c r="AO801" s="135" t="s">
        <v>1</v>
      </c>
      <c r="AP801" s="45" t="s">
        <v>1</v>
      </c>
      <c r="AQ801" s="4">
        <v>119.64</v>
      </c>
      <c r="AR801" s="4">
        <v>0</v>
      </c>
    </row>
    <row r="802" spans="1:44" ht="15" customHeight="1" x14ac:dyDescent="0.25">
      <c r="A802" s="2" t="s">
        <v>1006</v>
      </c>
      <c r="B802" s="47">
        <v>44482</v>
      </c>
      <c r="C802" s="2" t="s">
        <v>6</v>
      </c>
      <c r="D802" s="2" t="s">
        <v>23</v>
      </c>
      <c r="E802" s="2" t="s">
        <v>193</v>
      </c>
      <c r="F802" s="2" t="s">
        <v>1389</v>
      </c>
      <c r="G802" s="2" t="s">
        <v>3</v>
      </c>
      <c r="H802" s="2" t="s">
        <v>3027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1974.1661139999999</v>
      </c>
      <c r="R802" s="1">
        <v>0</v>
      </c>
      <c r="S802" s="1">
        <v>1490.384</v>
      </c>
      <c r="T802" s="1">
        <v>0</v>
      </c>
      <c r="U802" s="2" t="s">
        <v>0</v>
      </c>
      <c r="V802" s="1">
        <v>0</v>
      </c>
      <c r="W802" s="1">
        <v>417.05355000000003</v>
      </c>
      <c r="X802" s="2" t="s">
        <v>8</v>
      </c>
      <c r="Y802" s="1">
        <v>66.728564000000006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35" t="s">
        <v>1</v>
      </c>
      <c r="AN802" s="2" t="s">
        <v>1</v>
      </c>
      <c r="AO802" s="135" t="s">
        <v>1</v>
      </c>
      <c r="AP802" s="45" t="s">
        <v>1</v>
      </c>
      <c r="AQ802" s="4">
        <v>1974.1661140000001</v>
      </c>
      <c r="AR802" s="4">
        <v>0</v>
      </c>
    </row>
    <row r="803" spans="1:44" ht="15" customHeight="1" x14ac:dyDescent="0.25">
      <c r="A803" s="2" t="s">
        <v>1007</v>
      </c>
      <c r="B803" s="47">
        <v>44482</v>
      </c>
      <c r="C803" s="2" t="s">
        <v>6</v>
      </c>
      <c r="D803" s="2" t="s">
        <v>21</v>
      </c>
      <c r="E803" s="2" t="s">
        <v>191</v>
      </c>
      <c r="F803" s="2" t="s">
        <v>2071</v>
      </c>
      <c r="G803" s="2" t="s">
        <v>3</v>
      </c>
      <c r="H803" s="2" t="s">
        <v>3028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291.97337400000004</v>
      </c>
      <c r="R803" s="1">
        <v>0</v>
      </c>
      <c r="S803" s="1">
        <v>258.66090000000003</v>
      </c>
      <c r="T803" s="1">
        <v>0</v>
      </c>
      <c r="U803" s="2" t="s">
        <v>0</v>
      </c>
      <c r="V803" s="1">
        <v>0</v>
      </c>
      <c r="W803" s="1">
        <v>28.717650000000003</v>
      </c>
      <c r="X803" s="2" t="s">
        <v>0</v>
      </c>
      <c r="Y803" s="1">
        <v>4.594824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35" t="s">
        <v>1</v>
      </c>
      <c r="AN803" s="2" t="s">
        <v>1</v>
      </c>
      <c r="AO803" s="135" t="s">
        <v>1</v>
      </c>
      <c r="AP803" s="45" t="s">
        <v>1</v>
      </c>
      <c r="AQ803" s="4">
        <v>291.97337400000004</v>
      </c>
      <c r="AR803" s="4">
        <v>0</v>
      </c>
    </row>
    <row r="804" spans="1:44" ht="15" customHeight="1" x14ac:dyDescent="0.25">
      <c r="A804" s="2" t="s">
        <v>1008</v>
      </c>
      <c r="B804" s="47">
        <v>44482</v>
      </c>
      <c r="C804" s="2" t="s">
        <v>6</v>
      </c>
      <c r="D804" s="2" t="s">
        <v>21</v>
      </c>
      <c r="E804" s="2" t="s">
        <v>191</v>
      </c>
      <c r="F804" s="2" t="s">
        <v>2071</v>
      </c>
      <c r="G804" s="2" t="s">
        <v>3</v>
      </c>
      <c r="H804" s="2" t="s">
        <v>3029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3030</v>
      </c>
      <c r="P804" s="2" t="s">
        <v>3031</v>
      </c>
      <c r="Q804" s="1">
        <v>155.35239999999999</v>
      </c>
      <c r="R804" s="1">
        <v>0</v>
      </c>
      <c r="S804" s="1">
        <v>103.91800000000001</v>
      </c>
      <c r="T804" s="1">
        <v>44.34</v>
      </c>
      <c r="U804" s="2" t="s">
        <v>8</v>
      </c>
      <c r="V804" s="1">
        <v>7.0944000000000003</v>
      </c>
      <c r="W804" s="1">
        <v>0</v>
      </c>
      <c r="X804" s="2" t="s">
        <v>0</v>
      </c>
      <c r="Y804" s="1">
        <v>0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35" t="s">
        <v>1</v>
      </c>
      <c r="AN804" s="2" t="s">
        <v>1</v>
      </c>
      <c r="AO804" s="135" t="s">
        <v>1</v>
      </c>
      <c r="AP804" s="45" t="s">
        <v>1</v>
      </c>
      <c r="AQ804" s="4">
        <v>155.35240000000002</v>
      </c>
      <c r="AR804" s="4">
        <v>0</v>
      </c>
    </row>
    <row r="805" spans="1:44" ht="15" customHeight="1" x14ac:dyDescent="0.25">
      <c r="A805" s="2" t="s">
        <v>1009</v>
      </c>
      <c r="B805" s="47">
        <v>44482</v>
      </c>
      <c r="C805" s="2" t="s">
        <v>6</v>
      </c>
      <c r="D805" s="2" t="s">
        <v>21</v>
      </c>
      <c r="E805" s="2" t="s">
        <v>191</v>
      </c>
      <c r="F805" s="2" t="s">
        <v>2071</v>
      </c>
      <c r="G805" s="2" t="s">
        <v>3</v>
      </c>
      <c r="H805" s="2" t="s">
        <v>3032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2356.7166900000007</v>
      </c>
      <c r="R805" s="1">
        <v>0</v>
      </c>
      <c r="S805" s="1">
        <v>1819.9322000000002</v>
      </c>
      <c r="T805" s="1">
        <v>0</v>
      </c>
      <c r="U805" s="2" t="s">
        <v>0</v>
      </c>
      <c r="V805" s="1">
        <v>0</v>
      </c>
      <c r="W805" s="1">
        <v>462.74524999999994</v>
      </c>
      <c r="X805" s="2" t="s">
        <v>8</v>
      </c>
      <c r="Y805" s="1">
        <v>74.039240000000007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35" t="s">
        <v>1</v>
      </c>
      <c r="AN805" s="2" t="s">
        <v>1</v>
      </c>
      <c r="AO805" s="135" t="s">
        <v>1</v>
      </c>
      <c r="AP805" s="45" t="s">
        <v>1</v>
      </c>
      <c r="AQ805" s="4">
        <v>2356.7166900000002</v>
      </c>
      <c r="AR805" s="4">
        <v>0</v>
      </c>
    </row>
    <row r="806" spans="1:44" ht="15" customHeight="1" x14ac:dyDescent="0.25">
      <c r="A806" s="2" t="s">
        <v>1010</v>
      </c>
      <c r="B806" s="47">
        <v>44482</v>
      </c>
      <c r="C806" s="2" t="s">
        <v>26</v>
      </c>
      <c r="D806" s="2" t="s">
        <v>892</v>
      </c>
      <c r="E806" s="2" t="s">
        <v>894</v>
      </c>
      <c r="F806" s="2" t="s">
        <v>2613</v>
      </c>
      <c r="G806" s="2" t="s">
        <v>3</v>
      </c>
      <c r="H806" s="2" t="s">
        <v>2614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109.1392</v>
      </c>
      <c r="R806" s="1">
        <v>0</v>
      </c>
      <c r="S806" s="1">
        <v>5.4700000000000131</v>
      </c>
      <c r="T806" s="1">
        <v>0</v>
      </c>
      <c r="U806" s="2" t="s">
        <v>0</v>
      </c>
      <c r="V806" s="1">
        <v>0</v>
      </c>
      <c r="W806" s="1">
        <v>89.37</v>
      </c>
      <c r="X806" s="2" t="s">
        <v>8</v>
      </c>
      <c r="Y806" s="1">
        <v>14.299200000000003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35" t="s">
        <v>1</v>
      </c>
      <c r="AN806" s="2" t="s">
        <v>1</v>
      </c>
      <c r="AO806" s="135" t="s">
        <v>1</v>
      </c>
      <c r="AP806" s="45" t="s">
        <v>1</v>
      </c>
      <c r="AQ806" s="4">
        <v>109.13920000000002</v>
      </c>
      <c r="AR806" s="4">
        <v>0</v>
      </c>
    </row>
    <row r="807" spans="1:44" ht="15" customHeight="1" x14ac:dyDescent="0.25">
      <c r="A807" s="2" t="s">
        <v>1011</v>
      </c>
      <c r="B807" s="47">
        <v>44482</v>
      </c>
      <c r="C807" s="2" t="s">
        <v>6</v>
      </c>
      <c r="D807" s="2" t="s">
        <v>892</v>
      </c>
      <c r="E807" s="2" t="s">
        <v>893</v>
      </c>
      <c r="F807" s="2" t="s">
        <v>3033</v>
      </c>
      <c r="G807" s="2" t="s">
        <v>3</v>
      </c>
      <c r="H807" s="2" t="s">
        <v>3034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2412.8243859999998</v>
      </c>
      <c r="R807" s="1">
        <v>0</v>
      </c>
      <c r="S807" s="1">
        <v>1815.1260999999997</v>
      </c>
      <c r="T807" s="1">
        <v>0</v>
      </c>
      <c r="U807" s="2" t="s">
        <v>0</v>
      </c>
      <c r="V807" s="1">
        <v>0</v>
      </c>
      <c r="W807" s="1">
        <v>515.25715000000014</v>
      </c>
      <c r="X807" s="2" t="s">
        <v>8</v>
      </c>
      <c r="Y807" s="1">
        <v>82.441136000000014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35" t="s">
        <v>1</v>
      </c>
      <c r="AN807" s="2" t="s">
        <v>1</v>
      </c>
      <c r="AO807" s="135" t="s">
        <v>1</v>
      </c>
      <c r="AP807" s="45" t="s">
        <v>1</v>
      </c>
      <c r="AQ807" s="4">
        <v>2412.8243859999998</v>
      </c>
      <c r="AR807" s="4">
        <v>0</v>
      </c>
    </row>
    <row r="808" spans="1:44" ht="15" customHeight="1" x14ac:dyDescent="0.25">
      <c r="A808" s="2" t="s">
        <v>1012</v>
      </c>
      <c r="B808" s="47">
        <v>44482</v>
      </c>
      <c r="C808" s="2" t="s">
        <v>6</v>
      </c>
      <c r="D808" s="2" t="s">
        <v>18</v>
      </c>
      <c r="E808" s="2" t="s">
        <v>184</v>
      </c>
      <c r="F808" s="2" t="s">
        <v>1389</v>
      </c>
      <c r="G808" s="2" t="s">
        <v>3</v>
      </c>
      <c r="H808" s="2" t="s">
        <v>3035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1">
        <v>1173.8581499999998</v>
      </c>
      <c r="R808" s="1">
        <v>0</v>
      </c>
      <c r="S808" s="1">
        <v>859.76025000000016</v>
      </c>
      <c r="T808" s="1">
        <v>0</v>
      </c>
      <c r="U808" s="2" t="s">
        <v>0</v>
      </c>
      <c r="V808" s="1">
        <v>0</v>
      </c>
      <c r="W808" s="1">
        <v>270.77409999999998</v>
      </c>
      <c r="X808" s="2" t="s">
        <v>0</v>
      </c>
      <c r="Y808" s="1">
        <v>43.323800000000006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35" t="s">
        <v>1</v>
      </c>
      <c r="AN808" s="2" t="s">
        <v>1</v>
      </c>
      <c r="AO808" s="135" t="s">
        <v>1</v>
      </c>
      <c r="AP808" s="45" t="s">
        <v>1</v>
      </c>
      <c r="AQ808" s="4">
        <v>1173.85815</v>
      </c>
      <c r="AR808" s="4">
        <v>0</v>
      </c>
    </row>
    <row r="809" spans="1:44" ht="15" customHeight="1" x14ac:dyDescent="0.25">
      <c r="A809" s="2" t="s">
        <v>1015</v>
      </c>
      <c r="B809" s="47">
        <v>44482</v>
      </c>
      <c r="C809" s="2" t="s">
        <v>6</v>
      </c>
      <c r="D809" s="2" t="s">
        <v>16</v>
      </c>
      <c r="E809" s="2" t="s">
        <v>182</v>
      </c>
      <c r="F809" s="2" t="s">
        <v>3036</v>
      </c>
      <c r="G809" s="2" t="s">
        <v>3</v>
      </c>
      <c r="H809" s="2" t="s">
        <v>3037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3850.5950659999985</v>
      </c>
      <c r="R809" s="1">
        <v>0</v>
      </c>
      <c r="S809" s="1">
        <v>2922.7475999999997</v>
      </c>
      <c r="T809" s="1">
        <v>0</v>
      </c>
      <c r="U809" s="2" t="s">
        <v>0</v>
      </c>
      <c r="V809" s="1">
        <v>0</v>
      </c>
      <c r="W809" s="1">
        <v>799.86835000000008</v>
      </c>
      <c r="X809" s="2" t="s">
        <v>8</v>
      </c>
      <c r="Y809" s="1">
        <v>127.97911599999999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35" t="s">
        <v>1</v>
      </c>
      <c r="AN809" s="2" t="s">
        <v>1</v>
      </c>
      <c r="AO809" s="135" t="s">
        <v>1</v>
      </c>
      <c r="AP809" s="2" t="s">
        <v>1</v>
      </c>
      <c r="AQ809" s="4">
        <v>3850.5950659999999</v>
      </c>
      <c r="AR809" s="4">
        <v>0</v>
      </c>
    </row>
    <row r="810" spans="1:44" ht="15" customHeight="1" x14ac:dyDescent="0.25">
      <c r="A810" s="2" t="s">
        <v>1016</v>
      </c>
      <c r="B810" s="47">
        <v>44482</v>
      </c>
      <c r="C810" s="2" t="s">
        <v>6</v>
      </c>
      <c r="D810" s="2" t="s">
        <v>9</v>
      </c>
      <c r="E810" s="2" t="s">
        <v>177</v>
      </c>
      <c r="F810" s="2" t="s">
        <v>3038</v>
      </c>
      <c r="G810" s="2" t="s">
        <v>3</v>
      </c>
      <c r="H810" s="2" t="s">
        <v>3039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215.08929999999998</v>
      </c>
      <c r="R810" s="1">
        <v>0</v>
      </c>
      <c r="S810" s="1">
        <v>100.29569999999998</v>
      </c>
      <c r="T810" s="1">
        <v>0</v>
      </c>
      <c r="U810" s="2" t="s">
        <v>0</v>
      </c>
      <c r="V810" s="1">
        <v>0</v>
      </c>
      <c r="W810" s="1">
        <v>98.960000000000008</v>
      </c>
      <c r="X810" s="2" t="s">
        <v>8</v>
      </c>
      <c r="Y810" s="1">
        <v>15.833600000000001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35" t="s">
        <v>1</v>
      </c>
      <c r="AN810" s="2" t="s">
        <v>1</v>
      </c>
      <c r="AO810" s="135" t="s">
        <v>1</v>
      </c>
      <c r="AP810" s="2" t="s">
        <v>1</v>
      </c>
      <c r="AQ810" s="4">
        <v>215.08929999999998</v>
      </c>
      <c r="AR810" s="4">
        <v>0</v>
      </c>
    </row>
    <row r="811" spans="1:44" ht="15" customHeight="1" x14ac:dyDescent="0.25">
      <c r="A811" s="2" t="s">
        <v>1018</v>
      </c>
      <c r="B811" s="47">
        <v>44482</v>
      </c>
      <c r="C811" s="2" t="s">
        <v>6</v>
      </c>
      <c r="D811" s="2" t="s">
        <v>1591</v>
      </c>
      <c r="E811" s="2" t="s">
        <v>732</v>
      </c>
      <c r="F811" s="2" t="s">
        <v>2103</v>
      </c>
      <c r="G811" s="2" t="s">
        <v>3</v>
      </c>
      <c r="H811" s="2" t="s">
        <v>2104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1535.7196279999996</v>
      </c>
      <c r="R811" s="1">
        <v>0</v>
      </c>
      <c r="S811" s="1">
        <v>1307.0592499999998</v>
      </c>
      <c r="T811" s="1">
        <v>0</v>
      </c>
      <c r="U811" s="2" t="s">
        <v>0</v>
      </c>
      <c r="V811" s="1">
        <v>0</v>
      </c>
      <c r="W811" s="1">
        <v>197.12105000000005</v>
      </c>
      <c r="X811" s="2" t="s">
        <v>8</v>
      </c>
      <c r="Y811" s="1">
        <v>31.539327999999998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35" t="s">
        <v>1</v>
      </c>
      <c r="AN811" s="2" t="s">
        <v>1</v>
      </c>
      <c r="AO811" s="135" t="s">
        <v>1</v>
      </c>
      <c r="AP811" s="2" t="s">
        <v>1</v>
      </c>
      <c r="AQ811" s="4">
        <v>1535.7196279999998</v>
      </c>
      <c r="AR811" s="4">
        <v>0</v>
      </c>
    </row>
    <row r="812" spans="1:44" ht="15" customHeight="1" x14ac:dyDescent="0.25">
      <c r="A812" s="2" t="s">
        <v>1019</v>
      </c>
      <c r="B812" s="47">
        <v>44482</v>
      </c>
      <c r="C812" s="2" t="s">
        <v>6</v>
      </c>
      <c r="D812" s="2" t="s">
        <v>5</v>
      </c>
      <c r="E812" s="2" t="s">
        <v>174</v>
      </c>
      <c r="F812" s="2" t="s">
        <v>3040</v>
      </c>
      <c r="G812" s="2" t="s">
        <v>3</v>
      </c>
      <c r="H812" s="2" t="s">
        <v>3041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633.53735000000006</v>
      </c>
      <c r="R812" s="1">
        <v>0</v>
      </c>
      <c r="S812" s="1">
        <v>559.36349999999993</v>
      </c>
      <c r="T812" s="1">
        <v>0</v>
      </c>
      <c r="U812" s="2" t="s">
        <v>0</v>
      </c>
      <c r="V812" s="1">
        <v>0</v>
      </c>
      <c r="W812" s="1">
        <v>63.942949999999996</v>
      </c>
      <c r="X812" s="2" t="s">
        <v>8</v>
      </c>
      <c r="Y812" s="1">
        <v>10.230900000000002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35" t="s">
        <v>1</v>
      </c>
      <c r="AN812" s="2" t="s">
        <v>1</v>
      </c>
      <c r="AO812" s="135" t="s">
        <v>1</v>
      </c>
      <c r="AP812" s="2" t="s">
        <v>1</v>
      </c>
      <c r="AQ812" s="4">
        <v>633.53734999999995</v>
      </c>
      <c r="AR812" s="4">
        <v>0</v>
      </c>
    </row>
    <row r="813" spans="1:44" ht="15" customHeight="1" x14ac:dyDescent="0.25">
      <c r="A813" s="2" t="s">
        <v>1020</v>
      </c>
      <c r="B813" s="47">
        <v>44482</v>
      </c>
      <c r="C813" s="2" t="s">
        <v>6</v>
      </c>
      <c r="D813" s="2" t="s">
        <v>929</v>
      </c>
      <c r="E813" s="2" t="s">
        <v>930</v>
      </c>
      <c r="F813" s="2" t="s">
        <v>3042</v>
      </c>
      <c r="G813" s="2" t="s">
        <v>3</v>
      </c>
      <c r="H813" s="2" t="s">
        <v>3043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789.54915000000017</v>
      </c>
      <c r="R813" s="1">
        <v>0</v>
      </c>
      <c r="S813" s="1">
        <v>552.43085000000019</v>
      </c>
      <c r="T813" s="1">
        <v>0</v>
      </c>
      <c r="U813" s="2" t="s">
        <v>0</v>
      </c>
      <c r="V813" s="1">
        <v>0</v>
      </c>
      <c r="W813" s="1">
        <v>204.41240000000002</v>
      </c>
      <c r="X813" s="2" t="s">
        <v>8</v>
      </c>
      <c r="Y813" s="1">
        <v>32.7059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35" t="s">
        <v>1</v>
      </c>
      <c r="AN813" s="2" t="s">
        <v>1</v>
      </c>
      <c r="AO813" s="135" t="s">
        <v>1</v>
      </c>
      <c r="AP813" s="2" t="s">
        <v>1</v>
      </c>
      <c r="AQ813" s="4">
        <v>789.54915000000028</v>
      </c>
      <c r="AR813" s="4">
        <v>0</v>
      </c>
    </row>
    <row r="814" spans="1:44" ht="15" customHeight="1" x14ac:dyDescent="0.25">
      <c r="A814" s="2" t="s">
        <v>1021</v>
      </c>
      <c r="B814" s="47">
        <v>44482</v>
      </c>
      <c r="C814" s="2" t="s">
        <v>6</v>
      </c>
      <c r="D814" s="2" t="s">
        <v>929</v>
      </c>
      <c r="E814" s="2" t="s">
        <v>930</v>
      </c>
      <c r="F814" s="2" t="s">
        <v>3042</v>
      </c>
      <c r="G814" s="2" t="s">
        <v>3</v>
      </c>
      <c r="H814" s="2" t="s">
        <v>3044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1113</v>
      </c>
      <c r="P814" s="2" t="s">
        <v>1114</v>
      </c>
      <c r="Q814" s="1">
        <v>36.911999999999999</v>
      </c>
      <c r="R814" s="1">
        <v>0</v>
      </c>
      <c r="S814" s="1">
        <v>14.872</v>
      </c>
      <c r="T814" s="1">
        <v>19</v>
      </c>
      <c r="U814" s="2" t="s">
        <v>8</v>
      </c>
      <c r="V814" s="1">
        <v>3.04</v>
      </c>
      <c r="W814" s="1">
        <v>0</v>
      </c>
      <c r="X814" s="2" t="s">
        <v>0</v>
      </c>
      <c r="Y814" s="1">
        <v>0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35" t="s">
        <v>1</v>
      </c>
      <c r="AN814" s="2" t="s">
        <v>1</v>
      </c>
      <c r="AO814" s="135" t="s">
        <v>1</v>
      </c>
      <c r="AP814" s="2" t="s">
        <v>1</v>
      </c>
      <c r="AQ814" s="4">
        <v>36.911999999999999</v>
      </c>
      <c r="AR814" s="4">
        <v>0</v>
      </c>
    </row>
    <row r="815" spans="1:44" ht="15" customHeight="1" x14ac:dyDescent="0.25">
      <c r="A815" s="2" t="s">
        <v>1022</v>
      </c>
      <c r="B815" s="47">
        <v>44482</v>
      </c>
      <c r="C815" s="2" t="s">
        <v>6</v>
      </c>
      <c r="D815" s="2" t="s">
        <v>929</v>
      </c>
      <c r="E815" s="2" t="s">
        <v>930</v>
      </c>
      <c r="F815" s="2" t="s">
        <v>3042</v>
      </c>
      <c r="G815" s="2" t="s">
        <v>3</v>
      </c>
      <c r="H815" s="2" t="s">
        <v>3045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3046</v>
      </c>
      <c r="P815" s="2" t="s">
        <v>3047</v>
      </c>
      <c r="Q815" s="1">
        <v>2.8040000000000003</v>
      </c>
      <c r="R815" s="1">
        <v>0</v>
      </c>
      <c r="S815" s="1">
        <v>2.8040000000000003</v>
      </c>
      <c r="T815" s="1">
        <v>0</v>
      </c>
      <c r="U815" s="2" t="s">
        <v>0</v>
      </c>
      <c r="V815" s="1">
        <v>0</v>
      </c>
      <c r="W815" s="1">
        <v>0</v>
      </c>
      <c r="X815" s="2" t="s">
        <v>0</v>
      </c>
      <c r="Y815" s="1">
        <v>0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35" t="s">
        <v>1</v>
      </c>
      <c r="AN815" s="2" t="s">
        <v>1</v>
      </c>
      <c r="AO815" s="135" t="s">
        <v>1</v>
      </c>
      <c r="AP815" s="2" t="s">
        <v>1</v>
      </c>
      <c r="AQ815" s="4">
        <v>2.8040000000000003</v>
      </c>
      <c r="AR815" s="4">
        <v>0</v>
      </c>
    </row>
    <row r="816" spans="1:44" ht="15" customHeight="1" x14ac:dyDescent="0.25">
      <c r="A816" s="2" t="s">
        <v>1023</v>
      </c>
      <c r="B816" s="47">
        <v>44482</v>
      </c>
      <c r="C816" s="2" t="s">
        <v>6</v>
      </c>
      <c r="D816" s="2" t="s">
        <v>884</v>
      </c>
      <c r="E816" s="2" t="s">
        <v>850</v>
      </c>
      <c r="F816" s="2" t="s">
        <v>3192</v>
      </c>
      <c r="G816" s="2" t="s">
        <v>3</v>
      </c>
      <c r="H816" s="2" t="s">
        <v>3188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0</v>
      </c>
      <c r="R816" s="1">
        <v>0</v>
      </c>
      <c r="S816" s="1">
        <v>0</v>
      </c>
      <c r="T816" s="1">
        <v>0</v>
      </c>
      <c r="U816" s="2" t="s">
        <v>0</v>
      </c>
      <c r="V816" s="1">
        <v>0</v>
      </c>
      <c r="W816" s="1">
        <v>0</v>
      </c>
      <c r="X816" s="2" t="s">
        <v>8</v>
      </c>
      <c r="Y816" s="1">
        <v>0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35"/>
      <c r="AN816" s="2"/>
      <c r="AO816" s="135">
        <v>0</v>
      </c>
      <c r="AP816" s="2">
        <v>0</v>
      </c>
      <c r="AQ816" s="4">
        <v>0</v>
      </c>
      <c r="AR816" s="4">
        <v>0</v>
      </c>
    </row>
    <row r="817" spans="1:44" ht="15" customHeight="1" x14ac:dyDescent="0.25">
      <c r="A817" s="2" t="s">
        <v>1024</v>
      </c>
      <c r="B817" s="47">
        <v>44483</v>
      </c>
      <c r="C817" s="2" t="s">
        <v>1364</v>
      </c>
      <c r="D817" s="2" t="s">
        <v>48</v>
      </c>
      <c r="E817" s="2" t="s">
        <v>1365</v>
      </c>
      <c r="F817" s="2" t="s">
        <v>2115</v>
      </c>
      <c r="G817" s="2" t="s">
        <v>3</v>
      </c>
      <c r="H817" s="2" t="s">
        <v>2116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1043.88625</v>
      </c>
      <c r="R817" s="1">
        <v>0</v>
      </c>
      <c r="S817" s="1">
        <v>891.8</v>
      </c>
      <c r="T817" s="1">
        <v>0</v>
      </c>
      <c r="U817" s="2" t="s">
        <v>0</v>
      </c>
      <c r="V817" s="1">
        <v>0</v>
      </c>
      <c r="W817" s="1">
        <v>131.10885000000002</v>
      </c>
      <c r="X817" s="2" t="s">
        <v>0</v>
      </c>
      <c r="Y817" s="1">
        <v>20.977399999999999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35" t="s">
        <v>1</v>
      </c>
      <c r="AN817" s="2" t="s">
        <v>1</v>
      </c>
      <c r="AO817" s="135" t="s">
        <v>1</v>
      </c>
      <c r="AP817" s="2" t="s">
        <v>1</v>
      </c>
      <c r="AQ817" s="4">
        <v>1043.88625</v>
      </c>
      <c r="AR817" s="4">
        <v>0</v>
      </c>
    </row>
    <row r="818" spans="1:44" ht="15" customHeight="1" x14ac:dyDescent="0.25">
      <c r="A818" s="2" t="s">
        <v>1025</v>
      </c>
      <c r="B818" s="47">
        <v>44483</v>
      </c>
      <c r="C818" s="2" t="s">
        <v>34</v>
      </c>
      <c r="D818" s="2" t="s">
        <v>48</v>
      </c>
      <c r="E818" s="2" t="s">
        <v>180</v>
      </c>
      <c r="F818" s="2" t="s">
        <v>2250</v>
      </c>
      <c r="G818" s="2" t="s">
        <v>3</v>
      </c>
      <c r="H818" s="2" t="s">
        <v>2251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1268.82465</v>
      </c>
      <c r="R818" s="1">
        <v>0</v>
      </c>
      <c r="S818" s="1">
        <v>1178.3394499999995</v>
      </c>
      <c r="T818" s="1">
        <v>0</v>
      </c>
      <c r="U818" s="2" t="s">
        <v>0</v>
      </c>
      <c r="V818" s="1">
        <v>0</v>
      </c>
      <c r="W818" s="1">
        <v>78.004499999999993</v>
      </c>
      <c r="X818" s="2" t="s">
        <v>0</v>
      </c>
      <c r="Y818" s="1">
        <v>12.480699999999999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35" t="s">
        <v>1</v>
      </c>
      <c r="AN818" s="2" t="s">
        <v>1</v>
      </c>
      <c r="AO818" s="135" t="s">
        <v>1</v>
      </c>
      <c r="AP818" s="2" t="s">
        <v>1</v>
      </c>
      <c r="AQ818" s="4">
        <v>1268.8246499999996</v>
      </c>
      <c r="AR818" s="4">
        <v>0</v>
      </c>
    </row>
    <row r="819" spans="1:44" ht="15" customHeight="1" x14ac:dyDescent="0.25">
      <c r="A819" s="2" t="s">
        <v>1026</v>
      </c>
      <c r="B819" s="47">
        <v>44483</v>
      </c>
      <c r="C819" s="2" t="s">
        <v>26</v>
      </c>
      <c r="D819" s="2" t="s">
        <v>48</v>
      </c>
      <c r="E819" s="2" t="s">
        <v>220</v>
      </c>
      <c r="F819" s="2" t="s">
        <v>2616</v>
      </c>
      <c r="G819" s="2" t="s">
        <v>3</v>
      </c>
      <c r="H819" s="2" t="s">
        <v>2617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157.19389999999999</v>
      </c>
      <c r="R819" s="1">
        <v>0</v>
      </c>
      <c r="S819" s="1">
        <v>90.505499999999984</v>
      </c>
      <c r="T819" s="1">
        <v>0</v>
      </c>
      <c r="U819" s="2" t="s">
        <v>0</v>
      </c>
      <c r="V819" s="1">
        <v>0</v>
      </c>
      <c r="W819" s="1">
        <v>57.49</v>
      </c>
      <c r="X819" s="2" t="s">
        <v>8</v>
      </c>
      <c r="Y819" s="1">
        <v>9.1984000000000012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35" t="s">
        <v>1</v>
      </c>
      <c r="AN819" s="2" t="s">
        <v>1</v>
      </c>
      <c r="AO819" s="135" t="s">
        <v>1</v>
      </c>
      <c r="AP819" s="2" t="s">
        <v>1</v>
      </c>
      <c r="AQ819" s="4">
        <v>157.19389999999999</v>
      </c>
      <c r="AR819" s="4">
        <v>0</v>
      </c>
    </row>
    <row r="820" spans="1:44" ht="15" customHeight="1" x14ac:dyDescent="0.25">
      <c r="A820" s="2" t="s">
        <v>1027</v>
      </c>
      <c r="B820" s="47">
        <v>44483</v>
      </c>
      <c r="C820" s="2" t="s">
        <v>26</v>
      </c>
      <c r="D820" s="2" t="s">
        <v>48</v>
      </c>
      <c r="E820" s="2" t="s">
        <v>220</v>
      </c>
      <c r="F820" s="2" t="s">
        <v>2620</v>
      </c>
      <c r="G820" s="2" t="s">
        <v>3</v>
      </c>
      <c r="H820" s="2" t="s">
        <v>2621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1342</v>
      </c>
      <c r="P820" s="2" t="s">
        <v>898</v>
      </c>
      <c r="Q820" s="1">
        <v>191.26929999999999</v>
      </c>
      <c r="R820" s="1">
        <v>0</v>
      </c>
      <c r="S820" s="1">
        <v>72.436000000000007</v>
      </c>
      <c r="T820" s="1">
        <v>102.4425</v>
      </c>
      <c r="U820" s="2" t="s">
        <v>8</v>
      </c>
      <c r="V820" s="1">
        <v>16.390799999999999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35" t="s">
        <v>1</v>
      </c>
      <c r="AN820" s="2" t="s">
        <v>1</v>
      </c>
      <c r="AO820" s="135" t="s">
        <v>1</v>
      </c>
      <c r="AP820" s="2" t="s">
        <v>1</v>
      </c>
      <c r="AQ820" s="4">
        <v>191.26929999999999</v>
      </c>
      <c r="AR820" s="4">
        <v>0</v>
      </c>
    </row>
    <row r="821" spans="1:44" ht="15" customHeight="1" x14ac:dyDescent="0.25">
      <c r="A821" s="2" t="s">
        <v>1028</v>
      </c>
      <c r="B821" s="47">
        <v>44483</v>
      </c>
      <c r="C821" s="2" t="s">
        <v>26</v>
      </c>
      <c r="D821" s="2" t="s">
        <v>48</v>
      </c>
      <c r="E821" s="2" t="s">
        <v>220</v>
      </c>
      <c r="F821" s="2" t="s">
        <v>2616</v>
      </c>
      <c r="G821" s="2" t="s">
        <v>3</v>
      </c>
      <c r="H821" s="2" t="s">
        <v>2623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357.83129999999994</v>
      </c>
      <c r="R821" s="1">
        <v>0</v>
      </c>
      <c r="S821" s="1">
        <v>242.28949999999998</v>
      </c>
      <c r="T821" s="1">
        <v>0</v>
      </c>
      <c r="U821" s="2" t="s">
        <v>0</v>
      </c>
      <c r="V821" s="1">
        <v>0</v>
      </c>
      <c r="W821" s="1">
        <v>99.605000000000018</v>
      </c>
      <c r="X821" s="2" t="s">
        <v>8</v>
      </c>
      <c r="Y821" s="1">
        <v>15.9368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35" t="s">
        <v>1</v>
      </c>
      <c r="AN821" s="2" t="s">
        <v>1</v>
      </c>
      <c r="AO821" s="135" t="s">
        <v>1</v>
      </c>
      <c r="AP821" s="2" t="s">
        <v>1</v>
      </c>
      <c r="AQ821" s="4">
        <v>357.8313</v>
      </c>
      <c r="AR821" s="4">
        <v>0</v>
      </c>
    </row>
    <row r="822" spans="1:44" ht="15" customHeight="1" x14ac:dyDescent="0.25">
      <c r="A822" s="2" t="s">
        <v>1029</v>
      </c>
      <c r="B822" s="47">
        <v>44483</v>
      </c>
      <c r="C822" s="2" t="s">
        <v>6</v>
      </c>
      <c r="D822" s="2" t="s">
        <v>48</v>
      </c>
      <c r="E822" s="2" t="s">
        <v>229</v>
      </c>
      <c r="F822" s="2" t="s">
        <v>3048</v>
      </c>
      <c r="G822" s="2" t="s">
        <v>3</v>
      </c>
      <c r="H822" s="2" t="s">
        <v>3049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3050</v>
      </c>
      <c r="P822" s="2" t="s">
        <v>3051</v>
      </c>
      <c r="Q822" s="1">
        <v>1.42625</v>
      </c>
      <c r="R822" s="1">
        <v>0</v>
      </c>
      <c r="S822" s="1">
        <v>1.42625</v>
      </c>
      <c r="T822" s="1">
        <v>0</v>
      </c>
      <c r="U822" s="2" t="s">
        <v>0</v>
      </c>
      <c r="V822" s="1">
        <v>0</v>
      </c>
      <c r="W822" s="1">
        <v>0</v>
      </c>
      <c r="X822" s="2" t="s">
        <v>0</v>
      </c>
      <c r="Y822" s="1">
        <v>0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35" t="s">
        <v>1</v>
      </c>
      <c r="AN822" s="2" t="s">
        <v>1</v>
      </c>
      <c r="AO822" s="135" t="s">
        <v>1</v>
      </c>
      <c r="AP822" s="2" t="s">
        <v>1</v>
      </c>
      <c r="AQ822" s="4">
        <v>1.42625</v>
      </c>
      <c r="AR822" s="4">
        <v>0</v>
      </c>
    </row>
    <row r="823" spans="1:44" ht="15" customHeight="1" x14ac:dyDescent="0.25">
      <c r="A823" s="2" t="s">
        <v>1030</v>
      </c>
      <c r="B823" s="47">
        <v>44483</v>
      </c>
      <c r="C823" s="2" t="s">
        <v>6</v>
      </c>
      <c r="D823" s="2" t="s">
        <v>48</v>
      </c>
      <c r="E823" s="2" t="s">
        <v>229</v>
      </c>
      <c r="F823" s="2" t="s">
        <v>3048</v>
      </c>
      <c r="G823" s="2" t="s">
        <v>3</v>
      </c>
      <c r="H823" s="2" t="s">
        <v>3052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2385</v>
      </c>
      <c r="P823" s="2" t="s">
        <v>2386</v>
      </c>
      <c r="Q823" s="1">
        <v>322.27999999999997</v>
      </c>
      <c r="R823" s="1">
        <v>0</v>
      </c>
      <c r="S823" s="1">
        <v>322.27999999999997</v>
      </c>
      <c r="T823" s="1">
        <v>0</v>
      </c>
      <c r="U823" s="2" t="s">
        <v>0</v>
      </c>
      <c r="V823" s="1">
        <v>0</v>
      </c>
      <c r="W823" s="1">
        <v>0</v>
      </c>
      <c r="X823" s="2" t="s">
        <v>0</v>
      </c>
      <c r="Y823" s="1">
        <v>0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35" t="s">
        <v>1</v>
      </c>
      <c r="AN823" s="2" t="s">
        <v>1</v>
      </c>
      <c r="AO823" s="135" t="s">
        <v>1</v>
      </c>
      <c r="AP823" s="2" t="s">
        <v>1</v>
      </c>
      <c r="AQ823" s="4">
        <v>322.27999999999997</v>
      </c>
      <c r="AR823" s="4">
        <v>0</v>
      </c>
    </row>
    <row r="824" spans="1:44" ht="15" customHeight="1" x14ac:dyDescent="0.25">
      <c r="A824" s="2" t="s">
        <v>1031</v>
      </c>
      <c r="B824" s="47">
        <v>44483</v>
      </c>
      <c r="C824" s="2" t="s">
        <v>6</v>
      </c>
      <c r="D824" s="2" t="s">
        <v>48</v>
      </c>
      <c r="E824" s="2" t="s">
        <v>229</v>
      </c>
      <c r="F824" s="2" t="s">
        <v>3048</v>
      </c>
      <c r="G824" s="2" t="s">
        <v>3</v>
      </c>
      <c r="H824" s="2" t="s">
        <v>3053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3825.9892099999984</v>
      </c>
      <c r="R824" s="1">
        <v>0</v>
      </c>
      <c r="S824" s="1">
        <v>3058.4745000000003</v>
      </c>
      <c r="T824" s="1">
        <v>0</v>
      </c>
      <c r="U824" s="2" t="s">
        <v>0</v>
      </c>
      <c r="V824" s="1">
        <v>0</v>
      </c>
      <c r="W824" s="1">
        <v>661.65065000000004</v>
      </c>
      <c r="X824" s="2" t="s">
        <v>0</v>
      </c>
      <c r="Y824" s="1">
        <v>105.86406000000002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35" t="s">
        <v>1</v>
      </c>
      <c r="AN824" s="2" t="s">
        <v>1</v>
      </c>
      <c r="AO824" s="135" t="s">
        <v>1</v>
      </c>
      <c r="AP824" s="2" t="s">
        <v>1</v>
      </c>
      <c r="AQ824" s="4">
        <v>3825.9892100000002</v>
      </c>
      <c r="AR824" s="4">
        <v>0</v>
      </c>
    </row>
    <row r="825" spans="1:44" ht="15" customHeight="1" x14ac:dyDescent="0.25">
      <c r="A825" s="2" t="s">
        <v>1032</v>
      </c>
      <c r="B825" s="47">
        <v>44483</v>
      </c>
      <c r="C825" s="2" t="s">
        <v>1364</v>
      </c>
      <c r="D825" s="2" t="s">
        <v>41</v>
      </c>
      <c r="E825" s="2" t="s">
        <v>1366</v>
      </c>
      <c r="F825" s="2" t="s">
        <v>2115</v>
      </c>
      <c r="G825" s="2" t="s">
        <v>3</v>
      </c>
      <c r="H825" s="2" t="s">
        <v>2121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2060.5714000000003</v>
      </c>
      <c r="R825" s="1">
        <v>0</v>
      </c>
      <c r="S825" s="1">
        <v>1540.5346999999997</v>
      </c>
      <c r="T825" s="1">
        <v>0</v>
      </c>
      <c r="U825" s="2" t="s">
        <v>0</v>
      </c>
      <c r="V825" s="1">
        <v>0</v>
      </c>
      <c r="W825" s="1">
        <v>448.30750000000006</v>
      </c>
      <c r="X825" s="2" t="s">
        <v>8</v>
      </c>
      <c r="Y825" s="1">
        <v>71.72920000000002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35" t="s">
        <v>1</v>
      </c>
      <c r="AN825" s="2" t="s">
        <v>1</v>
      </c>
      <c r="AO825" s="135" t="s">
        <v>1</v>
      </c>
      <c r="AP825" s="2" t="s">
        <v>1</v>
      </c>
      <c r="AQ825" s="4">
        <v>2060.5713999999998</v>
      </c>
      <c r="AR825" s="4">
        <v>0</v>
      </c>
    </row>
    <row r="826" spans="1:44" ht="15" customHeight="1" x14ac:dyDescent="0.25">
      <c r="A826" s="2" t="s">
        <v>1033</v>
      </c>
      <c r="B826" s="47">
        <v>44483</v>
      </c>
      <c r="C826" s="2" t="s">
        <v>1364</v>
      </c>
      <c r="D826" s="2" t="s">
        <v>41</v>
      </c>
      <c r="E826" s="2" t="s">
        <v>1366</v>
      </c>
      <c r="F826" s="2" t="s">
        <v>2123</v>
      </c>
      <c r="G826" s="2" t="s">
        <v>12</v>
      </c>
      <c r="H826" s="2" t="s">
        <v>1</v>
      </c>
      <c r="I826" s="1" t="s">
        <v>2124</v>
      </c>
      <c r="J826" s="1" t="s">
        <v>1</v>
      </c>
      <c r="K826" s="1" t="s">
        <v>2125</v>
      </c>
      <c r="L826" s="1" t="s">
        <v>2126</v>
      </c>
      <c r="M826" s="1">
        <v>74.59</v>
      </c>
      <c r="N826" s="2" t="s">
        <v>11</v>
      </c>
      <c r="O826" s="2" t="s">
        <v>2127</v>
      </c>
      <c r="P826" s="2" t="s">
        <v>2128</v>
      </c>
      <c r="Q826" s="1">
        <v>-6.65</v>
      </c>
      <c r="R826" s="1">
        <v>0</v>
      </c>
      <c r="S826" s="1">
        <v>-6.65</v>
      </c>
      <c r="T826" s="1">
        <v>0</v>
      </c>
      <c r="U826" s="2" t="s">
        <v>0</v>
      </c>
      <c r="V826" s="1">
        <v>0</v>
      </c>
      <c r="W826" s="1">
        <v>0</v>
      </c>
      <c r="X826" s="2" t="s">
        <v>0</v>
      </c>
      <c r="Y826" s="1">
        <v>0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35" t="s">
        <v>1</v>
      </c>
      <c r="AN826" s="2" t="s">
        <v>1</v>
      </c>
      <c r="AO826" s="135" t="s">
        <v>1</v>
      </c>
      <c r="AP826" s="2" t="s">
        <v>1</v>
      </c>
      <c r="AQ826" s="4">
        <v>-6.65</v>
      </c>
      <c r="AR826" s="4">
        <v>0</v>
      </c>
    </row>
    <row r="827" spans="1:44" ht="15" customHeight="1" x14ac:dyDescent="0.25">
      <c r="A827" s="2" t="s">
        <v>1034</v>
      </c>
      <c r="B827" s="47">
        <v>44483</v>
      </c>
      <c r="C827" s="2" t="s">
        <v>34</v>
      </c>
      <c r="D827" s="2" t="s">
        <v>41</v>
      </c>
      <c r="E827" s="2" t="s">
        <v>216</v>
      </c>
      <c r="F827" s="2" t="s">
        <v>2255</v>
      </c>
      <c r="G827" s="2" t="s">
        <v>3</v>
      </c>
      <c r="H827" s="2" t="s">
        <v>2256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193.64070000000001</v>
      </c>
      <c r="R827" s="1">
        <v>0</v>
      </c>
      <c r="S827" s="1">
        <v>183.79229999999998</v>
      </c>
      <c r="T827" s="1">
        <v>0</v>
      </c>
      <c r="U827" s="2" t="s">
        <v>0</v>
      </c>
      <c r="V827" s="1">
        <v>0</v>
      </c>
      <c r="W827" s="1">
        <v>8.49</v>
      </c>
      <c r="X827" s="2" t="s">
        <v>0</v>
      </c>
      <c r="Y827" s="1">
        <v>1.3584000000000001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35" t="s">
        <v>1</v>
      </c>
      <c r="AN827" s="2" t="s">
        <v>1</v>
      </c>
      <c r="AO827" s="135" t="s">
        <v>1</v>
      </c>
      <c r="AP827" s="2" t="s">
        <v>1</v>
      </c>
      <c r="AQ827" s="4">
        <v>193.64069999999998</v>
      </c>
      <c r="AR827" s="4">
        <v>0</v>
      </c>
    </row>
    <row r="828" spans="1:44" ht="15" customHeight="1" x14ac:dyDescent="0.25">
      <c r="A828" s="2" t="s">
        <v>1035</v>
      </c>
      <c r="B828" s="47">
        <v>44483</v>
      </c>
      <c r="C828" s="2" t="s">
        <v>34</v>
      </c>
      <c r="D828" s="2" t="s">
        <v>41</v>
      </c>
      <c r="E828" s="2" t="s">
        <v>216</v>
      </c>
      <c r="F828" s="2" t="s">
        <v>2262</v>
      </c>
      <c r="G828" s="2" t="s">
        <v>3</v>
      </c>
      <c r="H828" s="2" t="s">
        <v>2263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1396</v>
      </c>
      <c r="P828" s="2" t="s">
        <v>1470</v>
      </c>
      <c r="Q828" s="1">
        <v>165.11</v>
      </c>
      <c r="R828" s="1">
        <v>0</v>
      </c>
      <c r="S828" s="1">
        <v>165.11</v>
      </c>
      <c r="T828" s="1">
        <v>0</v>
      </c>
      <c r="U828" s="2" t="s">
        <v>0</v>
      </c>
      <c r="V828" s="1">
        <v>0</v>
      </c>
      <c r="W828" s="1">
        <v>0</v>
      </c>
      <c r="X828" s="2" t="s">
        <v>0</v>
      </c>
      <c r="Y828" s="1">
        <v>0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35" t="s">
        <v>1</v>
      </c>
      <c r="AN828" s="2" t="s">
        <v>1</v>
      </c>
      <c r="AO828" s="135" t="s">
        <v>1</v>
      </c>
      <c r="AP828" s="2" t="s">
        <v>1</v>
      </c>
      <c r="AQ828" s="4">
        <v>165.11</v>
      </c>
      <c r="AR828" s="4">
        <v>0</v>
      </c>
    </row>
    <row r="829" spans="1:44" ht="15" customHeight="1" x14ac:dyDescent="0.25">
      <c r="A829" s="2" t="s">
        <v>1036</v>
      </c>
      <c r="B829" s="47">
        <v>44483</v>
      </c>
      <c r="C829" s="2" t="s">
        <v>34</v>
      </c>
      <c r="D829" s="2" t="s">
        <v>41</v>
      </c>
      <c r="E829" s="2" t="s">
        <v>216</v>
      </c>
      <c r="F829" s="2" t="s">
        <v>2255</v>
      </c>
      <c r="G829" s="2" t="s">
        <v>3</v>
      </c>
      <c r="H829" s="2" t="s">
        <v>2269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1503.6090999999997</v>
      </c>
      <c r="R829" s="1">
        <v>0</v>
      </c>
      <c r="S829" s="1">
        <v>1348.1893999999995</v>
      </c>
      <c r="T829" s="1">
        <v>0</v>
      </c>
      <c r="U829" s="2" t="s">
        <v>0</v>
      </c>
      <c r="V829" s="1">
        <v>0</v>
      </c>
      <c r="W829" s="1">
        <v>133.98250000000002</v>
      </c>
      <c r="X829" s="2" t="s">
        <v>0</v>
      </c>
      <c r="Y829" s="1">
        <v>21.437199999999997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35" t="s">
        <v>1</v>
      </c>
      <c r="AN829" s="2" t="s">
        <v>1</v>
      </c>
      <c r="AO829" s="135" t="s">
        <v>1</v>
      </c>
      <c r="AP829" s="2" t="s">
        <v>1</v>
      </c>
      <c r="AQ829" s="4">
        <v>1503.6090999999997</v>
      </c>
      <c r="AR829" s="4">
        <v>0</v>
      </c>
    </row>
    <row r="830" spans="1:44" ht="15" customHeight="1" x14ac:dyDescent="0.25">
      <c r="A830" s="2" t="s">
        <v>1037</v>
      </c>
      <c r="B830" s="47">
        <v>44483</v>
      </c>
      <c r="C830" s="2" t="s">
        <v>26</v>
      </c>
      <c r="D830" s="2" t="s">
        <v>41</v>
      </c>
      <c r="E830" s="2" t="s">
        <v>211</v>
      </c>
      <c r="F830" s="2" t="s">
        <v>2252</v>
      </c>
      <c r="G830" s="2" t="s">
        <v>3</v>
      </c>
      <c r="H830" s="2" t="s">
        <v>2626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926.44286999999997</v>
      </c>
      <c r="R830" s="1">
        <v>0</v>
      </c>
      <c r="S830" s="1">
        <v>712.80189999999993</v>
      </c>
      <c r="T830" s="1">
        <v>0</v>
      </c>
      <c r="U830" s="2" t="s">
        <v>0</v>
      </c>
      <c r="V830" s="1">
        <v>0</v>
      </c>
      <c r="W830" s="1">
        <v>184.17325</v>
      </c>
      <c r="X830" s="2" t="s">
        <v>0</v>
      </c>
      <c r="Y830" s="1">
        <v>29.46772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35" t="s">
        <v>1</v>
      </c>
      <c r="AN830" s="2" t="s">
        <v>1</v>
      </c>
      <c r="AO830" s="135" t="s">
        <v>1</v>
      </c>
      <c r="AP830" s="2" t="s">
        <v>1</v>
      </c>
      <c r="AQ830" s="4">
        <v>926.44286999999997</v>
      </c>
      <c r="AR830" s="4">
        <v>0</v>
      </c>
    </row>
    <row r="831" spans="1:44" ht="15" customHeight="1" x14ac:dyDescent="0.25">
      <c r="A831" s="2" t="s">
        <v>1038</v>
      </c>
      <c r="B831" s="47">
        <v>44483</v>
      </c>
      <c r="C831" s="2" t="s">
        <v>26</v>
      </c>
      <c r="D831" s="2" t="s">
        <v>41</v>
      </c>
      <c r="E831" s="2" t="s">
        <v>211</v>
      </c>
      <c r="F831" s="2" t="s">
        <v>2257</v>
      </c>
      <c r="G831" s="2" t="s">
        <v>3</v>
      </c>
      <c r="H831" s="2" t="s">
        <v>2628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2629</v>
      </c>
      <c r="P831" s="2" t="s">
        <v>2630</v>
      </c>
      <c r="Q831" s="1">
        <v>166.53562199999999</v>
      </c>
      <c r="R831" s="1">
        <v>0</v>
      </c>
      <c r="S831" s="1">
        <v>93.418849999999992</v>
      </c>
      <c r="T831" s="1">
        <v>63.031700000000001</v>
      </c>
      <c r="U831" s="2" t="s">
        <v>8</v>
      </c>
      <c r="V831" s="1">
        <v>10.085072</v>
      </c>
      <c r="W831" s="1">
        <v>0</v>
      </c>
      <c r="X831" s="2" t="s">
        <v>0</v>
      </c>
      <c r="Y831" s="1">
        <v>0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35" t="s">
        <v>1</v>
      </c>
      <c r="AN831" s="2" t="s">
        <v>1</v>
      </c>
      <c r="AO831" s="135" t="s">
        <v>1</v>
      </c>
      <c r="AP831" s="2" t="s">
        <v>1</v>
      </c>
      <c r="AQ831" s="4">
        <v>166.53562199999999</v>
      </c>
      <c r="AR831" s="4">
        <v>0</v>
      </c>
    </row>
    <row r="832" spans="1:44" ht="15" customHeight="1" x14ac:dyDescent="0.25">
      <c r="A832" s="2" t="s">
        <v>1039</v>
      </c>
      <c r="B832" s="47">
        <v>44483</v>
      </c>
      <c r="C832" s="2" t="s">
        <v>26</v>
      </c>
      <c r="D832" s="2" t="s">
        <v>41</v>
      </c>
      <c r="E832" s="2" t="s">
        <v>211</v>
      </c>
      <c r="F832" s="2" t="s">
        <v>2252</v>
      </c>
      <c r="G832" s="2" t="s">
        <v>3</v>
      </c>
      <c r="H832" s="2" t="s">
        <v>2632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575.00059999999996</v>
      </c>
      <c r="R832" s="1">
        <v>0</v>
      </c>
      <c r="S832" s="1">
        <v>404.22539999999998</v>
      </c>
      <c r="T832" s="1">
        <v>0</v>
      </c>
      <c r="U832" s="2" t="s">
        <v>0</v>
      </c>
      <c r="V832" s="1">
        <v>0</v>
      </c>
      <c r="W832" s="1">
        <v>147.21999999999997</v>
      </c>
      <c r="X832" s="2" t="s">
        <v>0</v>
      </c>
      <c r="Y832" s="1">
        <v>23.555200000000006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35" t="s">
        <v>1</v>
      </c>
      <c r="AN832" s="2" t="s">
        <v>1</v>
      </c>
      <c r="AO832" s="135" t="s">
        <v>1</v>
      </c>
      <c r="AP832" s="2" t="s">
        <v>1</v>
      </c>
      <c r="AQ832" s="4">
        <v>575.00059999999996</v>
      </c>
      <c r="AR832" s="4">
        <v>0</v>
      </c>
    </row>
    <row r="833" spans="1:44" ht="15" customHeight="1" x14ac:dyDescent="0.25">
      <c r="A833" s="2" t="s">
        <v>1040</v>
      </c>
      <c r="B833" s="47">
        <v>44483</v>
      </c>
      <c r="C833" s="2" t="s">
        <v>26</v>
      </c>
      <c r="D833" s="2" t="s">
        <v>41</v>
      </c>
      <c r="E833" s="2" t="s">
        <v>211</v>
      </c>
      <c r="F833" s="2" t="s">
        <v>2257</v>
      </c>
      <c r="G833" s="2" t="s">
        <v>3</v>
      </c>
      <c r="H833" s="2" t="s">
        <v>2635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885</v>
      </c>
      <c r="P833" s="2" t="s">
        <v>886</v>
      </c>
      <c r="Q833" s="1">
        <v>20.771999999999998</v>
      </c>
      <c r="R833" s="1">
        <v>0</v>
      </c>
      <c r="S833" s="1">
        <v>8.6500000000000021</v>
      </c>
      <c r="T833" s="1">
        <v>10.45</v>
      </c>
      <c r="U833" s="2" t="s">
        <v>8</v>
      </c>
      <c r="V833" s="1">
        <v>1.6719999999999999</v>
      </c>
      <c r="W833" s="1">
        <v>0</v>
      </c>
      <c r="X833" s="2" t="s">
        <v>0</v>
      </c>
      <c r="Y833" s="1">
        <v>0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35" t="s">
        <v>1</v>
      </c>
      <c r="AN833" s="2" t="s">
        <v>1</v>
      </c>
      <c r="AO833" s="135" t="s">
        <v>1</v>
      </c>
      <c r="AP833" s="2" t="s">
        <v>1</v>
      </c>
      <c r="AQ833" s="4">
        <v>20.772000000000002</v>
      </c>
      <c r="AR833" s="4">
        <v>0</v>
      </c>
    </row>
    <row r="834" spans="1:44" ht="15.75" customHeight="1" x14ac:dyDescent="0.25">
      <c r="A834" s="2" t="s">
        <v>1041</v>
      </c>
      <c r="B834" s="47">
        <v>44483</v>
      </c>
      <c r="C834" s="2" t="s">
        <v>26</v>
      </c>
      <c r="D834" s="2" t="s">
        <v>41</v>
      </c>
      <c r="E834" s="2" t="s">
        <v>211</v>
      </c>
      <c r="F834" s="2" t="s">
        <v>2252</v>
      </c>
      <c r="G834" s="2" t="s">
        <v>3</v>
      </c>
      <c r="H834" s="2" t="s">
        <v>2638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66.871650000000002</v>
      </c>
      <c r="R834" s="1">
        <v>0</v>
      </c>
      <c r="S834" s="1">
        <v>20.889250000000004</v>
      </c>
      <c r="T834" s="1">
        <v>0</v>
      </c>
      <c r="U834" s="2" t="s">
        <v>0</v>
      </c>
      <c r="V834" s="1">
        <v>0</v>
      </c>
      <c r="W834" s="1">
        <v>39.64</v>
      </c>
      <c r="X834" s="2" t="s">
        <v>8</v>
      </c>
      <c r="Y834" s="1">
        <v>6.3423999999999996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35" t="s">
        <v>1</v>
      </c>
      <c r="AN834" s="2" t="s">
        <v>1</v>
      </c>
      <c r="AO834" s="135" t="s">
        <v>1</v>
      </c>
      <c r="AP834" s="2" t="s">
        <v>1</v>
      </c>
      <c r="AQ834" s="4">
        <v>66.871650000000002</v>
      </c>
      <c r="AR834" s="4">
        <v>0</v>
      </c>
    </row>
    <row r="835" spans="1:44" ht="15" customHeight="1" x14ac:dyDescent="0.25">
      <c r="A835" s="2" t="s">
        <v>1042</v>
      </c>
      <c r="B835" s="47">
        <v>44483</v>
      </c>
      <c r="C835" s="2" t="s">
        <v>26</v>
      </c>
      <c r="D835" s="2" t="s">
        <v>41</v>
      </c>
      <c r="E835" s="2" t="s">
        <v>211</v>
      </c>
      <c r="F835" s="2" t="s">
        <v>2257</v>
      </c>
      <c r="G835" s="2" t="s">
        <v>3</v>
      </c>
      <c r="H835" s="2" t="s">
        <v>2639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901</v>
      </c>
      <c r="P835" s="2" t="s">
        <v>902</v>
      </c>
      <c r="Q835" s="1">
        <v>94.619339999999994</v>
      </c>
      <c r="R835" s="1">
        <v>0</v>
      </c>
      <c r="S835" s="1">
        <v>55.296499999999995</v>
      </c>
      <c r="T835" s="1">
        <v>33.899000000000001</v>
      </c>
      <c r="U835" s="2" t="s">
        <v>8</v>
      </c>
      <c r="V835" s="1">
        <v>5.4238400000000002</v>
      </c>
      <c r="W835" s="1">
        <v>0</v>
      </c>
      <c r="X835" s="2" t="s">
        <v>0</v>
      </c>
      <c r="Y835" s="1">
        <v>0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35" t="s">
        <v>1</v>
      </c>
      <c r="AN835" s="2" t="s">
        <v>1</v>
      </c>
      <c r="AO835" s="135" t="s">
        <v>1</v>
      </c>
      <c r="AP835" s="2" t="s">
        <v>1</v>
      </c>
      <c r="AQ835" s="4">
        <v>94.619339999999994</v>
      </c>
      <c r="AR835" s="4">
        <v>0</v>
      </c>
    </row>
    <row r="836" spans="1:44" ht="15" customHeight="1" x14ac:dyDescent="0.25">
      <c r="A836" s="2" t="s">
        <v>1043</v>
      </c>
      <c r="B836" s="47">
        <v>44483</v>
      </c>
      <c r="C836" s="2" t="s">
        <v>26</v>
      </c>
      <c r="D836" s="2" t="s">
        <v>41</v>
      </c>
      <c r="E836" s="2" t="s">
        <v>211</v>
      </c>
      <c r="F836" s="2" t="s">
        <v>2252</v>
      </c>
      <c r="G836" s="2" t="s">
        <v>3</v>
      </c>
      <c r="H836" s="2" t="s">
        <v>2640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2091.1766560000001</v>
      </c>
      <c r="R836" s="1">
        <v>0</v>
      </c>
      <c r="S836" s="1">
        <v>1400.8037000000004</v>
      </c>
      <c r="T836" s="1">
        <v>0</v>
      </c>
      <c r="U836" s="2" t="s">
        <v>0</v>
      </c>
      <c r="V836" s="1">
        <v>0</v>
      </c>
      <c r="W836" s="1">
        <v>595.14909999999998</v>
      </c>
      <c r="X836" s="2" t="s">
        <v>8</v>
      </c>
      <c r="Y836" s="1">
        <v>95.223855999999998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35" t="s">
        <v>1</v>
      </c>
      <c r="AN836" s="2" t="s">
        <v>1</v>
      </c>
      <c r="AO836" s="135" t="s">
        <v>1</v>
      </c>
      <c r="AP836" s="2" t="s">
        <v>1</v>
      </c>
      <c r="AQ836" s="4">
        <v>2091.1766560000005</v>
      </c>
      <c r="AR836" s="4">
        <v>0</v>
      </c>
    </row>
    <row r="837" spans="1:44" ht="15" customHeight="1" x14ac:dyDescent="0.25">
      <c r="A837" s="2" t="s">
        <v>1044</v>
      </c>
      <c r="B837" s="47">
        <v>44483</v>
      </c>
      <c r="C837" s="2" t="s">
        <v>6</v>
      </c>
      <c r="D837" s="2" t="s">
        <v>41</v>
      </c>
      <c r="E837" s="2" t="s">
        <v>218</v>
      </c>
      <c r="F837" s="2" t="s">
        <v>1934</v>
      </c>
      <c r="G837" s="2" t="s">
        <v>3</v>
      </c>
      <c r="H837" s="2" t="s">
        <v>3054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66.18535</v>
      </c>
      <c r="R837" s="1">
        <v>0</v>
      </c>
      <c r="S837" s="1">
        <v>60.373749999999994</v>
      </c>
      <c r="T837" s="1">
        <v>0</v>
      </c>
      <c r="U837" s="2" t="s">
        <v>0</v>
      </c>
      <c r="V837" s="1">
        <v>0</v>
      </c>
      <c r="W837" s="1">
        <v>5.01</v>
      </c>
      <c r="X837" s="2" t="s">
        <v>0</v>
      </c>
      <c r="Y837" s="1">
        <v>0.80159999999999998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35" t="s">
        <v>1</v>
      </c>
      <c r="AN837" s="2" t="s">
        <v>1</v>
      </c>
      <c r="AO837" s="135" t="s">
        <v>1</v>
      </c>
      <c r="AP837" s="2" t="s">
        <v>1</v>
      </c>
      <c r="AQ837" s="4">
        <v>66.185349999999985</v>
      </c>
      <c r="AR837" s="4">
        <v>0</v>
      </c>
    </row>
    <row r="838" spans="1:44" ht="15" customHeight="1" x14ac:dyDescent="0.25">
      <c r="A838" s="2" t="s">
        <v>1045</v>
      </c>
      <c r="B838" s="47">
        <v>44483</v>
      </c>
      <c r="C838" s="2" t="s">
        <v>6</v>
      </c>
      <c r="D838" s="2" t="s">
        <v>41</v>
      </c>
      <c r="E838" s="2" t="s">
        <v>218</v>
      </c>
      <c r="F838" s="2" t="s">
        <v>1934</v>
      </c>
      <c r="G838" s="2" t="s">
        <v>3</v>
      </c>
      <c r="H838" s="2" t="s">
        <v>3055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1404</v>
      </c>
      <c r="P838" s="2" t="s">
        <v>1405</v>
      </c>
      <c r="Q838" s="1">
        <v>48.051200000000001</v>
      </c>
      <c r="R838" s="1">
        <v>0</v>
      </c>
      <c r="S838" s="1">
        <v>48.051200000000001</v>
      </c>
      <c r="T838" s="1">
        <v>0</v>
      </c>
      <c r="U838" s="2" t="s">
        <v>0</v>
      </c>
      <c r="V838" s="1">
        <v>0</v>
      </c>
      <c r="W838" s="1">
        <v>0</v>
      </c>
      <c r="X838" s="2" t="s">
        <v>0</v>
      </c>
      <c r="Y838" s="1">
        <v>0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35" t="s">
        <v>1</v>
      </c>
      <c r="AN838" s="2" t="s">
        <v>1</v>
      </c>
      <c r="AO838" s="135" t="s">
        <v>1</v>
      </c>
      <c r="AP838" s="2" t="s">
        <v>1</v>
      </c>
      <c r="AQ838" s="4">
        <v>48.051200000000001</v>
      </c>
      <c r="AR838" s="4">
        <v>0</v>
      </c>
    </row>
    <row r="839" spans="1:44" ht="15" customHeight="1" x14ac:dyDescent="0.25">
      <c r="A839" s="2" t="s">
        <v>1046</v>
      </c>
      <c r="B839" s="47">
        <v>44483</v>
      </c>
      <c r="C839" s="2" t="s">
        <v>6</v>
      </c>
      <c r="D839" s="2" t="s">
        <v>41</v>
      </c>
      <c r="E839" s="2" t="s">
        <v>218</v>
      </c>
      <c r="F839" s="2" t="s">
        <v>1934</v>
      </c>
      <c r="G839" s="2" t="s">
        <v>3</v>
      </c>
      <c r="H839" s="2" t="s">
        <v>3056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1145.8208999999999</v>
      </c>
      <c r="R839" s="1">
        <v>0</v>
      </c>
      <c r="S839" s="1">
        <v>920.1644</v>
      </c>
      <c r="T839" s="1">
        <v>0</v>
      </c>
      <c r="U839" s="2" t="s">
        <v>0</v>
      </c>
      <c r="V839" s="1">
        <v>0</v>
      </c>
      <c r="W839" s="1">
        <v>194.53149999999997</v>
      </c>
      <c r="X839" s="2" t="s">
        <v>8</v>
      </c>
      <c r="Y839" s="1">
        <v>31.125000000000004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35" t="s">
        <v>1</v>
      </c>
      <c r="AN839" s="2" t="s">
        <v>1</v>
      </c>
      <c r="AO839" s="135" t="s">
        <v>1</v>
      </c>
      <c r="AP839" s="2" t="s">
        <v>1</v>
      </c>
      <c r="AQ839" s="4">
        <v>1145.8208999999999</v>
      </c>
      <c r="AR839" s="4">
        <v>0</v>
      </c>
    </row>
    <row r="840" spans="1:44" ht="15" customHeight="1" x14ac:dyDescent="0.25">
      <c r="A840" s="2" t="s">
        <v>1047</v>
      </c>
      <c r="B840" s="47">
        <v>44483</v>
      </c>
      <c r="C840" s="2" t="s">
        <v>6</v>
      </c>
      <c r="D840" s="2" t="s">
        <v>41</v>
      </c>
      <c r="E840" s="2" t="s">
        <v>214</v>
      </c>
      <c r="F840" s="2" t="s">
        <v>1119</v>
      </c>
      <c r="G840" s="2" t="s">
        <v>3</v>
      </c>
      <c r="H840" s="2" t="s">
        <v>3155</v>
      </c>
      <c r="I840" s="1"/>
      <c r="J840" s="1"/>
      <c r="K840" s="1"/>
      <c r="L840" s="1"/>
      <c r="M840" s="1">
        <v>0</v>
      </c>
      <c r="N840" s="2"/>
      <c r="O840" s="2" t="s">
        <v>2</v>
      </c>
      <c r="P840" s="2"/>
      <c r="Q840" s="1">
        <v>1152.5311999999999</v>
      </c>
      <c r="R840" s="1">
        <v>0</v>
      </c>
      <c r="S840" s="1">
        <v>1139.1099999999999</v>
      </c>
      <c r="T840" s="1">
        <v>0</v>
      </c>
      <c r="U840" s="2" t="s">
        <v>0</v>
      </c>
      <c r="V840" s="1">
        <v>0</v>
      </c>
      <c r="W840" s="1">
        <v>11.57</v>
      </c>
      <c r="X840" s="2" t="s">
        <v>8</v>
      </c>
      <c r="Y840" s="1">
        <v>1.8512000000000002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35"/>
      <c r="AN840" s="2"/>
      <c r="AO840" s="135">
        <v>0</v>
      </c>
      <c r="AP840" s="2">
        <v>0</v>
      </c>
      <c r="AQ840" s="4">
        <v>1152.5311999999999</v>
      </c>
      <c r="AR840" s="4">
        <v>0</v>
      </c>
    </row>
    <row r="841" spans="1:44" ht="15" customHeight="1" x14ac:dyDescent="0.25">
      <c r="A841" s="2" t="s">
        <v>1048</v>
      </c>
      <c r="B841" s="47">
        <v>44483</v>
      </c>
      <c r="C841" s="2" t="s">
        <v>6</v>
      </c>
      <c r="D841" s="2" t="s">
        <v>41</v>
      </c>
      <c r="E841" s="2" t="s">
        <v>1110</v>
      </c>
      <c r="F841" s="2" t="s">
        <v>3178</v>
      </c>
      <c r="G841" s="2" t="s">
        <v>895</v>
      </c>
      <c r="H841" s="2" t="s">
        <v>3176</v>
      </c>
      <c r="I841" s="1"/>
      <c r="J841" s="1"/>
      <c r="K841" s="1"/>
      <c r="L841" s="1"/>
      <c r="M841" s="1">
        <v>0</v>
      </c>
      <c r="N841" s="2"/>
      <c r="O841" s="2" t="s">
        <v>97</v>
      </c>
      <c r="P841" s="2"/>
      <c r="Q841" s="1">
        <v>0</v>
      </c>
      <c r="R841" s="1">
        <v>0</v>
      </c>
      <c r="S841" s="1">
        <v>0</v>
      </c>
      <c r="T841" s="1">
        <v>0</v>
      </c>
      <c r="U841" s="2" t="s">
        <v>0</v>
      </c>
      <c r="V841" s="1">
        <v>0</v>
      </c>
      <c r="W841" s="1">
        <v>0</v>
      </c>
      <c r="X841" s="2" t="s">
        <v>0</v>
      </c>
      <c r="Y841" s="1">
        <v>0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35"/>
      <c r="AN841" s="2"/>
      <c r="AO841" s="135">
        <v>0</v>
      </c>
      <c r="AP841" s="2"/>
      <c r="AQ841" s="4">
        <v>0</v>
      </c>
      <c r="AR841" s="4">
        <v>0</v>
      </c>
    </row>
    <row r="842" spans="1:44" ht="15" customHeight="1" x14ac:dyDescent="0.25">
      <c r="A842" s="2" t="s">
        <v>1049</v>
      </c>
      <c r="B842" s="47">
        <v>44483</v>
      </c>
      <c r="C842" s="2" t="s">
        <v>6</v>
      </c>
      <c r="D842" s="2" t="s">
        <v>41</v>
      </c>
      <c r="E842" s="2" t="s">
        <v>1110</v>
      </c>
      <c r="F842" s="2" t="s">
        <v>3179</v>
      </c>
      <c r="G842" s="2" t="s">
        <v>895</v>
      </c>
      <c r="H842" s="2" t="s">
        <v>3176</v>
      </c>
      <c r="I842" s="1"/>
      <c r="J842" s="1"/>
      <c r="K842" s="1"/>
      <c r="L842" s="1"/>
      <c r="M842" s="1">
        <v>0</v>
      </c>
      <c r="N842" s="2"/>
      <c r="O842" s="2" t="s">
        <v>97</v>
      </c>
      <c r="P842" s="2"/>
      <c r="Q842" s="1">
        <v>0</v>
      </c>
      <c r="R842" s="1">
        <v>0</v>
      </c>
      <c r="S842" s="1">
        <v>0</v>
      </c>
      <c r="T842" s="1">
        <v>0</v>
      </c>
      <c r="U842" s="2" t="s">
        <v>0</v>
      </c>
      <c r="V842" s="1">
        <v>0</v>
      </c>
      <c r="W842" s="1">
        <v>0</v>
      </c>
      <c r="X842" s="2" t="s">
        <v>0</v>
      </c>
      <c r="Y842" s="1">
        <v>0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35"/>
      <c r="AN842" s="2"/>
      <c r="AO842" s="135">
        <v>0</v>
      </c>
      <c r="AP842" s="2"/>
      <c r="AQ842" s="4">
        <v>0</v>
      </c>
      <c r="AR842" s="4">
        <v>0</v>
      </c>
    </row>
    <row r="843" spans="1:44" ht="15" customHeight="1" x14ac:dyDescent="0.25">
      <c r="A843" s="2" t="s">
        <v>1050</v>
      </c>
      <c r="B843" s="47">
        <v>44483</v>
      </c>
      <c r="C843" s="2" t="s">
        <v>1364</v>
      </c>
      <c r="D843" s="2" t="s">
        <v>37</v>
      </c>
      <c r="E843" s="2" t="s">
        <v>1367</v>
      </c>
      <c r="F843" s="2" t="s">
        <v>2115</v>
      </c>
      <c r="G843" s="2" t="s">
        <v>3</v>
      </c>
      <c r="H843" s="2" t="s">
        <v>2131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404.41709999999989</v>
      </c>
      <c r="R843" s="1">
        <v>0</v>
      </c>
      <c r="S843" s="1">
        <v>329.07509999999991</v>
      </c>
      <c r="T843" s="1">
        <v>0</v>
      </c>
      <c r="U843" s="2" t="s">
        <v>0</v>
      </c>
      <c r="V843" s="1">
        <v>0</v>
      </c>
      <c r="W843" s="1">
        <v>64.95</v>
      </c>
      <c r="X843" s="2" t="s">
        <v>8</v>
      </c>
      <c r="Y843" s="1">
        <v>10.391999999999999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35" t="s">
        <v>1</v>
      </c>
      <c r="AN843" s="2" t="s">
        <v>1</v>
      </c>
      <c r="AO843" s="135" t="s">
        <v>1</v>
      </c>
      <c r="AP843" s="2" t="s">
        <v>1</v>
      </c>
      <c r="AQ843" s="4">
        <v>404.41709999999989</v>
      </c>
      <c r="AR843" s="4">
        <v>0</v>
      </c>
    </row>
    <row r="844" spans="1:44" ht="15" customHeight="1" x14ac:dyDescent="0.25">
      <c r="A844" s="2" t="s">
        <v>1051</v>
      </c>
      <c r="B844" s="47">
        <v>44483</v>
      </c>
      <c r="C844" s="2" t="s">
        <v>1364</v>
      </c>
      <c r="D844" s="2" t="s">
        <v>37</v>
      </c>
      <c r="E844" s="2" t="s">
        <v>2135</v>
      </c>
      <c r="F844" s="2" t="s">
        <v>2123</v>
      </c>
      <c r="G844" s="2" t="s">
        <v>3</v>
      </c>
      <c r="H844" s="2" t="s">
        <v>2136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2137</v>
      </c>
      <c r="P844" s="2" t="s">
        <v>2138</v>
      </c>
      <c r="Q844" s="1">
        <v>0.17</v>
      </c>
      <c r="R844" s="1">
        <v>0</v>
      </c>
      <c r="S844" s="1">
        <v>0.17</v>
      </c>
      <c r="T844" s="1">
        <v>0</v>
      </c>
      <c r="U844" s="2" t="s">
        <v>0</v>
      </c>
      <c r="V844" s="1">
        <v>0</v>
      </c>
      <c r="W844" s="1">
        <v>0</v>
      </c>
      <c r="X844" s="2" t="s">
        <v>0</v>
      </c>
      <c r="Y844" s="1">
        <v>0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35" t="s">
        <v>1</v>
      </c>
      <c r="AN844" s="2" t="s">
        <v>1</v>
      </c>
      <c r="AO844" s="135" t="s">
        <v>1</v>
      </c>
      <c r="AP844" s="2" t="s">
        <v>1</v>
      </c>
      <c r="AQ844" s="4">
        <v>0.17</v>
      </c>
      <c r="AR844" s="4">
        <v>0</v>
      </c>
    </row>
    <row r="845" spans="1:44" ht="15" customHeight="1" x14ac:dyDescent="0.25">
      <c r="A845" s="2" t="s">
        <v>1052</v>
      </c>
      <c r="B845" s="47">
        <v>44483</v>
      </c>
      <c r="C845" s="2" t="s">
        <v>1364</v>
      </c>
      <c r="D845" s="2" t="s">
        <v>37</v>
      </c>
      <c r="E845" s="2" t="s">
        <v>1367</v>
      </c>
      <c r="F845" s="2" t="s">
        <v>2115</v>
      </c>
      <c r="G845" s="2" t="s">
        <v>3</v>
      </c>
      <c r="H845" s="2" t="s">
        <v>2143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2175.9096999999997</v>
      </c>
      <c r="R845" s="1">
        <v>0</v>
      </c>
      <c r="S845" s="1">
        <v>1739.0886499999999</v>
      </c>
      <c r="T845" s="1">
        <v>0</v>
      </c>
      <c r="U845" s="2" t="s">
        <v>0</v>
      </c>
      <c r="V845" s="1">
        <v>0</v>
      </c>
      <c r="W845" s="1">
        <v>376.56985000000009</v>
      </c>
      <c r="X845" s="2" t="s">
        <v>8</v>
      </c>
      <c r="Y845" s="1">
        <v>60.251199999999997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35" t="s">
        <v>1</v>
      </c>
      <c r="AN845" s="2" t="s">
        <v>1</v>
      </c>
      <c r="AO845" s="135" t="s">
        <v>1</v>
      </c>
      <c r="AP845" s="2" t="s">
        <v>1</v>
      </c>
      <c r="AQ845" s="4">
        <v>2175.9097000000002</v>
      </c>
      <c r="AR845" s="4">
        <v>0</v>
      </c>
    </row>
    <row r="846" spans="1:44" ht="15" customHeight="1" x14ac:dyDescent="0.25">
      <c r="A846" s="2" t="s">
        <v>1053</v>
      </c>
      <c r="B846" s="47">
        <v>44483</v>
      </c>
      <c r="C846" s="2" t="s">
        <v>34</v>
      </c>
      <c r="D846" s="2" t="s">
        <v>37</v>
      </c>
      <c r="E846" s="2" t="s">
        <v>207</v>
      </c>
      <c r="F846" s="2" t="s">
        <v>1581</v>
      </c>
      <c r="G846" s="2" t="s">
        <v>3</v>
      </c>
      <c r="H846" s="2" t="s">
        <v>2271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1365.8348500000002</v>
      </c>
      <c r="R846" s="1">
        <v>0</v>
      </c>
      <c r="S846" s="1">
        <v>1260.6142500000003</v>
      </c>
      <c r="T846" s="1">
        <v>0</v>
      </c>
      <c r="U846" s="2" t="s">
        <v>0</v>
      </c>
      <c r="V846" s="1">
        <v>0</v>
      </c>
      <c r="W846" s="1">
        <v>90.707499999999996</v>
      </c>
      <c r="X846" s="2" t="s">
        <v>8</v>
      </c>
      <c r="Y846" s="1">
        <v>14.513099999999998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35" t="s">
        <v>1</v>
      </c>
      <c r="AN846" s="2" t="s">
        <v>1</v>
      </c>
      <c r="AO846" s="135" t="s">
        <v>1</v>
      </c>
      <c r="AP846" s="2" t="s">
        <v>1</v>
      </c>
      <c r="AQ846" s="4">
        <v>1365.8348500000002</v>
      </c>
      <c r="AR846" s="4">
        <v>0</v>
      </c>
    </row>
    <row r="847" spans="1:44" ht="15" customHeight="1" x14ac:dyDescent="0.25">
      <c r="A847" s="2" t="s">
        <v>1054</v>
      </c>
      <c r="B847" s="46">
        <v>44483</v>
      </c>
      <c r="C847" s="2" t="s">
        <v>26</v>
      </c>
      <c r="D847" s="2" t="s">
        <v>37</v>
      </c>
      <c r="E847" s="2" t="s">
        <v>4</v>
      </c>
      <c r="F847" s="58" t="s">
        <v>1539</v>
      </c>
      <c r="G847" s="2" t="s">
        <v>3</v>
      </c>
      <c r="H847" s="2" t="s">
        <v>2641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1395.1298879999999</v>
      </c>
      <c r="R847" s="1">
        <v>0</v>
      </c>
      <c r="S847" s="1">
        <v>944.57510000000002</v>
      </c>
      <c r="T847" s="1">
        <v>0</v>
      </c>
      <c r="U847" s="2" t="s">
        <v>0</v>
      </c>
      <c r="V847" s="1">
        <v>0</v>
      </c>
      <c r="W847" s="1">
        <v>388.40929999999997</v>
      </c>
      <c r="X847" s="2" t="s">
        <v>8</v>
      </c>
      <c r="Y847" s="1">
        <v>62.145487999999986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134" t="s">
        <v>0</v>
      </c>
      <c r="AK847" s="1">
        <v>0</v>
      </c>
      <c r="AL847" s="1">
        <v>0</v>
      </c>
      <c r="AM847" s="134" t="s">
        <v>1</v>
      </c>
      <c r="AN847" s="134" t="s">
        <v>1</v>
      </c>
      <c r="AO847" s="134" t="s">
        <v>1</v>
      </c>
      <c r="AP847" s="134" t="s">
        <v>1</v>
      </c>
      <c r="AQ847" s="98">
        <v>1395.1298879999999</v>
      </c>
      <c r="AR847" s="7">
        <v>0</v>
      </c>
    </row>
    <row r="848" spans="1:44" ht="15" customHeight="1" x14ac:dyDescent="0.25">
      <c r="A848" s="2" t="s">
        <v>1055</v>
      </c>
      <c r="B848" s="47">
        <v>44483</v>
      </c>
      <c r="C848" s="2" t="s">
        <v>6</v>
      </c>
      <c r="D848" s="2" t="s">
        <v>37</v>
      </c>
      <c r="E848" s="2" t="s">
        <v>209</v>
      </c>
      <c r="F848" s="2" t="s">
        <v>3017</v>
      </c>
      <c r="G848" s="2" t="s">
        <v>3</v>
      </c>
      <c r="H848" s="2" t="s">
        <v>3057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1087.1981999999998</v>
      </c>
      <c r="R848" s="1">
        <v>0</v>
      </c>
      <c r="S848" s="1">
        <v>825.13359999999989</v>
      </c>
      <c r="T848" s="1">
        <v>0</v>
      </c>
      <c r="U848" s="2" t="s">
        <v>0</v>
      </c>
      <c r="V848" s="1">
        <v>0</v>
      </c>
      <c r="W848" s="1">
        <v>225.91769999999997</v>
      </c>
      <c r="X848" s="2" t="s">
        <v>8</v>
      </c>
      <c r="Y848" s="1">
        <v>36.146900000000002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35" t="s">
        <v>1</v>
      </c>
      <c r="AN848" s="2" t="s">
        <v>1</v>
      </c>
      <c r="AO848" s="135" t="s">
        <v>1</v>
      </c>
      <c r="AP848" s="2" t="s">
        <v>1</v>
      </c>
      <c r="AQ848" s="4">
        <v>1087.1981999999998</v>
      </c>
      <c r="AR848" s="4">
        <v>0</v>
      </c>
    </row>
    <row r="849" spans="1:44" ht="15" customHeight="1" x14ac:dyDescent="0.25">
      <c r="A849" s="2" t="s">
        <v>1056</v>
      </c>
      <c r="B849" s="47">
        <v>44483</v>
      </c>
      <c r="C849" s="2" t="s">
        <v>6</v>
      </c>
      <c r="D849" s="2" t="s">
        <v>37</v>
      </c>
      <c r="E849" s="2" t="s">
        <v>209</v>
      </c>
      <c r="F849" s="2" t="s">
        <v>3017</v>
      </c>
      <c r="G849" s="2" t="s">
        <v>3</v>
      </c>
      <c r="H849" s="2" t="s">
        <v>3058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3059</v>
      </c>
      <c r="P849" s="2" t="s">
        <v>3060</v>
      </c>
      <c r="Q849" s="1">
        <v>113.2375</v>
      </c>
      <c r="R849" s="1">
        <v>0</v>
      </c>
      <c r="S849" s="1">
        <v>94.758700000000005</v>
      </c>
      <c r="T849" s="1">
        <v>15.93</v>
      </c>
      <c r="U849" s="2" t="s">
        <v>8</v>
      </c>
      <c r="V849" s="1">
        <v>2.5488</v>
      </c>
      <c r="W849" s="1">
        <v>0</v>
      </c>
      <c r="X849" s="2" t="s">
        <v>0</v>
      </c>
      <c r="Y849" s="1">
        <v>0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35" t="s">
        <v>1</v>
      </c>
      <c r="AN849" s="2" t="s">
        <v>1</v>
      </c>
      <c r="AO849" s="135" t="s">
        <v>1</v>
      </c>
      <c r="AP849" s="2" t="s">
        <v>1</v>
      </c>
      <c r="AQ849" s="4">
        <v>113.23750000000001</v>
      </c>
      <c r="AR849" s="4">
        <v>0</v>
      </c>
    </row>
    <row r="850" spans="1:44" ht="15" customHeight="1" x14ac:dyDescent="0.25">
      <c r="A850" s="2" t="s">
        <v>1057</v>
      </c>
      <c r="B850" s="47">
        <v>44483</v>
      </c>
      <c r="C850" s="2" t="s">
        <v>6</v>
      </c>
      <c r="D850" s="2" t="s">
        <v>37</v>
      </c>
      <c r="E850" s="2" t="s">
        <v>209</v>
      </c>
      <c r="F850" s="2" t="s">
        <v>3017</v>
      </c>
      <c r="G850" s="2" t="s">
        <v>3</v>
      </c>
      <c r="H850" s="2" t="s">
        <v>3061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549.51829999999995</v>
      </c>
      <c r="R850" s="1">
        <v>0</v>
      </c>
      <c r="S850" s="1">
        <v>288.29599999999994</v>
      </c>
      <c r="T850" s="1">
        <v>0</v>
      </c>
      <c r="U850" s="2" t="s">
        <v>0</v>
      </c>
      <c r="V850" s="1">
        <v>0</v>
      </c>
      <c r="W850" s="1">
        <v>225.19160000000002</v>
      </c>
      <c r="X850" s="2" t="s">
        <v>8</v>
      </c>
      <c r="Y850" s="1">
        <v>36.030699999999996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35" t="s">
        <v>1</v>
      </c>
      <c r="AN850" s="2" t="s">
        <v>1</v>
      </c>
      <c r="AO850" s="135" t="s">
        <v>1</v>
      </c>
      <c r="AP850" s="2" t="s">
        <v>1</v>
      </c>
      <c r="AQ850" s="4">
        <v>549.51829999999995</v>
      </c>
      <c r="AR850" s="4">
        <v>0</v>
      </c>
    </row>
    <row r="851" spans="1:44" ht="15" customHeight="1" x14ac:dyDescent="0.25">
      <c r="A851" s="2" t="s">
        <v>1058</v>
      </c>
      <c r="B851" s="47">
        <v>44483</v>
      </c>
      <c r="C851" s="2" t="s">
        <v>6</v>
      </c>
      <c r="D851" s="2" t="s">
        <v>37</v>
      </c>
      <c r="E851" s="2" t="s">
        <v>209</v>
      </c>
      <c r="F851" s="2" t="s">
        <v>3017</v>
      </c>
      <c r="G851" s="2" t="s">
        <v>3</v>
      </c>
      <c r="H851" s="2" t="s">
        <v>3062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356</v>
      </c>
      <c r="P851" s="2" t="s">
        <v>1250</v>
      </c>
      <c r="Q851" s="1">
        <v>54.064950000000003</v>
      </c>
      <c r="R851" s="1">
        <v>0</v>
      </c>
      <c r="S851" s="1">
        <v>54.064950000000003</v>
      </c>
      <c r="T851" s="1">
        <v>0</v>
      </c>
      <c r="U851" s="2" t="s">
        <v>0</v>
      </c>
      <c r="V851" s="1">
        <v>0</v>
      </c>
      <c r="W851" s="1">
        <v>0</v>
      </c>
      <c r="X851" s="2" t="s">
        <v>0</v>
      </c>
      <c r="Y851" s="1">
        <v>0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35" t="s">
        <v>1</v>
      </c>
      <c r="AN851" s="2" t="s">
        <v>1</v>
      </c>
      <c r="AO851" s="135" t="s">
        <v>1</v>
      </c>
      <c r="AP851" s="2" t="s">
        <v>1</v>
      </c>
      <c r="AQ851" s="4">
        <v>54.064950000000003</v>
      </c>
      <c r="AR851" s="4">
        <v>0</v>
      </c>
    </row>
    <row r="852" spans="1:44" ht="15" customHeight="1" x14ac:dyDescent="0.25">
      <c r="A852" s="2" t="s">
        <v>1059</v>
      </c>
      <c r="B852" s="46">
        <v>44483</v>
      </c>
      <c r="C852" s="2" t="s">
        <v>6</v>
      </c>
      <c r="D852" s="2" t="s">
        <v>37</v>
      </c>
      <c r="E852" s="2" t="s">
        <v>209</v>
      </c>
      <c r="F852" s="58" t="s">
        <v>3017</v>
      </c>
      <c r="G852" s="2" t="s">
        <v>3</v>
      </c>
      <c r="H852" s="2" t="s">
        <v>3063</v>
      </c>
      <c r="I852" s="2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3967.2225059999992</v>
      </c>
      <c r="R852" s="1">
        <v>0</v>
      </c>
      <c r="S852" s="1">
        <v>2924.2746999999999</v>
      </c>
      <c r="T852" s="1">
        <v>0</v>
      </c>
      <c r="U852" s="2" t="s">
        <v>0</v>
      </c>
      <c r="V852" s="1">
        <v>0</v>
      </c>
      <c r="W852" s="1">
        <v>899.09294999999997</v>
      </c>
      <c r="X852" s="2" t="s">
        <v>8</v>
      </c>
      <c r="Y852" s="1">
        <v>143.85485599999998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134" t="s">
        <v>0</v>
      </c>
      <c r="AK852" s="1">
        <v>0</v>
      </c>
      <c r="AL852" s="1">
        <v>0</v>
      </c>
      <c r="AM852" s="134" t="s">
        <v>1</v>
      </c>
      <c r="AN852" s="134" t="s">
        <v>1</v>
      </c>
      <c r="AO852" s="134" t="s">
        <v>1</v>
      </c>
      <c r="AP852" s="134" t="s">
        <v>1</v>
      </c>
      <c r="AQ852" s="4">
        <v>3967.2225060000001</v>
      </c>
      <c r="AR852" s="4">
        <v>0</v>
      </c>
    </row>
    <row r="853" spans="1:44" ht="15" customHeight="1" x14ac:dyDescent="0.25">
      <c r="A853" s="2" t="s">
        <v>1060</v>
      </c>
      <c r="B853" s="47">
        <v>44483</v>
      </c>
      <c r="C853" s="2" t="s">
        <v>34</v>
      </c>
      <c r="D853" s="2" t="s">
        <v>32</v>
      </c>
      <c r="E853" s="2" t="s">
        <v>201</v>
      </c>
      <c r="F853" s="2" t="s">
        <v>2273</v>
      </c>
      <c r="G853" s="2" t="s">
        <v>3</v>
      </c>
      <c r="H853" s="2" t="s">
        <v>2274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416.29849999999999</v>
      </c>
      <c r="R853" s="1">
        <v>0</v>
      </c>
      <c r="S853" s="1">
        <v>366.14940000000001</v>
      </c>
      <c r="T853" s="1">
        <v>0</v>
      </c>
      <c r="U853" s="2" t="s">
        <v>0</v>
      </c>
      <c r="V853" s="1">
        <v>0</v>
      </c>
      <c r="W853" s="1">
        <v>43.231999999999999</v>
      </c>
      <c r="X853" s="2" t="s">
        <v>0</v>
      </c>
      <c r="Y853" s="1">
        <v>6.9170999999999996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35" t="s">
        <v>1</v>
      </c>
      <c r="AN853" s="2" t="s">
        <v>1</v>
      </c>
      <c r="AO853" s="135" t="s">
        <v>1</v>
      </c>
      <c r="AP853" s="2" t="s">
        <v>1</v>
      </c>
      <c r="AQ853" s="4">
        <v>416.29849999999999</v>
      </c>
      <c r="AR853" s="4">
        <v>0</v>
      </c>
    </row>
    <row r="854" spans="1:44" ht="15" customHeight="1" x14ac:dyDescent="0.25">
      <c r="A854" s="2" t="s">
        <v>1061</v>
      </c>
      <c r="B854" s="47">
        <v>44483</v>
      </c>
      <c r="C854" s="2" t="s">
        <v>34</v>
      </c>
      <c r="D854" s="2" t="s">
        <v>32</v>
      </c>
      <c r="E854" s="2" t="s">
        <v>201</v>
      </c>
      <c r="F854" s="2" t="s">
        <v>1509</v>
      </c>
      <c r="G854" s="2" t="s">
        <v>3</v>
      </c>
      <c r="H854" s="2" t="s">
        <v>2276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903</v>
      </c>
      <c r="P854" s="2" t="s">
        <v>904</v>
      </c>
      <c r="Q854" s="1">
        <v>4.26</v>
      </c>
      <c r="R854" s="1">
        <v>0</v>
      </c>
      <c r="S854" s="1">
        <v>4.26</v>
      </c>
      <c r="T854" s="1">
        <v>0</v>
      </c>
      <c r="U854" s="2" t="s">
        <v>0</v>
      </c>
      <c r="V854" s="1">
        <v>0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35" t="s">
        <v>1</v>
      </c>
      <c r="AN854" s="2" t="s">
        <v>1</v>
      </c>
      <c r="AO854" s="135" t="s">
        <v>1</v>
      </c>
      <c r="AP854" s="2" t="s">
        <v>1</v>
      </c>
      <c r="AQ854" s="4">
        <v>4.26</v>
      </c>
      <c r="AR854" s="4">
        <v>0</v>
      </c>
    </row>
    <row r="855" spans="1:44" ht="15" customHeight="1" x14ac:dyDescent="0.25">
      <c r="A855" s="2" t="s">
        <v>1062</v>
      </c>
      <c r="B855" s="47">
        <v>44483</v>
      </c>
      <c r="C855" s="2" t="s">
        <v>34</v>
      </c>
      <c r="D855" s="2" t="s">
        <v>32</v>
      </c>
      <c r="E855" s="2" t="s">
        <v>201</v>
      </c>
      <c r="F855" s="2" t="s">
        <v>2273</v>
      </c>
      <c r="G855" s="2" t="s">
        <v>3</v>
      </c>
      <c r="H855" s="2" t="s">
        <v>2282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897.90224999999998</v>
      </c>
      <c r="R855" s="1">
        <v>0</v>
      </c>
      <c r="S855" s="1">
        <v>783.12024999999994</v>
      </c>
      <c r="T855" s="1">
        <v>0</v>
      </c>
      <c r="U855" s="2" t="s">
        <v>0</v>
      </c>
      <c r="V855" s="1">
        <v>0</v>
      </c>
      <c r="W855" s="1">
        <v>98.949999999999989</v>
      </c>
      <c r="X855" s="2" t="s">
        <v>8</v>
      </c>
      <c r="Y855" s="1">
        <v>15.832000000000001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35" t="s">
        <v>1</v>
      </c>
      <c r="AN855" s="2" t="s">
        <v>1</v>
      </c>
      <c r="AO855" s="135" t="s">
        <v>1</v>
      </c>
      <c r="AP855" s="2" t="s">
        <v>1</v>
      </c>
      <c r="AQ855" s="4">
        <v>897.90224999999998</v>
      </c>
      <c r="AR855" s="4">
        <v>0</v>
      </c>
    </row>
    <row r="856" spans="1:44" ht="15" customHeight="1" x14ac:dyDescent="0.25">
      <c r="A856" s="2" t="s">
        <v>1063</v>
      </c>
      <c r="B856" s="47">
        <v>44483</v>
      </c>
      <c r="C856" s="2" t="s">
        <v>26</v>
      </c>
      <c r="D856" s="2" t="s">
        <v>32</v>
      </c>
      <c r="E856" s="2" t="s">
        <v>31</v>
      </c>
      <c r="F856" s="2" t="s">
        <v>2411</v>
      </c>
      <c r="G856" s="2" t="s">
        <v>3</v>
      </c>
      <c r="H856" s="2" t="s">
        <v>2644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</v>
      </c>
      <c r="P856" s="2" t="s">
        <v>1</v>
      </c>
      <c r="Q856" s="1">
        <v>5136.450219999997</v>
      </c>
      <c r="R856" s="1">
        <v>0</v>
      </c>
      <c r="S856" s="1">
        <v>3689.5804500000004</v>
      </c>
      <c r="T856" s="1">
        <v>0</v>
      </c>
      <c r="U856" s="2" t="s">
        <v>0</v>
      </c>
      <c r="V856" s="1">
        <v>0</v>
      </c>
      <c r="W856" s="1">
        <v>1247.3015499999999</v>
      </c>
      <c r="X856" s="2" t="s">
        <v>8</v>
      </c>
      <c r="Y856" s="1">
        <v>199.56822000000005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35" t="s">
        <v>1</v>
      </c>
      <c r="AN856" s="2" t="s">
        <v>1</v>
      </c>
      <c r="AO856" s="135" t="s">
        <v>1</v>
      </c>
      <c r="AP856" s="2" t="s">
        <v>1</v>
      </c>
      <c r="AQ856" s="4">
        <v>5136.4502200000006</v>
      </c>
      <c r="AR856" s="4">
        <v>0</v>
      </c>
    </row>
    <row r="857" spans="1:44" ht="15" customHeight="1" x14ac:dyDescent="0.25">
      <c r="A857" s="2" t="s">
        <v>1064</v>
      </c>
      <c r="B857" s="47">
        <v>44483</v>
      </c>
      <c r="C857" s="2" t="s">
        <v>26</v>
      </c>
      <c r="D857" s="2" t="s">
        <v>32</v>
      </c>
      <c r="E857" s="2" t="s">
        <v>31</v>
      </c>
      <c r="F857" s="2" t="s">
        <v>2413</v>
      </c>
      <c r="G857" s="2" t="s">
        <v>12</v>
      </c>
      <c r="H857" s="2" t="s">
        <v>1</v>
      </c>
      <c r="I857" s="1" t="s">
        <v>1211</v>
      </c>
      <c r="J857" s="1" t="s">
        <v>1</v>
      </c>
      <c r="K857" s="1" t="s">
        <v>2645</v>
      </c>
      <c r="L857" s="1" t="s">
        <v>2646</v>
      </c>
      <c r="M857" s="1">
        <v>45.85</v>
      </c>
      <c r="N857" s="2" t="s">
        <v>11</v>
      </c>
      <c r="O857" s="2" t="s">
        <v>2647</v>
      </c>
      <c r="P857" s="2" t="s">
        <v>2648</v>
      </c>
      <c r="Q857" s="1">
        <v>-0.42294999999999999</v>
      </c>
      <c r="R857" s="1">
        <v>0</v>
      </c>
      <c r="S857" s="1">
        <v>-0.42294999999999999</v>
      </c>
      <c r="T857" s="1">
        <v>0</v>
      </c>
      <c r="U857" s="2" t="s">
        <v>0</v>
      </c>
      <c r="V857" s="1">
        <v>0</v>
      </c>
      <c r="W857" s="1">
        <v>0</v>
      </c>
      <c r="X857" s="2" t="s">
        <v>0</v>
      </c>
      <c r="Y857" s="1">
        <v>0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35" t="s">
        <v>1</v>
      </c>
      <c r="AN857" s="2" t="s">
        <v>1</v>
      </c>
      <c r="AO857" s="135" t="s">
        <v>1</v>
      </c>
      <c r="AP857" s="2" t="s">
        <v>1</v>
      </c>
      <c r="AQ857" s="4">
        <v>-0.42294999999999999</v>
      </c>
      <c r="AR857" s="4">
        <v>0</v>
      </c>
    </row>
    <row r="858" spans="1:44" ht="15" customHeight="1" x14ac:dyDescent="0.25">
      <c r="A858" s="2" t="s">
        <v>1065</v>
      </c>
      <c r="B858" s="47">
        <v>44483</v>
      </c>
      <c r="C858" s="2" t="s">
        <v>6</v>
      </c>
      <c r="D858" s="2" t="s">
        <v>32</v>
      </c>
      <c r="E858" s="2" t="s">
        <v>203</v>
      </c>
      <c r="F858" s="2" t="s">
        <v>1127</v>
      </c>
      <c r="G858" s="2" t="s">
        <v>3</v>
      </c>
      <c r="H858" s="2" t="s">
        <v>3064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2656.7035719999999</v>
      </c>
      <c r="R858" s="1">
        <v>0</v>
      </c>
      <c r="S858" s="1">
        <v>1920.6705499999994</v>
      </c>
      <c r="T858" s="1">
        <v>0</v>
      </c>
      <c r="U858" s="2" t="s">
        <v>0</v>
      </c>
      <c r="V858" s="1">
        <v>0</v>
      </c>
      <c r="W858" s="1">
        <v>634.51125000000013</v>
      </c>
      <c r="X858" s="2" t="s">
        <v>8</v>
      </c>
      <c r="Y858" s="1">
        <v>101.521772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35" t="s">
        <v>1</v>
      </c>
      <c r="AN858" s="2" t="s">
        <v>1</v>
      </c>
      <c r="AO858" s="135" t="s">
        <v>1</v>
      </c>
      <c r="AP858" s="2" t="s">
        <v>1</v>
      </c>
      <c r="AQ858" s="4">
        <v>2656.7035719999994</v>
      </c>
      <c r="AR858" s="4">
        <v>0</v>
      </c>
    </row>
    <row r="859" spans="1:44" ht="15" customHeight="1" x14ac:dyDescent="0.25">
      <c r="A859" s="2" t="s">
        <v>1066</v>
      </c>
      <c r="B859" s="47">
        <v>44483</v>
      </c>
      <c r="C859" s="2" t="s">
        <v>6</v>
      </c>
      <c r="D859" s="2" t="s">
        <v>32</v>
      </c>
      <c r="E859" s="2" t="s">
        <v>203</v>
      </c>
      <c r="F859" s="2" t="s">
        <v>1127</v>
      </c>
      <c r="G859" s="2" t="s">
        <v>12</v>
      </c>
      <c r="H859" s="2" t="s">
        <v>1</v>
      </c>
      <c r="I859" s="1" t="s">
        <v>3065</v>
      </c>
      <c r="J859" s="1" t="s">
        <v>1</v>
      </c>
      <c r="K859" s="1" t="s">
        <v>3066</v>
      </c>
      <c r="L859" s="1" t="s">
        <v>2126</v>
      </c>
      <c r="M859" s="1">
        <v>18.04</v>
      </c>
      <c r="N859" s="2" t="s">
        <v>11</v>
      </c>
      <c r="O859" s="2" t="s">
        <v>3067</v>
      </c>
      <c r="P859" s="2" t="s">
        <v>3068</v>
      </c>
      <c r="Q859" s="1">
        <v>-18.040050000000001</v>
      </c>
      <c r="R859" s="1">
        <v>0</v>
      </c>
      <c r="S859" s="1">
        <v>-9.1304000000000016</v>
      </c>
      <c r="T859" s="1">
        <v>0</v>
      </c>
      <c r="U859" s="2" t="s">
        <v>0</v>
      </c>
      <c r="V859" s="1">
        <v>0</v>
      </c>
      <c r="W859" s="1">
        <v>-7.6807499999999997</v>
      </c>
      <c r="X859" s="2" t="s">
        <v>8</v>
      </c>
      <c r="Y859" s="1">
        <v>-1.2289000000000001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35" t="s">
        <v>1</v>
      </c>
      <c r="AN859" s="2" t="s">
        <v>1</v>
      </c>
      <c r="AO859" s="135" t="s">
        <v>1</v>
      </c>
      <c r="AP859" s="2" t="s">
        <v>1</v>
      </c>
      <c r="AQ859" s="4">
        <v>-18.040050000000001</v>
      </c>
      <c r="AR859" s="4">
        <v>0</v>
      </c>
    </row>
    <row r="860" spans="1:44" ht="15" customHeight="1" x14ac:dyDescent="0.25">
      <c r="A860" s="2" t="s">
        <v>1067</v>
      </c>
      <c r="B860" s="47">
        <v>44483</v>
      </c>
      <c r="C860" s="2" t="s">
        <v>26</v>
      </c>
      <c r="D860" s="2" t="s">
        <v>25</v>
      </c>
      <c r="E860" s="2" t="s">
        <v>250</v>
      </c>
      <c r="F860" s="2" t="s">
        <v>1932</v>
      </c>
      <c r="G860" s="2" t="s">
        <v>3</v>
      </c>
      <c r="H860" s="2" t="s">
        <v>2649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1094.5307400000002</v>
      </c>
      <c r="R860" s="1">
        <v>0</v>
      </c>
      <c r="S860" s="1">
        <v>739.54724999999985</v>
      </c>
      <c r="T860" s="1">
        <v>0</v>
      </c>
      <c r="U860" s="2" t="s">
        <v>0</v>
      </c>
      <c r="V860" s="1">
        <v>0</v>
      </c>
      <c r="W860" s="1">
        <v>306.02024999999998</v>
      </c>
      <c r="X860" s="2" t="s">
        <v>8</v>
      </c>
      <c r="Y860" s="1">
        <v>48.963240000000013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35" t="s">
        <v>1</v>
      </c>
      <c r="AN860" s="2" t="s">
        <v>1</v>
      </c>
      <c r="AO860" s="135" t="s">
        <v>1</v>
      </c>
      <c r="AP860" s="2" t="s">
        <v>1</v>
      </c>
      <c r="AQ860" s="4">
        <v>1094.5307399999999</v>
      </c>
      <c r="AR860" s="4">
        <v>0</v>
      </c>
    </row>
    <row r="861" spans="1:44" ht="15" customHeight="1" x14ac:dyDescent="0.25">
      <c r="A861" s="2" t="s">
        <v>1068</v>
      </c>
      <c r="B861" s="47">
        <v>44483</v>
      </c>
      <c r="C861" s="2" t="s">
        <v>26</v>
      </c>
      <c r="D861" s="2" t="s">
        <v>25</v>
      </c>
      <c r="E861" s="2" t="s">
        <v>250</v>
      </c>
      <c r="F861" s="2" t="s">
        <v>1549</v>
      </c>
      <c r="G861" s="2" t="s">
        <v>3</v>
      </c>
      <c r="H861" s="2" t="s">
        <v>2650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2651</v>
      </c>
      <c r="P861" s="2" t="s">
        <v>2652</v>
      </c>
      <c r="Q861" s="1">
        <v>49.48</v>
      </c>
      <c r="R861" s="1">
        <v>0</v>
      </c>
      <c r="S861" s="1">
        <v>49.48</v>
      </c>
      <c r="T861" s="1">
        <v>0</v>
      </c>
      <c r="U861" s="2" t="s">
        <v>0</v>
      </c>
      <c r="V861" s="1">
        <v>0</v>
      </c>
      <c r="W861" s="1">
        <v>0</v>
      </c>
      <c r="X861" s="2" t="s">
        <v>0</v>
      </c>
      <c r="Y861" s="1">
        <v>0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35" t="s">
        <v>1</v>
      </c>
      <c r="AN861" s="2" t="s">
        <v>1</v>
      </c>
      <c r="AO861" s="135" t="s">
        <v>1</v>
      </c>
      <c r="AP861" s="2" t="s">
        <v>1</v>
      </c>
      <c r="AQ861" s="4">
        <v>49.48</v>
      </c>
      <c r="AR861" s="4">
        <v>0</v>
      </c>
    </row>
    <row r="862" spans="1:44" ht="15" customHeight="1" x14ac:dyDescent="0.25">
      <c r="A862" s="2" t="s">
        <v>1069</v>
      </c>
      <c r="B862" s="47">
        <v>44483</v>
      </c>
      <c r="C862" s="2" t="s">
        <v>26</v>
      </c>
      <c r="D862" s="2" t="s">
        <v>25</v>
      </c>
      <c r="E862" s="2" t="s">
        <v>250</v>
      </c>
      <c r="F862" s="2" t="s">
        <v>1932</v>
      </c>
      <c r="G862" s="2" t="s">
        <v>3</v>
      </c>
      <c r="H862" s="2" t="s">
        <v>2653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2722.2029019999995</v>
      </c>
      <c r="R862" s="1">
        <v>0</v>
      </c>
      <c r="S862" s="1">
        <v>1941.3500999999999</v>
      </c>
      <c r="T862" s="1">
        <v>0</v>
      </c>
      <c r="U862" s="2" t="s">
        <v>0</v>
      </c>
      <c r="V862" s="1">
        <v>0</v>
      </c>
      <c r="W862" s="1">
        <v>673.14895000000001</v>
      </c>
      <c r="X862" s="2" t="s">
        <v>8</v>
      </c>
      <c r="Y862" s="1">
        <v>107.703852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35" t="s">
        <v>1</v>
      </c>
      <c r="AN862" s="2" t="s">
        <v>1</v>
      </c>
      <c r="AO862" s="135" t="s">
        <v>1</v>
      </c>
      <c r="AP862" s="2" t="s">
        <v>1</v>
      </c>
      <c r="AQ862" s="4">
        <v>2722.202902</v>
      </c>
      <c r="AR862" s="4">
        <v>0</v>
      </c>
    </row>
    <row r="863" spans="1:44" ht="15" customHeight="1" x14ac:dyDescent="0.25">
      <c r="A863" s="2" t="s">
        <v>1070</v>
      </c>
      <c r="B863" s="47">
        <v>44483</v>
      </c>
      <c r="C863" s="2" t="s">
        <v>26</v>
      </c>
      <c r="D863" s="2" t="s">
        <v>25</v>
      </c>
      <c r="E863" s="2" t="s">
        <v>250</v>
      </c>
      <c r="F863" s="2" t="s">
        <v>1549</v>
      </c>
      <c r="G863" s="2" t="s">
        <v>3</v>
      </c>
      <c r="H863" s="2" t="s">
        <v>2654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1115</v>
      </c>
      <c r="P863" s="2" t="s">
        <v>1116</v>
      </c>
      <c r="Q863" s="1">
        <v>125.8492</v>
      </c>
      <c r="R863" s="1">
        <v>0</v>
      </c>
      <c r="S863" s="1">
        <v>47.52600000000001</v>
      </c>
      <c r="T863" s="1">
        <v>67.52</v>
      </c>
      <c r="U863" s="2" t="s">
        <v>8</v>
      </c>
      <c r="V863" s="1">
        <v>10.8032</v>
      </c>
      <c r="W863" s="1">
        <v>0</v>
      </c>
      <c r="X863" s="2" t="s">
        <v>0</v>
      </c>
      <c r="Y863" s="1">
        <v>0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35" t="s">
        <v>1</v>
      </c>
      <c r="AN863" s="2" t="s">
        <v>1</v>
      </c>
      <c r="AO863" s="135" t="s">
        <v>1</v>
      </c>
      <c r="AP863" s="2" t="s">
        <v>1</v>
      </c>
      <c r="AQ863" s="4">
        <v>125.84920000000001</v>
      </c>
      <c r="AR863" s="4">
        <v>0</v>
      </c>
    </row>
    <row r="864" spans="1:44" ht="15" customHeight="1" x14ac:dyDescent="0.25">
      <c r="A864" s="2" t="s">
        <v>1071</v>
      </c>
      <c r="B864" s="47">
        <v>44483</v>
      </c>
      <c r="C864" s="2" t="s">
        <v>26</v>
      </c>
      <c r="D864" s="2" t="s">
        <v>25</v>
      </c>
      <c r="E864" s="2" t="s">
        <v>250</v>
      </c>
      <c r="F864" s="2" t="s">
        <v>1932</v>
      </c>
      <c r="G864" s="2" t="s">
        <v>3</v>
      </c>
      <c r="H864" s="2" t="s">
        <v>2655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901.3891000000001</v>
      </c>
      <c r="R864" s="1">
        <v>0</v>
      </c>
      <c r="S864" s="1">
        <v>576.58185000000003</v>
      </c>
      <c r="T864" s="1">
        <v>0</v>
      </c>
      <c r="U864" s="2" t="s">
        <v>0</v>
      </c>
      <c r="V864" s="1">
        <v>0</v>
      </c>
      <c r="W864" s="1">
        <v>280.00624999999997</v>
      </c>
      <c r="X864" s="2" t="s">
        <v>8</v>
      </c>
      <c r="Y864" s="1">
        <v>44.800999999999995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35" t="s">
        <v>1</v>
      </c>
      <c r="AN864" s="2" t="s">
        <v>1</v>
      </c>
      <c r="AO864" s="135" t="s">
        <v>1</v>
      </c>
      <c r="AP864" s="2" t="s">
        <v>1</v>
      </c>
      <c r="AQ864" s="4">
        <v>901.38909999999998</v>
      </c>
      <c r="AR864" s="4">
        <v>0</v>
      </c>
    </row>
    <row r="865" spans="1:44" ht="15" customHeight="1" x14ac:dyDescent="0.25">
      <c r="A865" s="2" t="s">
        <v>1072</v>
      </c>
      <c r="B865" s="47">
        <v>44483</v>
      </c>
      <c r="C865" s="2" t="s">
        <v>6</v>
      </c>
      <c r="D865" s="2" t="s">
        <v>25</v>
      </c>
      <c r="E865" s="2" t="s">
        <v>197</v>
      </c>
      <c r="F865" s="2" t="s">
        <v>3069</v>
      </c>
      <c r="G865" s="2" t="s">
        <v>3</v>
      </c>
      <c r="H865" s="2" t="s">
        <v>3070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4262.0269659999994</v>
      </c>
      <c r="R865" s="1">
        <v>0</v>
      </c>
      <c r="S865" s="1">
        <v>3198.7529500000001</v>
      </c>
      <c r="T865" s="1">
        <v>0</v>
      </c>
      <c r="U865" s="2" t="s">
        <v>0</v>
      </c>
      <c r="V865" s="1">
        <v>0</v>
      </c>
      <c r="W865" s="1">
        <v>916.61560000000009</v>
      </c>
      <c r="X865" s="2" t="s">
        <v>8</v>
      </c>
      <c r="Y865" s="1">
        <v>146.65841600000007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35" t="s">
        <v>1</v>
      </c>
      <c r="AN865" s="2" t="s">
        <v>1</v>
      </c>
      <c r="AO865" s="135" t="s">
        <v>1</v>
      </c>
      <c r="AP865" s="2" t="s">
        <v>1</v>
      </c>
      <c r="AQ865" s="4">
        <v>4262.0269660000004</v>
      </c>
      <c r="AR865" s="4">
        <v>0</v>
      </c>
    </row>
    <row r="866" spans="1:44" ht="15" customHeight="1" x14ac:dyDescent="0.25">
      <c r="A866" s="2" t="s">
        <v>1073</v>
      </c>
      <c r="B866" s="47">
        <v>44483</v>
      </c>
      <c r="C866" s="2" t="s">
        <v>26</v>
      </c>
      <c r="D866" s="2" t="s">
        <v>23</v>
      </c>
      <c r="E866" s="2" t="s">
        <v>355</v>
      </c>
      <c r="F866" s="2" t="s">
        <v>1353</v>
      </c>
      <c r="G866" s="2" t="s">
        <v>3</v>
      </c>
      <c r="H866" s="2" t="s">
        <v>2656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862.03231600000004</v>
      </c>
      <c r="R866" s="1">
        <v>0</v>
      </c>
      <c r="S866" s="1">
        <v>609.35230000000013</v>
      </c>
      <c r="T866" s="1">
        <v>0</v>
      </c>
      <c r="U866" s="2" t="s">
        <v>0</v>
      </c>
      <c r="V866" s="1">
        <v>0</v>
      </c>
      <c r="W866" s="1">
        <v>217.82759999999999</v>
      </c>
      <c r="X866" s="2" t="s">
        <v>8</v>
      </c>
      <c r="Y866" s="1">
        <v>34.852415999999998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35" t="s">
        <v>1</v>
      </c>
      <c r="AN866" s="2" t="s">
        <v>1</v>
      </c>
      <c r="AO866" s="135" t="s">
        <v>1</v>
      </c>
      <c r="AP866" s="2" t="s">
        <v>1</v>
      </c>
      <c r="AQ866" s="4">
        <v>862.03231600000004</v>
      </c>
      <c r="AR866" s="4">
        <v>0</v>
      </c>
    </row>
    <row r="867" spans="1:44" ht="15" customHeight="1" x14ac:dyDescent="0.25">
      <c r="A867" s="2" t="s">
        <v>1074</v>
      </c>
      <c r="B867" s="47">
        <v>44483</v>
      </c>
      <c r="C867" s="2" t="s">
        <v>6</v>
      </c>
      <c r="D867" s="2" t="s">
        <v>23</v>
      </c>
      <c r="E867" s="2" t="s">
        <v>193</v>
      </c>
      <c r="F867" s="2" t="s">
        <v>1398</v>
      </c>
      <c r="G867" s="2" t="s">
        <v>3</v>
      </c>
      <c r="H867" s="2" t="s">
        <v>3071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259.21680000000003</v>
      </c>
      <c r="R867" s="1">
        <v>0</v>
      </c>
      <c r="S867" s="1">
        <v>146.37779999999995</v>
      </c>
      <c r="T867" s="1">
        <v>0</v>
      </c>
      <c r="U867" s="2" t="s">
        <v>0</v>
      </c>
      <c r="V867" s="1">
        <v>0</v>
      </c>
      <c r="W867" s="1">
        <v>97.275000000000006</v>
      </c>
      <c r="X867" s="2" t="s">
        <v>8</v>
      </c>
      <c r="Y867" s="1">
        <v>15.563999999999998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35" t="s">
        <v>1</v>
      </c>
      <c r="AN867" s="2" t="s">
        <v>1</v>
      </c>
      <c r="AO867" s="135" t="s">
        <v>1</v>
      </c>
      <c r="AP867" s="2" t="s">
        <v>1</v>
      </c>
      <c r="AQ867" s="4">
        <v>259.21679999999998</v>
      </c>
      <c r="AR867" s="4">
        <v>0</v>
      </c>
    </row>
    <row r="868" spans="1:44" ht="15" customHeight="1" x14ac:dyDescent="0.25">
      <c r="A868" s="2" t="s">
        <v>1075</v>
      </c>
      <c r="B868" s="47">
        <v>44483</v>
      </c>
      <c r="C868" s="2" t="s">
        <v>6</v>
      </c>
      <c r="D868" s="2" t="s">
        <v>23</v>
      </c>
      <c r="E868" s="2" t="s">
        <v>193</v>
      </c>
      <c r="F868" s="2" t="s">
        <v>1398</v>
      </c>
      <c r="G868" s="2" t="s">
        <v>3</v>
      </c>
      <c r="H868" s="2" t="s">
        <v>3072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1268</v>
      </c>
      <c r="P868" s="2" t="s">
        <v>1269</v>
      </c>
      <c r="Q868" s="1">
        <v>80.646600000000007</v>
      </c>
      <c r="R868" s="1">
        <v>0</v>
      </c>
      <c r="S868" s="1">
        <v>58.013300000000001</v>
      </c>
      <c r="T868" s="1">
        <v>19.511500000000002</v>
      </c>
      <c r="U868" s="2" t="s">
        <v>8</v>
      </c>
      <c r="V868" s="1">
        <v>3.1217999999999999</v>
      </c>
      <c r="W868" s="1">
        <v>0</v>
      </c>
      <c r="X868" s="2" t="s">
        <v>0</v>
      </c>
      <c r="Y868" s="1">
        <v>0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35" t="s">
        <v>1</v>
      </c>
      <c r="AN868" s="2" t="s">
        <v>1</v>
      </c>
      <c r="AO868" s="135" t="s">
        <v>1</v>
      </c>
      <c r="AP868" s="2" t="s">
        <v>1</v>
      </c>
      <c r="AQ868" s="4">
        <v>80.646599999999992</v>
      </c>
      <c r="AR868" s="4">
        <v>0</v>
      </c>
    </row>
    <row r="869" spans="1:44" ht="15" customHeight="1" x14ac:dyDescent="0.25">
      <c r="A869" s="2" t="s">
        <v>1076</v>
      </c>
      <c r="B869" s="47">
        <v>44483</v>
      </c>
      <c r="C869" s="2" t="s">
        <v>6</v>
      </c>
      <c r="D869" s="2" t="s">
        <v>23</v>
      </c>
      <c r="E869" s="2" t="s">
        <v>193</v>
      </c>
      <c r="F869" s="2" t="s">
        <v>1398</v>
      </c>
      <c r="G869" s="2" t="s">
        <v>3</v>
      </c>
      <c r="H869" s="2" t="s">
        <v>3073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1">
        <v>161.61385000000001</v>
      </c>
      <c r="R869" s="1">
        <v>0</v>
      </c>
      <c r="S869" s="1">
        <v>82.516250000000014</v>
      </c>
      <c r="T869" s="1">
        <v>0</v>
      </c>
      <c r="U869" s="2" t="s">
        <v>0</v>
      </c>
      <c r="V869" s="1">
        <v>0</v>
      </c>
      <c r="W869" s="1">
        <v>68.187600000000003</v>
      </c>
      <c r="X869" s="2" t="s">
        <v>8</v>
      </c>
      <c r="Y869" s="1">
        <v>10.91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35" t="s">
        <v>1</v>
      </c>
      <c r="AN869" s="2" t="s">
        <v>1</v>
      </c>
      <c r="AO869" s="135" t="s">
        <v>1</v>
      </c>
      <c r="AP869" s="2" t="s">
        <v>1</v>
      </c>
      <c r="AQ869" s="4">
        <v>161.61385000000001</v>
      </c>
      <c r="AR869" s="4">
        <v>0</v>
      </c>
    </row>
    <row r="870" spans="1:44" ht="15" customHeight="1" x14ac:dyDescent="0.25">
      <c r="A870" s="2" t="s">
        <v>1077</v>
      </c>
      <c r="B870" s="47">
        <v>44483</v>
      </c>
      <c r="C870" s="2" t="s">
        <v>6</v>
      </c>
      <c r="D870" s="2" t="s">
        <v>23</v>
      </c>
      <c r="E870" s="2" t="s">
        <v>193</v>
      </c>
      <c r="F870" s="2" t="s">
        <v>1398</v>
      </c>
      <c r="G870" s="2" t="s">
        <v>3</v>
      </c>
      <c r="H870" s="2" t="s">
        <v>3074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1261</v>
      </c>
      <c r="P870" s="2" t="s">
        <v>3075</v>
      </c>
      <c r="Q870" s="1">
        <v>421.72874999999999</v>
      </c>
      <c r="R870" s="1">
        <v>0</v>
      </c>
      <c r="S870" s="1">
        <v>315.63515000000001</v>
      </c>
      <c r="T870" s="1">
        <v>91.46</v>
      </c>
      <c r="U870" s="2" t="s">
        <v>8</v>
      </c>
      <c r="V870" s="1">
        <v>14.633599999999999</v>
      </c>
      <c r="W870" s="1">
        <v>0</v>
      </c>
      <c r="X870" s="2" t="s">
        <v>0</v>
      </c>
      <c r="Y870" s="1">
        <v>0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35" t="s">
        <v>1</v>
      </c>
      <c r="AN870" s="2" t="s">
        <v>1</v>
      </c>
      <c r="AO870" s="135" t="s">
        <v>1</v>
      </c>
      <c r="AP870" s="2" t="s">
        <v>1</v>
      </c>
      <c r="AQ870" s="4">
        <v>421.72874999999999</v>
      </c>
      <c r="AR870" s="4">
        <v>0</v>
      </c>
    </row>
    <row r="871" spans="1:44" ht="15" customHeight="1" x14ac:dyDescent="0.25">
      <c r="A871" s="2" t="s">
        <v>1078</v>
      </c>
      <c r="B871" s="47">
        <v>44483</v>
      </c>
      <c r="C871" s="2" t="s">
        <v>6</v>
      </c>
      <c r="D871" s="2" t="s">
        <v>23</v>
      </c>
      <c r="E871" s="2" t="s">
        <v>193</v>
      </c>
      <c r="F871" s="2" t="s">
        <v>1398</v>
      </c>
      <c r="G871" s="2" t="s">
        <v>3</v>
      </c>
      <c r="H871" s="2" t="s">
        <v>3076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2030.9226719999999</v>
      </c>
      <c r="R871" s="1">
        <v>0</v>
      </c>
      <c r="S871" s="1">
        <v>1533.3541</v>
      </c>
      <c r="T871" s="1">
        <v>0</v>
      </c>
      <c r="U871" s="2" t="s">
        <v>0</v>
      </c>
      <c r="V871" s="1">
        <v>0</v>
      </c>
      <c r="W871" s="1">
        <v>428.9384</v>
      </c>
      <c r="X871" s="2" t="s">
        <v>8</v>
      </c>
      <c r="Y871" s="1">
        <v>68.630171999999988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35" t="s">
        <v>1</v>
      </c>
      <c r="AN871" s="2" t="s">
        <v>1</v>
      </c>
      <c r="AO871" s="135" t="s">
        <v>1</v>
      </c>
      <c r="AP871" s="2" t="s">
        <v>1</v>
      </c>
      <c r="AQ871" s="4">
        <v>2030.9226719999999</v>
      </c>
      <c r="AR871" s="4">
        <v>0</v>
      </c>
    </row>
    <row r="872" spans="1:44" ht="15" customHeight="1" x14ac:dyDescent="0.25">
      <c r="A872" s="2" t="s">
        <v>1079</v>
      </c>
      <c r="B872" s="47">
        <v>44483</v>
      </c>
      <c r="C872" s="2" t="s">
        <v>6</v>
      </c>
      <c r="D872" s="2" t="s">
        <v>23</v>
      </c>
      <c r="E872" s="2" t="s">
        <v>193</v>
      </c>
      <c r="F872" s="2" t="s">
        <v>1398</v>
      </c>
      <c r="G872" s="2" t="s">
        <v>12</v>
      </c>
      <c r="H872" s="2" t="s">
        <v>1</v>
      </c>
      <c r="I872" s="1" t="s">
        <v>1399</v>
      </c>
      <c r="J872" s="1" t="s">
        <v>1</v>
      </c>
      <c r="K872" s="1" t="s">
        <v>3077</v>
      </c>
      <c r="L872" s="1" t="s">
        <v>2126</v>
      </c>
      <c r="M872" s="1">
        <v>41.54</v>
      </c>
      <c r="N872" s="2" t="s">
        <v>11</v>
      </c>
      <c r="O872" s="2" t="s">
        <v>3078</v>
      </c>
      <c r="P872" s="2" t="s">
        <v>3079</v>
      </c>
      <c r="Q872" s="1">
        <v>-7.8150000000000004</v>
      </c>
      <c r="R872" s="1">
        <v>0</v>
      </c>
      <c r="S872" s="1">
        <v>0</v>
      </c>
      <c r="T872" s="1">
        <v>0</v>
      </c>
      <c r="U872" s="2" t="s">
        <v>0</v>
      </c>
      <c r="V872" s="1">
        <v>0</v>
      </c>
      <c r="W872" s="1">
        <v>-6.7370999999999999</v>
      </c>
      <c r="X872" s="2" t="s">
        <v>8</v>
      </c>
      <c r="Y872" s="1">
        <v>-1.0779000000000001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35" t="s">
        <v>1</v>
      </c>
      <c r="AN872" s="2" t="s">
        <v>1</v>
      </c>
      <c r="AO872" s="135" t="s">
        <v>1</v>
      </c>
      <c r="AP872" s="2" t="s">
        <v>1</v>
      </c>
      <c r="AQ872" s="4">
        <v>-7.8149999999999995</v>
      </c>
      <c r="AR872" s="4">
        <v>0</v>
      </c>
    </row>
    <row r="873" spans="1:44" ht="15" customHeight="1" x14ac:dyDescent="0.25">
      <c r="A873" s="2" t="s">
        <v>1080</v>
      </c>
      <c r="B873" s="47">
        <v>44483</v>
      </c>
      <c r="C873" s="2" t="s">
        <v>6</v>
      </c>
      <c r="D873" s="2" t="s">
        <v>23</v>
      </c>
      <c r="E873" s="2" t="s">
        <v>193</v>
      </c>
      <c r="F873" s="2" t="s">
        <v>1398</v>
      </c>
      <c r="G873" s="2" t="s">
        <v>12</v>
      </c>
      <c r="H873" s="2" t="s">
        <v>1</v>
      </c>
      <c r="I873" s="1" t="s">
        <v>1441</v>
      </c>
      <c r="J873" s="1" t="s">
        <v>1</v>
      </c>
      <c r="K873" s="1" t="s">
        <v>3077</v>
      </c>
      <c r="L873" s="1" t="s">
        <v>2126</v>
      </c>
      <c r="M873" s="1">
        <v>41.54</v>
      </c>
      <c r="N873" s="2" t="s">
        <v>11</v>
      </c>
      <c r="O873" s="2" t="s">
        <v>3078</v>
      </c>
      <c r="P873" s="2" t="s">
        <v>3079</v>
      </c>
      <c r="Q873" s="1">
        <v>-6.9227999999999996</v>
      </c>
      <c r="R873" s="1">
        <v>0</v>
      </c>
      <c r="S873" s="1">
        <v>0</v>
      </c>
      <c r="T873" s="1">
        <v>0</v>
      </c>
      <c r="U873" s="2" t="s">
        <v>0</v>
      </c>
      <c r="V873" s="1">
        <v>0</v>
      </c>
      <c r="W873" s="1">
        <v>-5.9679000000000002</v>
      </c>
      <c r="X873" s="2" t="s">
        <v>8</v>
      </c>
      <c r="Y873" s="1">
        <v>-0.95489999999999997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35" t="s">
        <v>1</v>
      </c>
      <c r="AN873" s="2" t="s">
        <v>1</v>
      </c>
      <c r="AO873" s="135" t="s">
        <v>1</v>
      </c>
      <c r="AP873" s="2" t="s">
        <v>1</v>
      </c>
      <c r="AQ873" s="4">
        <v>-6.9228000000000005</v>
      </c>
      <c r="AR873" s="4">
        <v>0</v>
      </c>
    </row>
    <row r="874" spans="1:44" ht="15" customHeight="1" x14ac:dyDescent="0.25">
      <c r="A874" s="2" t="s">
        <v>1081</v>
      </c>
      <c r="B874" s="47">
        <v>44483</v>
      </c>
      <c r="C874" s="2" t="s">
        <v>6</v>
      </c>
      <c r="D874" s="2" t="s">
        <v>21</v>
      </c>
      <c r="E874" s="2" t="s">
        <v>191</v>
      </c>
      <c r="F874" s="2" t="s">
        <v>2123</v>
      </c>
      <c r="G874" s="2" t="s">
        <v>3</v>
      </c>
      <c r="H874" s="2" t="s">
        <v>3080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647.22170000000006</v>
      </c>
      <c r="R874" s="1">
        <v>0</v>
      </c>
      <c r="S874" s="1">
        <v>449.91729999999995</v>
      </c>
      <c r="T874" s="1">
        <v>0</v>
      </c>
      <c r="U874" s="2" t="s">
        <v>0</v>
      </c>
      <c r="V874" s="1">
        <v>0</v>
      </c>
      <c r="W874" s="1">
        <v>170.09</v>
      </c>
      <c r="X874" s="2" t="s">
        <v>0</v>
      </c>
      <c r="Y874" s="1">
        <v>27.214399999999998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35" t="s">
        <v>1</v>
      </c>
      <c r="AN874" s="2" t="s">
        <v>1</v>
      </c>
      <c r="AO874" s="135" t="s">
        <v>1</v>
      </c>
      <c r="AP874" s="2" t="s">
        <v>1</v>
      </c>
      <c r="AQ874" s="4">
        <v>647.22169999999994</v>
      </c>
      <c r="AR874" s="4">
        <v>0</v>
      </c>
    </row>
    <row r="875" spans="1:44" ht="15" customHeight="1" x14ac:dyDescent="0.25">
      <c r="A875" s="2" t="s">
        <v>1082</v>
      </c>
      <c r="B875" s="47">
        <v>44483</v>
      </c>
      <c r="C875" s="2" t="s">
        <v>6</v>
      </c>
      <c r="D875" s="2" t="s">
        <v>21</v>
      </c>
      <c r="E875" s="2" t="s">
        <v>191</v>
      </c>
      <c r="F875" s="2" t="s">
        <v>2123</v>
      </c>
      <c r="G875" s="2" t="s">
        <v>3</v>
      </c>
      <c r="H875" s="2" t="s">
        <v>3081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1307</v>
      </c>
      <c r="P875" s="2" t="s">
        <v>1308</v>
      </c>
      <c r="Q875" s="1">
        <v>274.27069999999998</v>
      </c>
      <c r="R875" s="1">
        <v>0</v>
      </c>
      <c r="S875" s="1">
        <v>127.12470000000002</v>
      </c>
      <c r="T875" s="1">
        <v>126.85</v>
      </c>
      <c r="U875" s="2" t="s">
        <v>8</v>
      </c>
      <c r="V875" s="1">
        <v>20.295999999999999</v>
      </c>
      <c r="W875" s="1">
        <v>0</v>
      </c>
      <c r="X875" s="2" t="s">
        <v>0</v>
      </c>
      <c r="Y875" s="1">
        <v>0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35" t="s">
        <v>1</v>
      </c>
      <c r="AN875" s="2" t="s">
        <v>1</v>
      </c>
      <c r="AO875" s="135" t="s">
        <v>1</v>
      </c>
      <c r="AP875" s="2" t="s">
        <v>1</v>
      </c>
      <c r="AQ875" s="4">
        <v>274.27070000000003</v>
      </c>
      <c r="AR875" s="4">
        <v>0</v>
      </c>
    </row>
    <row r="876" spans="1:44" ht="15" customHeight="1" x14ac:dyDescent="0.25">
      <c r="A876" s="2" t="s">
        <v>1084</v>
      </c>
      <c r="B876" s="47">
        <v>44483</v>
      </c>
      <c r="C876" s="2" t="s">
        <v>6</v>
      </c>
      <c r="D876" s="2" t="s">
        <v>21</v>
      </c>
      <c r="E876" s="2" t="s">
        <v>191</v>
      </c>
      <c r="F876" s="2" t="s">
        <v>2123</v>
      </c>
      <c r="G876" s="2" t="s">
        <v>3</v>
      </c>
      <c r="H876" s="2" t="s">
        <v>3082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</v>
      </c>
      <c r="P876" s="2" t="s">
        <v>1</v>
      </c>
      <c r="Q876" s="1">
        <v>148.136</v>
      </c>
      <c r="R876" s="1">
        <v>0</v>
      </c>
      <c r="S876" s="1">
        <v>135.09759999999997</v>
      </c>
      <c r="T876" s="1">
        <v>0</v>
      </c>
      <c r="U876" s="2" t="s">
        <v>0</v>
      </c>
      <c r="V876" s="1">
        <v>0</v>
      </c>
      <c r="W876" s="1">
        <v>11.24</v>
      </c>
      <c r="X876" s="2" t="s">
        <v>0</v>
      </c>
      <c r="Y876" s="1">
        <v>1.7984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35" t="s">
        <v>1</v>
      </c>
      <c r="AN876" s="2" t="s">
        <v>1</v>
      </c>
      <c r="AO876" s="135" t="s">
        <v>1</v>
      </c>
      <c r="AP876" s="2" t="s">
        <v>1</v>
      </c>
      <c r="AQ876" s="4">
        <v>148.13599999999997</v>
      </c>
      <c r="AR876" s="4">
        <v>0</v>
      </c>
    </row>
    <row r="877" spans="1:44" ht="15" customHeight="1" x14ac:dyDescent="0.25">
      <c r="A877" s="2" t="s">
        <v>1085</v>
      </c>
      <c r="B877" s="47">
        <v>44483</v>
      </c>
      <c r="C877" s="2" t="s">
        <v>6</v>
      </c>
      <c r="D877" s="2" t="s">
        <v>21</v>
      </c>
      <c r="E877" s="2" t="s">
        <v>191</v>
      </c>
      <c r="F877" s="2" t="s">
        <v>2123</v>
      </c>
      <c r="G877" s="2" t="s">
        <v>3</v>
      </c>
      <c r="H877" s="2" t="s">
        <v>3083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1248</v>
      </c>
      <c r="P877" s="2" t="s">
        <v>1249</v>
      </c>
      <c r="Q877" s="1">
        <v>13.037100000000001</v>
      </c>
      <c r="R877" s="1">
        <v>0</v>
      </c>
      <c r="S877" s="1">
        <v>13.037100000000001</v>
      </c>
      <c r="T877" s="1">
        <v>0</v>
      </c>
      <c r="U877" s="2" t="s">
        <v>0</v>
      </c>
      <c r="V877" s="1">
        <v>0</v>
      </c>
      <c r="W877" s="1">
        <v>0</v>
      </c>
      <c r="X877" s="2" t="s">
        <v>0</v>
      </c>
      <c r="Y877" s="1">
        <v>0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35" t="s">
        <v>1</v>
      </c>
      <c r="AN877" s="2" t="s">
        <v>1</v>
      </c>
      <c r="AO877" s="135" t="s">
        <v>1</v>
      </c>
      <c r="AP877" s="2" t="s">
        <v>1</v>
      </c>
      <c r="AQ877" s="4">
        <v>13.037100000000001</v>
      </c>
      <c r="AR877" s="4">
        <v>0</v>
      </c>
    </row>
    <row r="878" spans="1:44" ht="15" customHeight="1" x14ac:dyDescent="0.25">
      <c r="A878" s="2" t="s">
        <v>1086</v>
      </c>
      <c r="B878" s="47">
        <v>44483</v>
      </c>
      <c r="C878" s="2" t="s">
        <v>6</v>
      </c>
      <c r="D878" s="2" t="s">
        <v>21</v>
      </c>
      <c r="E878" s="2" t="s">
        <v>191</v>
      </c>
      <c r="F878" s="2" t="s">
        <v>2123</v>
      </c>
      <c r="G878" s="2" t="s">
        <v>3</v>
      </c>
      <c r="H878" s="2" t="s">
        <v>3084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4223.0396520000013</v>
      </c>
      <c r="R878" s="1">
        <v>0</v>
      </c>
      <c r="S878" s="1">
        <v>3124.9585999999995</v>
      </c>
      <c r="T878" s="1">
        <v>0</v>
      </c>
      <c r="U878" s="2" t="s">
        <v>0</v>
      </c>
      <c r="V878" s="1">
        <v>0</v>
      </c>
      <c r="W878" s="1">
        <v>946.62159999999983</v>
      </c>
      <c r="X878" s="2" t="s">
        <v>8</v>
      </c>
      <c r="Y878" s="1">
        <v>151.45945200000006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35" t="s">
        <v>1</v>
      </c>
      <c r="AN878" s="2" t="s">
        <v>1</v>
      </c>
      <c r="AO878" s="135" t="s">
        <v>1</v>
      </c>
      <c r="AP878" s="2" t="s">
        <v>1</v>
      </c>
      <c r="AQ878" s="4">
        <v>4223.0396519999995</v>
      </c>
      <c r="AR878" s="4">
        <v>0</v>
      </c>
    </row>
    <row r="879" spans="1:44" ht="15" customHeight="1" x14ac:dyDescent="0.25">
      <c r="A879" s="2" t="s">
        <v>1087</v>
      </c>
      <c r="B879" s="47">
        <v>44483</v>
      </c>
      <c r="C879" s="2" t="s">
        <v>26</v>
      </c>
      <c r="D879" s="2" t="s">
        <v>892</v>
      </c>
      <c r="E879" s="2" t="s">
        <v>894</v>
      </c>
      <c r="F879" s="2" t="s">
        <v>2657</v>
      </c>
      <c r="G879" s="2" t="s">
        <v>3</v>
      </c>
      <c r="H879" s="2" t="s">
        <v>2658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104.90199999999997</v>
      </c>
      <c r="R879" s="1">
        <v>0</v>
      </c>
      <c r="S879" s="1">
        <v>21.730000000000004</v>
      </c>
      <c r="T879" s="1">
        <v>0</v>
      </c>
      <c r="U879" s="2" t="s">
        <v>0</v>
      </c>
      <c r="V879" s="1">
        <v>0</v>
      </c>
      <c r="W879" s="1">
        <v>71.699999999999989</v>
      </c>
      <c r="X879" s="2" t="s">
        <v>8</v>
      </c>
      <c r="Y879" s="1">
        <v>11.472000000000001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35" t="s">
        <v>1</v>
      </c>
      <c r="AN879" s="2" t="s">
        <v>1</v>
      </c>
      <c r="AO879" s="135" t="s">
        <v>1</v>
      </c>
      <c r="AP879" s="2" t="s">
        <v>1</v>
      </c>
      <c r="AQ879" s="4">
        <v>104.90199999999999</v>
      </c>
      <c r="AR879" s="4">
        <v>0</v>
      </c>
    </row>
    <row r="880" spans="1:44" ht="15" customHeight="1" x14ac:dyDescent="0.25">
      <c r="A880" s="2" t="s">
        <v>1088</v>
      </c>
      <c r="B880" s="47">
        <v>44483</v>
      </c>
      <c r="C880" s="2" t="s">
        <v>6</v>
      </c>
      <c r="D880" s="2" t="s">
        <v>892</v>
      </c>
      <c r="E880" s="2" t="s">
        <v>893</v>
      </c>
      <c r="F880" s="2" t="s">
        <v>3085</v>
      </c>
      <c r="G880" s="2" t="s">
        <v>3</v>
      </c>
      <c r="H880" s="2" t="s">
        <v>3086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3652.6485239999979</v>
      </c>
      <c r="R880" s="1">
        <v>0</v>
      </c>
      <c r="S880" s="1">
        <v>2791.4239999999986</v>
      </c>
      <c r="T880" s="1">
        <v>0</v>
      </c>
      <c r="U880" s="2" t="s">
        <v>0</v>
      </c>
      <c r="V880" s="1">
        <v>0</v>
      </c>
      <c r="W880" s="1">
        <v>742.43490000000008</v>
      </c>
      <c r="X880" s="2" t="s">
        <v>0</v>
      </c>
      <c r="Y880" s="1">
        <v>118.789624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35" t="s">
        <v>1</v>
      </c>
      <c r="AN880" s="2" t="s">
        <v>1</v>
      </c>
      <c r="AO880" s="135" t="s">
        <v>1</v>
      </c>
      <c r="AP880" s="2" t="s">
        <v>1</v>
      </c>
      <c r="AQ880" s="4">
        <v>3652.6485239999988</v>
      </c>
      <c r="AR880" s="4">
        <v>0</v>
      </c>
    </row>
    <row r="881" spans="1:44" ht="15" customHeight="1" x14ac:dyDescent="0.25">
      <c r="A881" s="2" t="s">
        <v>1089</v>
      </c>
      <c r="B881" s="47">
        <v>44483</v>
      </c>
      <c r="C881" s="2" t="s">
        <v>6</v>
      </c>
      <c r="D881" s="2" t="s">
        <v>18</v>
      </c>
      <c r="E881" s="2" t="s">
        <v>184</v>
      </c>
      <c r="F881" s="2" t="s">
        <v>1389</v>
      </c>
      <c r="G881" s="2" t="s">
        <v>3</v>
      </c>
      <c r="H881" s="2" t="s">
        <v>3087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1139.9186000000002</v>
      </c>
      <c r="R881" s="1">
        <v>0</v>
      </c>
      <c r="S881" s="1">
        <v>875.84450000000004</v>
      </c>
      <c r="T881" s="1">
        <v>0</v>
      </c>
      <c r="U881" s="2" t="s">
        <v>0</v>
      </c>
      <c r="V881" s="1">
        <v>0</v>
      </c>
      <c r="W881" s="1">
        <v>227.65009999999998</v>
      </c>
      <c r="X881" s="2" t="s">
        <v>8</v>
      </c>
      <c r="Y881" s="1">
        <v>36.423999999999999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35" t="s">
        <v>1</v>
      </c>
      <c r="AN881" s="2" t="s">
        <v>1</v>
      </c>
      <c r="AO881" s="135" t="s">
        <v>1</v>
      </c>
      <c r="AP881" s="2" t="s">
        <v>1</v>
      </c>
      <c r="AQ881" s="4">
        <v>1139.9186</v>
      </c>
      <c r="AR881" s="4">
        <v>0</v>
      </c>
    </row>
    <row r="882" spans="1:44" ht="15" customHeight="1" x14ac:dyDescent="0.25">
      <c r="A882" s="2" t="s">
        <v>1090</v>
      </c>
      <c r="B882" s="47">
        <v>44483</v>
      </c>
      <c r="C882" s="2" t="s">
        <v>6</v>
      </c>
      <c r="D882" s="2" t="s">
        <v>16</v>
      </c>
      <c r="E882" s="2" t="s">
        <v>182</v>
      </c>
      <c r="F882" s="2" t="s">
        <v>3088</v>
      </c>
      <c r="G882" s="2" t="s">
        <v>3</v>
      </c>
      <c r="H882" s="2" t="s">
        <v>3089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1089.4945399999997</v>
      </c>
      <c r="R882" s="1">
        <v>0</v>
      </c>
      <c r="S882" s="1">
        <v>714.47170000000006</v>
      </c>
      <c r="T882" s="1">
        <v>0</v>
      </c>
      <c r="U882" s="2" t="s">
        <v>0</v>
      </c>
      <c r="V882" s="1">
        <v>0</v>
      </c>
      <c r="W882" s="1">
        <v>323.29559999999998</v>
      </c>
      <c r="X882" s="2" t="s">
        <v>0</v>
      </c>
      <c r="Y882" s="1">
        <v>51.727240000000002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35" t="s">
        <v>1</v>
      </c>
      <c r="AN882" s="2" t="s">
        <v>1</v>
      </c>
      <c r="AO882" s="135" t="s">
        <v>1</v>
      </c>
      <c r="AP882" s="2" t="s">
        <v>1</v>
      </c>
      <c r="AQ882" s="4">
        <v>1089.4945399999999</v>
      </c>
      <c r="AR882" s="4">
        <v>0</v>
      </c>
    </row>
    <row r="883" spans="1:44" ht="15" customHeight="1" x14ac:dyDescent="0.25">
      <c r="A883" s="2" t="s">
        <v>1091</v>
      </c>
      <c r="B883" s="47">
        <v>44483</v>
      </c>
      <c r="C883" s="2" t="s">
        <v>6</v>
      </c>
      <c r="D883" s="2" t="s">
        <v>9</v>
      </c>
      <c r="E883" s="2" t="s">
        <v>177</v>
      </c>
      <c r="F883" s="2" t="s">
        <v>3090</v>
      </c>
      <c r="G883" s="2" t="s">
        <v>3</v>
      </c>
      <c r="H883" s="2" t="s">
        <v>3091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</v>
      </c>
      <c r="P883" s="2" t="s">
        <v>1</v>
      </c>
      <c r="Q883" s="1">
        <v>90.231200000000001</v>
      </c>
      <c r="R883" s="1">
        <v>0</v>
      </c>
      <c r="S883" s="1">
        <v>59.421599999999998</v>
      </c>
      <c r="T883" s="1">
        <v>0</v>
      </c>
      <c r="U883" s="2" t="s">
        <v>0</v>
      </c>
      <c r="V883" s="1">
        <v>0</v>
      </c>
      <c r="W883" s="1">
        <v>26.560000000000002</v>
      </c>
      <c r="X883" s="2" t="s">
        <v>0</v>
      </c>
      <c r="Y883" s="1">
        <v>4.2496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35" t="s">
        <v>1</v>
      </c>
      <c r="AN883" s="2" t="s">
        <v>1</v>
      </c>
      <c r="AO883" s="135" t="s">
        <v>1</v>
      </c>
      <c r="AP883" s="2" t="s">
        <v>1</v>
      </c>
      <c r="AQ883" s="4">
        <v>90.231200000000001</v>
      </c>
      <c r="AR883" s="4">
        <v>0</v>
      </c>
    </row>
    <row r="884" spans="1:44" ht="15" customHeight="1" x14ac:dyDescent="0.25">
      <c r="A884" s="2" t="s">
        <v>1092</v>
      </c>
      <c r="B884" s="47">
        <v>44483</v>
      </c>
      <c r="C884" s="2" t="s">
        <v>6</v>
      </c>
      <c r="D884" s="2" t="s">
        <v>1591</v>
      </c>
      <c r="E884" s="2" t="s">
        <v>732</v>
      </c>
      <c r="F884" s="2" t="s">
        <v>2151</v>
      </c>
      <c r="G884" s="2" t="s">
        <v>3</v>
      </c>
      <c r="H884" s="2" t="s">
        <v>2152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999.93420000000015</v>
      </c>
      <c r="R884" s="1">
        <v>0</v>
      </c>
      <c r="S884" s="1">
        <v>739.6413</v>
      </c>
      <c r="T884" s="1">
        <v>0</v>
      </c>
      <c r="U884" s="2" t="s">
        <v>0</v>
      </c>
      <c r="V884" s="1">
        <v>0</v>
      </c>
      <c r="W884" s="1">
        <v>224.39050000000003</v>
      </c>
      <c r="X884" s="2" t="s">
        <v>8</v>
      </c>
      <c r="Y884" s="1">
        <v>35.9024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35" t="s">
        <v>1</v>
      </c>
      <c r="AN884" s="2" t="s">
        <v>1</v>
      </c>
      <c r="AO884" s="135" t="s">
        <v>1</v>
      </c>
      <c r="AP884" s="2" t="s">
        <v>1</v>
      </c>
      <c r="AQ884" s="4">
        <v>999.93419999999992</v>
      </c>
      <c r="AR884" s="4">
        <v>0</v>
      </c>
    </row>
    <row r="885" spans="1:44" ht="15" customHeight="1" x14ac:dyDescent="0.25">
      <c r="A885" s="2" t="s">
        <v>1093</v>
      </c>
      <c r="B885" s="47">
        <v>44483</v>
      </c>
      <c r="C885" s="2" t="s">
        <v>6</v>
      </c>
      <c r="D885" s="2" t="s">
        <v>5</v>
      </c>
      <c r="E885" s="2" t="s">
        <v>174</v>
      </c>
      <c r="F885" s="2" t="s">
        <v>3040</v>
      </c>
      <c r="G885" s="2" t="s">
        <v>3</v>
      </c>
      <c r="H885" s="2" t="s">
        <v>3092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121.90795</v>
      </c>
      <c r="R885" s="1">
        <v>0</v>
      </c>
      <c r="S885" s="1">
        <v>116.18914999999998</v>
      </c>
      <c r="T885" s="1">
        <v>0</v>
      </c>
      <c r="U885" s="2" t="s">
        <v>0</v>
      </c>
      <c r="V885" s="1">
        <v>0</v>
      </c>
      <c r="W885" s="1">
        <v>4.93</v>
      </c>
      <c r="X885" s="2" t="s">
        <v>0</v>
      </c>
      <c r="Y885" s="1">
        <v>0.78879999999999995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35" t="s">
        <v>1</v>
      </c>
      <c r="AN885" s="2" t="s">
        <v>1</v>
      </c>
      <c r="AO885" s="135" t="s">
        <v>1</v>
      </c>
      <c r="AP885" s="2" t="s">
        <v>1</v>
      </c>
      <c r="AQ885" s="4">
        <v>121.90794999999999</v>
      </c>
      <c r="AR885" s="4">
        <v>0</v>
      </c>
    </row>
    <row r="886" spans="1:44" ht="15" customHeight="1" x14ac:dyDescent="0.25">
      <c r="A886" s="2" t="s">
        <v>1094</v>
      </c>
      <c r="B886" s="47">
        <v>44483</v>
      </c>
      <c r="C886" s="2" t="s">
        <v>6</v>
      </c>
      <c r="D886" s="2" t="s">
        <v>5</v>
      </c>
      <c r="E886" s="2" t="s">
        <v>174</v>
      </c>
      <c r="F886" s="2" t="s">
        <v>3040</v>
      </c>
      <c r="G886" s="2" t="s">
        <v>12</v>
      </c>
      <c r="H886" s="2" t="s">
        <v>1</v>
      </c>
      <c r="I886" s="1" t="s">
        <v>2402</v>
      </c>
      <c r="J886" s="1" t="s">
        <v>1</v>
      </c>
      <c r="K886" s="1" t="s">
        <v>3093</v>
      </c>
      <c r="L886" s="1" t="s">
        <v>1853</v>
      </c>
      <c r="M886" s="1">
        <v>33.28</v>
      </c>
      <c r="N886" s="2" t="s">
        <v>11</v>
      </c>
      <c r="O886" s="2" t="s">
        <v>3094</v>
      </c>
      <c r="P886" s="2" t="s">
        <v>3095</v>
      </c>
      <c r="Q886" s="1">
        <v>-33.28</v>
      </c>
      <c r="R886" s="1">
        <v>0</v>
      </c>
      <c r="S886" s="1">
        <v>-33.28</v>
      </c>
      <c r="T886" s="1">
        <v>0</v>
      </c>
      <c r="U886" s="2" t="s">
        <v>0</v>
      </c>
      <c r="V886" s="1">
        <v>0</v>
      </c>
      <c r="W886" s="1">
        <v>0</v>
      </c>
      <c r="X886" s="2" t="s">
        <v>0</v>
      </c>
      <c r="Y886" s="1">
        <v>0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35" t="s">
        <v>1</v>
      </c>
      <c r="AN886" s="2" t="s">
        <v>1</v>
      </c>
      <c r="AO886" s="135" t="s">
        <v>1</v>
      </c>
      <c r="AP886" s="2" t="s">
        <v>1</v>
      </c>
      <c r="AQ886" s="4">
        <v>-33.28</v>
      </c>
      <c r="AR886" s="4">
        <v>0</v>
      </c>
    </row>
    <row r="887" spans="1:44" ht="15" customHeight="1" x14ac:dyDescent="0.25">
      <c r="A887" s="2" t="s">
        <v>1095</v>
      </c>
      <c r="B887" s="47">
        <v>44483</v>
      </c>
      <c r="C887" s="2" t="s">
        <v>6</v>
      </c>
      <c r="D887" s="2" t="s">
        <v>929</v>
      </c>
      <c r="E887" s="2" t="s">
        <v>930</v>
      </c>
      <c r="F887" s="2" t="s">
        <v>3096</v>
      </c>
      <c r="G887" s="2" t="s">
        <v>3</v>
      </c>
      <c r="H887" s="2" t="s">
        <v>3097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736.6126499999998</v>
      </c>
      <c r="R887" s="1">
        <v>0</v>
      </c>
      <c r="S887" s="1">
        <v>571.03764999999976</v>
      </c>
      <c r="T887" s="1">
        <v>0</v>
      </c>
      <c r="U887" s="2" t="s">
        <v>0</v>
      </c>
      <c r="V887" s="1">
        <v>0</v>
      </c>
      <c r="W887" s="1">
        <v>142.73700000000002</v>
      </c>
      <c r="X887" s="2" t="s">
        <v>0</v>
      </c>
      <c r="Y887" s="1">
        <v>22.838000000000001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35" t="s">
        <v>1</v>
      </c>
      <c r="AN887" s="2" t="s">
        <v>1</v>
      </c>
      <c r="AO887" s="135" t="s">
        <v>1</v>
      </c>
      <c r="AP887" s="2" t="s">
        <v>1</v>
      </c>
      <c r="AQ887" s="4">
        <v>736.6126499999998</v>
      </c>
      <c r="AR887" s="4">
        <v>0</v>
      </c>
    </row>
    <row r="888" spans="1:44" ht="15" customHeight="1" x14ac:dyDescent="0.25">
      <c r="A888" s="2" t="s">
        <v>1096</v>
      </c>
      <c r="B888" s="47">
        <v>44484</v>
      </c>
      <c r="C888" s="2" t="s">
        <v>1364</v>
      </c>
      <c r="D888" s="2" t="s">
        <v>48</v>
      </c>
      <c r="E888" s="2" t="s">
        <v>1365</v>
      </c>
      <c r="F888" s="2" t="s">
        <v>2157</v>
      </c>
      <c r="G888" s="2" t="s">
        <v>3</v>
      </c>
      <c r="H888" s="2" t="s">
        <v>2158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2244.6681999999992</v>
      </c>
      <c r="R888" s="1">
        <v>0</v>
      </c>
      <c r="S888" s="1">
        <v>1857.2608999999991</v>
      </c>
      <c r="T888" s="1">
        <v>0</v>
      </c>
      <c r="U888" s="2" t="s">
        <v>0</v>
      </c>
      <c r="V888" s="1">
        <v>0</v>
      </c>
      <c r="W888" s="1">
        <v>333.97179999999997</v>
      </c>
      <c r="X888" s="2" t="s">
        <v>8</v>
      </c>
      <c r="Y888" s="1">
        <v>53.435500000000019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35" t="s">
        <v>1</v>
      </c>
      <c r="AN888" s="2" t="s">
        <v>1</v>
      </c>
      <c r="AO888" s="135" t="s">
        <v>1</v>
      </c>
      <c r="AP888" s="2" t="s">
        <v>1</v>
      </c>
      <c r="AQ888" s="4">
        <v>2244.6681999999992</v>
      </c>
      <c r="AR888" s="4">
        <v>0</v>
      </c>
    </row>
    <row r="889" spans="1:44" ht="15" customHeight="1" x14ac:dyDescent="0.25">
      <c r="A889" s="2" t="s">
        <v>1097</v>
      </c>
      <c r="B889" s="46">
        <v>44484</v>
      </c>
      <c r="C889" s="2" t="s">
        <v>34</v>
      </c>
      <c r="D889" s="2" t="s">
        <v>48</v>
      </c>
      <c r="E889" s="2" t="s">
        <v>180</v>
      </c>
      <c r="F889" s="58" t="s">
        <v>2285</v>
      </c>
      <c r="G889" s="2" t="s">
        <v>3</v>
      </c>
      <c r="H889" s="2" t="s">
        <v>2286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324.4795499999999</v>
      </c>
      <c r="R889" s="1">
        <v>0</v>
      </c>
      <c r="S889" s="1">
        <v>311.1163499999999</v>
      </c>
      <c r="T889" s="1">
        <v>0</v>
      </c>
      <c r="U889" s="2" t="s">
        <v>0</v>
      </c>
      <c r="V889" s="1">
        <v>0</v>
      </c>
      <c r="W889" s="1">
        <v>11.52</v>
      </c>
      <c r="X889" s="2" t="s">
        <v>0</v>
      </c>
      <c r="Y889" s="1">
        <v>1.8431999999999999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134" t="s">
        <v>0</v>
      </c>
      <c r="AK889" s="1">
        <v>0</v>
      </c>
      <c r="AL889" s="1">
        <v>0</v>
      </c>
      <c r="AM889" s="134" t="s">
        <v>1</v>
      </c>
      <c r="AN889" s="134" t="s">
        <v>1</v>
      </c>
      <c r="AO889" s="134" t="s">
        <v>1</v>
      </c>
      <c r="AP889" s="134" t="s">
        <v>1</v>
      </c>
      <c r="AQ889" s="98">
        <v>324.4795499999999</v>
      </c>
      <c r="AR889" s="7">
        <v>0</v>
      </c>
    </row>
    <row r="890" spans="1:44" ht="15" customHeight="1" x14ac:dyDescent="0.25">
      <c r="A890" s="2" t="s">
        <v>1098</v>
      </c>
      <c r="B890" s="47">
        <v>44484</v>
      </c>
      <c r="C890" s="2" t="s">
        <v>34</v>
      </c>
      <c r="D890" s="2" t="s">
        <v>48</v>
      </c>
      <c r="E890" s="2" t="s">
        <v>180</v>
      </c>
      <c r="F890" s="2" t="s">
        <v>2292</v>
      </c>
      <c r="G890" s="2" t="s">
        <v>3</v>
      </c>
      <c r="H890" s="2" t="s">
        <v>2293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2294</v>
      </c>
      <c r="P890" s="2" t="s">
        <v>2295</v>
      </c>
      <c r="Q890" s="1">
        <v>10.94</v>
      </c>
      <c r="R890" s="1">
        <v>0</v>
      </c>
      <c r="S890" s="1">
        <v>10.94</v>
      </c>
      <c r="T890" s="1">
        <v>0</v>
      </c>
      <c r="U890" s="2" t="s">
        <v>0</v>
      </c>
      <c r="V890" s="1">
        <v>0</v>
      </c>
      <c r="W890" s="1">
        <v>0</v>
      </c>
      <c r="X890" s="2" t="s">
        <v>0</v>
      </c>
      <c r="Y890" s="1">
        <v>0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35" t="s">
        <v>1</v>
      </c>
      <c r="AN890" s="2" t="s">
        <v>1</v>
      </c>
      <c r="AO890" s="135" t="s">
        <v>1</v>
      </c>
      <c r="AP890" s="2" t="s">
        <v>1</v>
      </c>
      <c r="AQ890" s="4">
        <v>10.94</v>
      </c>
      <c r="AR890" s="4">
        <v>0</v>
      </c>
    </row>
    <row r="891" spans="1:44" ht="15" customHeight="1" x14ac:dyDescent="0.25">
      <c r="A891" s="2" t="s">
        <v>1099</v>
      </c>
      <c r="B891" s="47">
        <v>44484</v>
      </c>
      <c r="C891" s="2" t="s">
        <v>34</v>
      </c>
      <c r="D891" s="2" t="s">
        <v>48</v>
      </c>
      <c r="E891" s="2" t="s">
        <v>180</v>
      </c>
      <c r="F891" s="2" t="s">
        <v>2285</v>
      </c>
      <c r="G891" s="2" t="s">
        <v>3</v>
      </c>
      <c r="H891" s="2" t="s">
        <v>2301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172.68310000000002</v>
      </c>
      <c r="R891" s="1">
        <v>0</v>
      </c>
      <c r="S891" s="1">
        <v>170.8039</v>
      </c>
      <c r="T891" s="1">
        <v>0</v>
      </c>
      <c r="U891" s="2" t="s">
        <v>0</v>
      </c>
      <c r="V891" s="1">
        <v>0</v>
      </c>
      <c r="W891" s="1">
        <v>1.62</v>
      </c>
      <c r="X891" s="2" t="s">
        <v>0</v>
      </c>
      <c r="Y891" s="1">
        <v>0.25919999999999999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35" t="s">
        <v>1</v>
      </c>
      <c r="AN891" s="2" t="s">
        <v>1</v>
      </c>
      <c r="AO891" s="135" t="s">
        <v>1</v>
      </c>
      <c r="AP891" s="2" t="s">
        <v>1</v>
      </c>
      <c r="AQ891" s="4">
        <v>172.6831</v>
      </c>
      <c r="AR891" s="4">
        <v>0</v>
      </c>
    </row>
    <row r="892" spans="1:44" x14ac:dyDescent="0.25">
      <c r="A892" s="2" t="s">
        <v>1100</v>
      </c>
      <c r="B892" s="47">
        <v>44484</v>
      </c>
      <c r="C892" s="2" t="s">
        <v>34</v>
      </c>
      <c r="D892" s="2" t="s">
        <v>48</v>
      </c>
      <c r="E892" s="2" t="s">
        <v>180</v>
      </c>
      <c r="F892" s="2" t="s">
        <v>2292</v>
      </c>
      <c r="G892" s="2" t="s">
        <v>3</v>
      </c>
      <c r="H892" s="2" t="s">
        <v>2303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2304</v>
      </c>
      <c r="P892" s="2" t="s">
        <v>2305</v>
      </c>
      <c r="Q892" s="1">
        <v>11.798400000000001</v>
      </c>
      <c r="R892" s="1">
        <v>0</v>
      </c>
      <c r="S892" s="1">
        <v>11.798400000000001</v>
      </c>
      <c r="T892" s="1">
        <v>0</v>
      </c>
      <c r="U892" s="2" t="s">
        <v>0</v>
      </c>
      <c r="V892" s="1">
        <v>0</v>
      </c>
      <c r="W892" s="1">
        <v>0</v>
      </c>
      <c r="X892" s="2" t="s">
        <v>0</v>
      </c>
      <c r="Y892" s="1">
        <v>0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35" t="s">
        <v>1</v>
      </c>
      <c r="AN892" s="2" t="s">
        <v>1</v>
      </c>
      <c r="AO892" s="135" t="s">
        <v>1</v>
      </c>
      <c r="AP892" s="2" t="s">
        <v>1</v>
      </c>
      <c r="AQ892" s="4">
        <v>11.798400000000001</v>
      </c>
      <c r="AR892" s="4">
        <v>0</v>
      </c>
    </row>
    <row r="893" spans="1:44" ht="15" customHeight="1" x14ac:dyDescent="0.25">
      <c r="A893" s="2" t="s">
        <v>1101</v>
      </c>
      <c r="B893" s="47">
        <v>44484</v>
      </c>
      <c r="C893" s="2" t="s">
        <v>34</v>
      </c>
      <c r="D893" s="2" t="s">
        <v>48</v>
      </c>
      <c r="E893" s="2" t="s">
        <v>180</v>
      </c>
      <c r="F893" s="2" t="s">
        <v>2285</v>
      </c>
      <c r="G893" s="2" t="s">
        <v>3</v>
      </c>
      <c r="H893" s="2" t="s">
        <v>2308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1">
        <v>894.04450000000043</v>
      </c>
      <c r="R893" s="1">
        <v>0</v>
      </c>
      <c r="S893" s="1">
        <v>779.76360000000022</v>
      </c>
      <c r="T893" s="1">
        <v>0</v>
      </c>
      <c r="U893" s="2" t="s">
        <v>0</v>
      </c>
      <c r="V893" s="1">
        <v>0</v>
      </c>
      <c r="W893" s="1">
        <v>98.518000000000001</v>
      </c>
      <c r="X893" s="2" t="s">
        <v>8</v>
      </c>
      <c r="Y893" s="1">
        <v>15.7629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35" t="s">
        <v>1</v>
      </c>
      <c r="AN893" s="2" t="s">
        <v>1</v>
      </c>
      <c r="AO893" s="135" t="s">
        <v>1</v>
      </c>
      <c r="AP893" s="2" t="s">
        <v>1</v>
      </c>
      <c r="AQ893" s="4">
        <v>894.0445000000002</v>
      </c>
      <c r="AR893" s="4">
        <v>0</v>
      </c>
    </row>
    <row r="894" spans="1:44" ht="15" customHeight="1" x14ac:dyDescent="0.25">
      <c r="A894" s="2" t="s">
        <v>1102</v>
      </c>
      <c r="B894" s="47">
        <v>44484</v>
      </c>
      <c r="C894" s="2" t="s">
        <v>34</v>
      </c>
      <c r="D894" s="2" t="s">
        <v>48</v>
      </c>
      <c r="E894" s="2" t="s">
        <v>180</v>
      </c>
      <c r="F894" s="2" t="s">
        <v>2292</v>
      </c>
      <c r="G894" s="2" t="s">
        <v>3</v>
      </c>
      <c r="H894" s="2" t="s">
        <v>2312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2313</v>
      </c>
      <c r="P894" s="2" t="s">
        <v>2314</v>
      </c>
      <c r="Q894" s="1">
        <v>65.2273</v>
      </c>
      <c r="R894" s="1">
        <v>0</v>
      </c>
      <c r="S894" s="1">
        <v>65.2273</v>
      </c>
      <c r="T894" s="1">
        <v>0</v>
      </c>
      <c r="U894" s="2" t="s">
        <v>0</v>
      </c>
      <c r="V894" s="1">
        <v>0</v>
      </c>
      <c r="W894" s="1">
        <v>0</v>
      </c>
      <c r="X894" s="2" t="s">
        <v>0</v>
      </c>
      <c r="Y894" s="1">
        <v>0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35" t="s">
        <v>1</v>
      </c>
      <c r="AN894" s="2" t="s">
        <v>1</v>
      </c>
      <c r="AO894" s="135" t="s">
        <v>1</v>
      </c>
      <c r="AP894" s="2" t="s">
        <v>1</v>
      </c>
      <c r="AQ894" s="4">
        <v>65.2273</v>
      </c>
      <c r="AR894" s="4">
        <v>0</v>
      </c>
    </row>
    <row r="895" spans="1:44" ht="15" customHeight="1" x14ac:dyDescent="0.25">
      <c r="A895" s="2" t="s">
        <v>1103</v>
      </c>
      <c r="B895" s="47">
        <v>44484</v>
      </c>
      <c r="C895" s="2" t="s">
        <v>34</v>
      </c>
      <c r="D895" s="2" t="s">
        <v>48</v>
      </c>
      <c r="E895" s="2" t="s">
        <v>180</v>
      </c>
      <c r="F895" s="2" t="s">
        <v>2285</v>
      </c>
      <c r="G895" s="2" t="s">
        <v>3</v>
      </c>
      <c r="H895" s="2" t="s">
        <v>2317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818.4876499999998</v>
      </c>
      <c r="R895" s="1">
        <v>0</v>
      </c>
      <c r="S895" s="1">
        <v>725.3308499999996</v>
      </c>
      <c r="T895" s="1">
        <v>0</v>
      </c>
      <c r="U895" s="2" t="s">
        <v>0</v>
      </c>
      <c r="V895" s="1">
        <v>0</v>
      </c>
      <c r="W895" s="1">
        <v>80.307599999999994</v>
      </c>
      <c r="X895" s="2" t="s">
        <v>8</v>
      </c>
      <c r="Y895" s="1">
        <v>12.849199999999998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35" t="s">
        <v>1</v>
      </c>
      <c r="AN895" s="2" t="s">
        <v>1</v>
      </c>
      <c r="AO895" s="135" t="s">
        <v>1</v>
      </c>
      <c r="AP895" s="2" t="s">
        <v>1</v>
      </c>
      <c r="AQ895" s="4">
        <v>818.48764999999958</v>
      </c>
      <c r="AR895" s="4">
        <v>0</v>
      </c>
    </row>
    <row r="896" spans="1:44" ht="15" customHeight="1" x14ac:dyDescent="0.25">
      <c r="A896" s="2" t="s">
        <v>1104</v>
      </c>
      <c r="B896" s="46">
        <v>44484</v>
      </c>
      <c r="C896" s="2" t="s">
        <v>26</v>
      </c>
      <c r="D896" s="2" t="s">
        <v>48</v>
      </c>
      <c r="E896" s="2" t="s">
        <v>220</v>
      </c>
      <c r="F896" s="58" t="s">
        <v>2659</v>
      </c>
      <c r="G896" s="2" t="s">
        <v>3</v>
      </c>
      <c r="H896" s="2" t="s">
        <v>2660</v>
      </c>
      <c r="I896" s="2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27.327199999999998</v>
      </c>
      <c r="R896" s="1">
        <v>0</v>
      </c>
      <c r="S896" s="1">
        <v>24.334400000000002</v>
      </c>
      <c r="T896" s="1">
        <v>0</v>
      </c>
      <c r="U896" s="2" t="s">
        <v>0</v>
      </c>
      <c r="V896" s="1">
        <v>0</v>
      </c>
      <c r="W896" s="1">
        <v>2.58</v>
      </c>
      <c r="X896" s="2" t="s">
        <v>0</v>
      </c>
      <c r="Y896" s="1">
        <v>0.4128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134" t="s">
        <v>0</v>
      </c>
      <c r="AK896" s="1">
        <v>0</v>
      </c>
      <c r="AL896" s="1">
        <v>0</v>
      </c>
      <c r="AM896" s="134" t="s">
        <v>1</v>
      </c>
      <c r="AN896" s="134" t="s">
        <v>1</v>
      </c>
      <c r="AO896" s="134" t="s">
        <v>1</v>
      </c>
      <c r="AP896" s="134" t="s">
        <v>1</v>
      </c>
      <c r="AQ896" s="4">
        <v>27.327200000000001</v>
      </c>
      <c r="AR896" s="4">
        <v>0</v>
      </c>
    </row>
    <row r="897" spans="1:44" ht="15" customHeight="1" x14ac:dyDescent="0.25">
      <c r="A897" s="2" t="s">
        <v>1105</v>
      </c>
      <c r="B897" s="46">
        <v>44484</v>
      </c>
      <c r="C897" s="2" t="s">
        <v>26</v>
      </c>
      <c r="D897" s="2" t="s">
        <v>48</v>
      </c>
      <c r="E897" s="2" t="s">
        <v>220</v>
      </c>
      <c r="F897" s="58" t="s">
        <v>2661</v>
      </c>
      <c r="G897" s="2" t="s">
        <v>3</v>
      </c>
      <c r="H897" s="134" t="s">
        <v>2662</v>
      </c>
      <c r="I897" s="2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1208</v>
      </c>
      <c r="P897" s="2" t="s">
        <v>1209</v>
      </c>
      <c r="Q897" s="1">
        <v>1.6936</v>
      </c>
      <c r="R897" s="1">
        <v>0</v>
      </c>
      <c r="S897" s="1">
        <v>0</v>
      </c>
      <c r="T897" s="1">
        <v>1.46</v>
      </c>
      <c r="U897" s="2" t="s">
        <v>8</v>
      </c>
      <c r="V897" s="1">
        <v>0.2336</v>
      </c>
      <c r="W897" s="1">
        <v>0</v>
      </c>
      <c r="X897" s="2" t="s">
        <v>0</v>
      </c>
      <c r="Y897" s="1">
        <v>0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134" t="s">
        <v>0</v>
      </c>
      <c r="AK897" s="1">
        <v>0</v>
      </c>
      <c r="AL897" s="1">
        <v>0</v>
      </c>
      <c r="AM897" s="134" t="s">
        <v>1</v>
      </c>
      <c r="AN897" s="134" t="s">
        <v>1</v>
      </c>
      <c r="AO897" s="134" t="s">
        <v>1</v>
      </c>
      <c r="AP897" s="134" t="s">
        <v>1</v>
      </c>
      <c r="AQ897" s="4">
        <v>1.6936</v>
      </c>
      <c r="AR897" s="4">
        <v>0</v>
      </c>
    </row>
    <row r="898" spans="1:44" ht="15" customHeight="1" x14ac:dyDescent="0.25">
      <c r="A898" s="2" t="s">
        <v>1106</v>
      </c>
      <c r="B898" s="47">
        <v>44484</v>
      </c>
      <c r="C898" s="2" t="s">
        <v>26</v>
      </c>
      <c r="D898" s="2" t="s">
        <v>48</v>
      </c>
      <c r="E898" s="2" t="s">
        <v>220</v>
      </c>
      <c r="F898" s="2" t="s">
        <v>2659</v>
      </c>
      <c r="G898" s="2" t="s">
        <v>3</v>
      </c>
      <c r="H898" s="2" t="s">
        <v>2663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4314.328440000002</v>
      </c>
      <c r="R898" s="1">
        <v>0</v>
      </c>
      <c r="S898" s="1">
        <v>2528.7995999999998</v>
      </c>
      <c r="T898" s="1">
        <v>0</v>
      </c>
      <c r="U898" s="2" t="s">
        <v>0</v>
      </c>
      <c r="V898" s="1">
        <v>0</v>
      </c>
      <c r="W898" s="1">
        <v>1539.2490000000003</v>
      </c>
      <c r="X898" s="2" t="s">
        <v>8</v>
      </c>
      <c r="Y898" s="1">
        <v>246.27984000000001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35" t="s">
        <v>1</v>
      </c>
      <c r="AN898" s="2" t="s">
        <v>1</v>
      </c>
      <c r="AO898" s="135" t="s">
        <v>1</v>
      </c>
      <c r="AP898" s="2" t="s">
        <v>1</v>
      </c>
      <c r="AQ898" s="4">
        <v>4314.3284400000002</v>
      </c>
      <c r="AR898" s="4">
        <v>0</v>
      </c>
    </row>
    <row r="899" spans="1:44" ht="15" customHeight="1" x14ac:dyDescent="0.25">
      <c r="A899" s="2" t="s">
        <v>1107</v>
      </c>
      <c r="B899" s="47">
        <v>44484</v>
      </c>
      <c r="C899" s="2" t="s">
        <v>26</v>
      </c>
      <c r="D899" s="2" t="s">
        <v>48</v>
      </c>
      <c r="E899" s="2" t="s">
        <v>220</v>
      </c>
      <c r="F899" s="2" t="s">
        <v>2661</v>
      </c>
      <c r="G899" s="2" t="s">
        <v>3</v>
      </c>
      <c r="H899" s="2" t="s">
        <v>2664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1115</v>
      </c>
      <c r="P899" s="2" t="s">
        <v>1116</v>
      </c>
      <c r="Q899" s="1">
        <v>51.582000000000001</v>
      </c>
      <c r="R899" s="1">
        <v>0</v>
      </c>
      <c r="S899" s="1">
        <v>25.540000000000003</v>
      </c>
      <c r="T899" s="1">
        <v>22.45</v>
      </c>
      <c r="U899" s="2" t="s">
        <v>8</v>
      </c>
      <c r="V899" s="1">
        <v>3.5920000000000001</v>
      </c>
      <c r="W899" s="1">
        <v>0</v>
      </c>
      <c r="X899" s="2" t="s">
        <v>0</v>
      </c>
      <c r="Y899" s="1">
        <v>0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35" t="s">
        <v>1</v>
      </c>
      <c r="AN899" s="2" t="s">
        <v>1</v>
      </c>
      <c r="AO899" s="135" t="s">
        <v>1</v>
      </c>
      <c r="AP899" s="2" t="s">
        <v>1</v>
      </c>
      <c r="AQ899" s="4">
        <v>51.582000000000001</v>
      </c>
      <c r="AR899" s="4">
        <v>0</v>
      </c>
    </row>
    <row r="900" spans="1:44" ht="15" customHeight="1" x14ac:dyDescent="0.25">
      <c r="A900" s="2" t="s">
        <v>1108</v>
      </c>
      <c r="B900" s="47">
        <v>44484</v>
      </c>
      <c r="C900" s="2" t="s">
        <v>26</v>
      </c>
      <c r="D900" s="2" t="s">
        <v>48</v>
      </c>
      <c r="E900" s="2" t="s">
        <v>220</v>
      </c>
      <c r="F900" s="2" t="s">
        <v>2659</v>
      </c>
      <c r="G900" s="2" t="s">
        <v>3</v>
      </c>
      <c r="H900" s="2" t="s">
        <v>2665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494.90334600000011</v>
      </c>
      <c r="R900" s="1">
        <v>0</v>
      </c>
      <c r="S900" s="1">
        <v>376.5667000000002</v>
      </c>
      <c r="T900" s="1">
        <v>0</v>
      </c>
      <c r="U900" s="2" t="s">
        <v>0</v>
      </c>
      <c r="V900" s="1">
        <v>0</v>
      </c>
      <c r="W900" s="1">
        <v>102.01434999999998</v>
      </c>
      <c r="X900" s="2" t="s">
        <v>8</v>
      </c>
      <c r="Y900" s="1">
        <v>16.322296000000001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35" t="s">
        <v>1</v>
      </c>
      <c r="AN900" s="2" t="s">
        <v>1</v>
      </c>
      <c r="AO900" s="135" t="s">
        <v>1</v>
      </c>
      <c r="AP900" s="2" t="s">
        <v>1</v>
      </c>
      <c r="AQ900" s="4">
        <v>494.90334600000017</v>
      </c>
      <c r="AR900" s="4">
        <v>0</v>
      </c>
    </row>
    <row r="901" spans="1:44" ht="15" customHeight="1" x14ac:dyDescent="0.25">
      <c r="A901" s="2" t="s">
        <v>1109</v>
      </c>
      <c r="B901" s="47">
        <v>44484</v>
      </c>
      <c r="C901" s="2" t="s">
        <v>6</v>
      </c>
      <c r="D901" s="2" t="s">
        <v>48</v>
      </c>
      <c r="E901" s="2" t="s">
        <v>229</v>
      </c>
      <c r="F901" s="2" t="s">
        <v>3098</v>
      </c>
      <c r="G901" s="2" t="s">
        <v>3</v>
      </c>
      <c r="H901" s="2" t="s">
        <v>3099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4532.5430120000001</v>
      </c>
      <c r="R901" s="1">
        <v>0</v>
      </c>
      <c r="S901" s="1">
        <v>3315.9908999999989</v>
      </c>
      <c r="T901" s="1">
        <v>0</v>
      </c>
      <c r="U901" s="2" t="s">
        <v>0</v>
      </c>
      <c r="V901" s="1">
        <v>0</v>
      </c>
      <c r="W901" s="1">
        <v>1048.7519</v>
      </c>
      <c r="X901" s="2" t="s">
        <v>0</v>
      </c>
      <c r="Y901" s="1">
        <v>167.80021199999996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35" t="s">
        <v>1</v>
      </c>
      <c r="AN901" s="2" t="s">
        <v>1</v>
      </c>
      <c r="AO901" s="135" t="s">
        <v>1</v>
      </c>
      <c r="AP901" s="2" t="s">
        <v>1</v>
      </c>
      <c r="AQ901" s="4">
        <v>4532.5430119999992</v>
      </c>
      <c r="AR901" s="4">
        <v>0</v>
      </c>
    </row>
    <row r="902" spans="1:44" ht="15" customHeight="1" x14ac:dyDescent="0.25">
      <c r="A902" s="2" t="s">
        <v>1136</v>
      </c>
      <c r="B902" s="47">
        <v>44484</v>
      </c>
      <c r="C902" s="2" t="s">
        <v>1364</v>
      </c>
      <c r="D902" s="2" t="s">
        <v>41</v>
      </c>
      <c r="E902" s="2" t="s">
        <v>1366</v>
      </c>
      <c r="F902" s="2" t="s">
        <v>2157</v>
      </c>
      <c r="G902" s="2" t="s">
        <v>3</v>
      </c>
      <c r="H902" s="2" t="s">
        <v>2166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1492.1758499999992</v>
      </c>
      <c r="R902" s="1">
        <v>0</v>
      </c>
      <c r="S902" s="1">
        <v>1134.0296499999993</v>
      </c>
      <c r="T902" s="1">
        <v>0</v>
      </c>
      <c r="U902" s="2" t="s">
        <v>0</v>
      </c>
      <c r="V902" s="1">
        <v>0</v>
      </c>
      <c r="W902" s="1">
        <v>308.74679999999989</v>
      </c>
      <c r="X902" s="2" t="s">
        <v>0</v>
      </c>
      <c r="Y902" s="1">
        <v>49.3994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35" t="s">
        <v>1</v>
      </c>
      <c r="AN902" s="2" t="s">
        <v>1</v>
      </c>
      <c r="AO902" s="135" t="s">
        <v>1</v>
      </c>
      <c r="AP902" s="2" t="s">
        <v>1</v>
      </c>
      <c r="AQ902" s="4">
        <v>1492.1758499999992</v>
      </c>
      <c r="AR902" s="4">
        <v>0</v>
      </c>
    </row>
    <row r="903" spans="1:44" ht="15" customHeight="1" x14ac:dyDescent="0.25">
      <c r="A903" s="2" t="s">
        <v>1137</v>
      </c>
      <c r="B903" s="47">
        <v>44484</v>
      </c>
      <c r="C903" s="2" t="s">
        <v>1364</v>
      </c>
      <c r="D903" s="2" t="s">
        <v>41</v>
      </c>
      <c r="E903" s="2" t="s">
        <v>1366</v>
      </c>
      <c r="F903" s="2" t="s">
        <v>2171</v>
      </c>
      <c r="G903" s="2" t="s">
        <v>3</v>
      </c>
      <c r="H903" s="2" t="s">
        <v>2172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2173</v>
      </c>
      <c r="P903" s="2" t="s">
        <v>2174</v>
      </c>
      <c r="Q903" s="1">
        <v>14.31</v>
      </c>
      <c r="R903" s="1">
        <v>0</v>
      </c>
      <c r="S903" s="1">
        <v>14.31</v>
      </c>
      <c r="T903" s="1">
        <v>0</v>
      </c>
      <c r="U903" s="2" t="s">
        <v>0</v>
      </c>
      <c r="V903" s="1">
        <v>0</v>
      </c>
      <c r="W903" s="1">
        <v>0</v>
      </c>
      <c r="X903" s="2" t="s">
        <v>0</v>
      </c>
      <c r="Y903" s="1">
        <v>0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35" t="s">
        <v>1</v>
      </c>
      <c r="AN903" s="2" t="s">
        <v>1</v>
      </c>
      <c r="AO903" s="135" t="s">
        <v>1</v>
      </c>
      <c r="AP903" s="2" t="s">
        <v>1</v>
      </c>
      <c r="AQ903" s="4">
        <v>14.31</v>
      </c>
      <c r="AR903" s="4">
        <v>0</v>
      </c>
    </row>
    <row r="904" spans="1:44" ht="15" customHeight="1" x14ac:dyDescent="0.25">
      <c r="A904" s="2" t="s">
        <v>1123</v>
      </c>
      <c r="B904" s="47">
        <v>44484</v>
      </c>
      <c r="C904" s="2" t="s">
        <v>1364</v>
      </c>
      <c r="D904" s="2" t="s">
        <v>41</v>
      </c>
      <c r="E904" s="2" t="s">
        <v>1366</v>
      </c>
      <c r="F904" s="2" t="s">
        <v>2157</v>
      </c>
      <c r="G904" s="2" t="s">
        <v>3</v>
      </c>
      <c r="H904" s="2" t="s">
        <v>2181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1244.9300499999999</v>
      </c>
      <c r="R904" s="1">
        <v>0</v>
      </c>
      <c r="S904" s="1">
        <v>1031.2724500000002</v>
      </c>
      <c r="T904" s="1">
        <v>0</v>
      </c>
      <c r="U904" s="2" t="s">
        <v>0</v>
      </c>
      <c r="V904" s="1">
        <v>0</v>
      </c>
      <c r="W904" s="1">
        <v>184.18759999999997</v>
      </c>
      <c r="X904" s="2" t="s">
        <v>0</v>
      </c>
      <c r="Y904" s="1">
        <v>29.470000000000002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35" t="s">
        <v>1</v>
      </c>
      <c r="AN904" s="2" t="s">
        <v>1</v>
      </c>
      <c r="AO904" s="135" t="s">
        <v>1</v>
      </c>
      <c r="AP904" s="2" t="s">
        <v>1</v>
      </c>
      <c r="AQ904" s="4">
        <v>1244.9300500000002</v>
      </c>
      <c r="AR904" s="4">
        <v>0</v>
      </c>
    </row>
    <row r="905" spans="1:44" ht="15" customHeight="1" x14ac:dyDescent="0.25">
      <c r="A905" s="2" t="s">
        <v>1124</v>
      </c>
      <c r="B905" s="47">
        <v>44484</v>
      </c>
      <c r="C905" s="2" t="s">
        <v>34</v>
      </c>
      <c r="D905" s="2" t="s">
        <v>41</v>
      </c>
      <c r="E905" s="2" t="s">
        <v>216</v>
      </c>
      <c r="F905" s="2" t="s">
        <v>2324</v>
      </c>
      <c r="G905" s="2" t="s">
        <v>3</v>
      </c>
      <c r="H905" s="2" t="s">
        <v>2325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811.52294999999981</v>
      </c>
      <c r="R905" s="1">
        <v>0</v>
      </c>
      <c r="S905" s="1">
        <v>760.49454999999978</v>
      </c>
      <c r="T905" s="1">
        <v>0</v>
      </c>
      <c r="U905" s="2" t="s">
        <v>0</v>
      </c>
      <c r="V905" s="1">
        <v>0</v>
      </c>
      <c r="W905" s="1">
        <v>43.99</v>
      </c>
      <c r="X905" s="2" t="s">
        <v>0</v>
      </c>
      <c r="Y905" s="1">
        <v>7.0383999999999993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35" t="s">
        <v>1</v>
      </c>
      <c r="AN905" s="2" t="s">
        <v>1</v>
      </c>
      <c r="AO905" s="135" t="s">
        <v>1</v>
      </c>
      <c r="AP905" s="2" t="s">
        <v>1</v>
      </c>
      <c r="AQ905" s="4">
        <v>811.52294999999981</v>
      </c>
      <c r="AR905" s="4">
        <v>0</v>
      </c>
    </row>
    <row r="906" spans="1:44" ht="15" customHeight="1" x14ac:dyDescent="0.25">
      <c r="A906" s="2" t="s">
        <v>1139</v>
      </c>
      <c r="B906" s="47">
        <v>44484</v>
      </c>
      <c r="C906" s="2" t="s">
        <v>34</v>
      </c>
      <c r="D906" s="2" t="s">
        <v>41</v>
      </c>
      <c r="E906" s="2" t="s">
        <v>216</v>
      </c>
      <c r="F906" s="2" t="s">
        <v>2328</v>
      </c>
      <c r="G906" s="2" t="s">
        <v>3</v>
      </c>
      <c r="H906" s="2" t="s">
        <v>2329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1310</v>
      </c>
      <c r="P906" s="2" t="s">
        <v>1311</v>
      </c>
      <c r="Q906" s="1">
        <v>32.28</v>
      </c>
      <c r="R906" s="1">
        <v>0</v>
      </c>
      <c r="S906" s="1">
        <v>32.28</v>
      </c>
      <c r="T906" s="1">
        <v>0</v>
      </c>
      <c r="U906" s="2" t="s">
        <v>0</v>
      </c>
      <c r="V906" s="1">
        <v>0</v>
      </c>
      <c r="W906" s="1">
        <v>0</v>
      </c>
      <c r="X906" s="2" t="s">
        <v>0</v>
      </c>
      <c r="Y906" s="1">
        <v>0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35" t="s">
        <v>1</v>
      </c>
      <c r="AN906" s="2" t="s">
        <v>1</v>
      </c>
      <c r="AO906" s="135" t="s">
        <v>1</v>
      </c>
      <c r="AP906" s="2" t="s">
        <v>1</v>
      </c>
      <c r="AQ906" s="4">
        <v>32.28</v>
      </c>
      <c r="AR906" s="4">
        <v>0</v>
      </c>
    </row>
    <row r="907" spans="1:44" ht="15" customHeight="1" x14ac:dyDescent="0.25">
      <c r="A907" s="2" t="s">
        <v>1140</v>
      </c>
      <c r="B907" s="47">
        <v>44484</v>
      </c>
      <c r="C907" s="2" t="s">
        <v>34</v>
      </c>
      <c r="D907" s="2" t="s">
        <v>41</v>
      </c>
      <c r="E907" s="2" t="s">
        <v>216</v>
      </c>
      <c r="F907" s="2" t="s">
        <v>2324</v>
      </c>
      <c r="G907" s="2" t="s">
        <v>3</v>
      </c>
      <c r="H907" s="2" t="s">
        <v>2332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1109.0987</v>
      </c>
      <c r="R907" s="1">
        <v>0</v>
      </c>
      <c r="S907" s="1">
        <v>983.43590000000029</v>
      </c>
      <c r="T907" s="1">
        <v>0</v>
      </c>
      <c r="U907" s="2" t="s">
        <v>0</v>
      </c>
      <c r="V907" s="1">
        <v>0</v>
      </c>
      <c r="W907" s="1">
        <v>108.33</v>
      </c>
      <c r="X907" s="2" t="s">
        <v>8</v>
      </c>
      <c r="Y907" s="1">
        <v>17.332799999999999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35" t="s">
        <v>1</v>
      </c>
      <c r="AN907" s="2" t="s">
        <v>1</v>
      </c>
      <c r="AO907" s="135" t="s">
        <v>1</v>
      </c>
      <c r="AP907" s="2" t="s">
        <v>1</v>
      </c>
      <c r="AQ907" s="4">
        <v>1109.0987000000002</v>
      </c>
      <c r="AR907" s="4">
        <v>0</v>
      </c>
    </row>
    <row r="908" spans="1:44" ht="15" customHeight="1" x14ac:dyDescent="0.25">
      <c r="A908" s="2" t="s">
        <v>1125</v>
      </c>
      <c r="B908" s="47">
        <v>44484</v>
      </c>
      <c r="C908" s="2" t="s">
        <v>26</v>
      </c>
      <c r="D908" s="2" t="s">
        <v>41</v>
      </c>
      <c r="E908" s="2" t="s">
        <v>211</v>
      </c>
      <c r="F908" s="2" t="s">
        <v>2358</v>
      </c>
      <c r="G908" s="2" t="s">
        <v>3</v>
      </c>
      <c r="H908" s="2" t="s">
        <v>2666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240.75800000000001</v>
      </c>
      <c r="R908" s="1">
        <v>0</v>
      </c>
      <c r="S908" s="1">
        <v>224.99359999999999</v>
      </c>
      <c r="T908" s="1">
        <v>0</v>
      </c>
      <c r="U908" s="2" t="s">
        <v>0</v>
      </c>
      <c r="V908" s="1">
        <v>0</v>
      </c>
      <c r="W908" s="1">
        <v>13.59</v>
      </c>
      <c r="X908" s="2" t="s">
        <v>0</v>
      </c>
      <c r="Y908" s="1">
        <v>2.1743999999999999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35" t="s">
        <v>1</v>
      </c>
      <c r="AN908" s="2" t="s">
        <v>1</v>
      </c>
      <c r="AO908" s="135" t="s">
        <v>1</v>
      </c>
      <c r="AP908" s="2" t="s">
        <v>1</v>
      </c>
      <c r="AQ908" s="4">
        <v>240.75799999999998</v>
      </c>
      <c r="AR908" s="4">
        <v>0</v>
      </c>
    </row>
    <row r="909" spans="1:44" ht="15" customHeight="1" x14ac:dyDescent="0.25">
      <c r="A909" s="2" t="s">
        <v>1126</v>
      </c>
      <c r="B909" s="47">
        <v>44484</v>
      </c>
      <c r="C909" s="2" t="s">
        <v>26</v>
      </c>
      <c r="D909" s="2" t="s">
        <v>41</v>
      </c>
      <c r="E909" s="2" t="s">
        <v>211</v>
      </c>
      <c r="F909" s="2" t="s">
        <v>2593</v>
      </c>
      <c r="G909" s="2" t="s">
        <v>3</v>
      </c>
      <c r="H909" s="2" t="s">
        <v>2667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2668</v>
      </c>
      <c r="P909" s="2" t="s">
        <v>2669</v>
      </c>
      <c r="Q909" s="1">
        <v>5.0669000000000004</v>
      </c>
      <c r="R909" s="1">
        <v>0</v>
      </c>
      <c r="S909" s="1">
        <v>0</v>
      </c>
      <c r="T909" s="1">
        <v>4.3680000000000003</v>
      </c>
      <c r="U909" s="2" t="s">
        <v>8</v>
      </c>
      <c r="V909" s="1">
        <v>0.69889999999999997</v>
      </c>
      <c r="W909" s="1">
        <v>0</v>
      </c>
      <c r="X909" s="2" t="s">
        <v>0</v>
      </c>
      <c r="Y909" s="1">
        <v>0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35" t="s">
        <v>1</v>
      </c>
      <c r="AN909" s="2" t="s">
        <v>1</v>
      </c>
      <c r="AO909" s="135" t="s">
        <v>1</v>
      </c>
      <c r="AP909" s="2" t="s">
        <v>1</v>
      </c>
      <c r="AQ909" s="4">
        <v>5.0669000000000004</v>
      </c>
      <c r="AR909" s="4">
        <v>0</v>
      </c>
    </row>
    <row r="910" spans="1:44" ht="15" customHeight="1" x14ac:dyDescent="0.25">
      <c r="A910" s="2" t="s">
        <v>1141</v>
      </c>
      <c r="B910" s="47">
        <v>44484</v>
      </c>
      <c r="C910" s="2" t="s">
        <v>26</v>
      </c>
      <c r="D910" s="2" t="s">
        <v>41</v>
      </c>
      <c r="E910" s="2" t="s">
        <v>211</v>
      </c>
      <c r="F910" s="2" t="s">
        <v>2358</v>
      </c>
      <c r="G910" s="2" t="s">
        <v>3</v>
      </c>
      <c r="H910" s="2" t="s">
        <v>2670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175.41939999999997</v>
      </c>
      <c r="R910" s="1">
        <v>0</v>
      </c>
      <c r="S910" s="1">
        <v>152.57899999999998</v>
      </c>
      <c r="T910" s="1">
        <v>0</v>
      </c>
      <c r="U910" s="2" t="s">
        <v>0</v>
      </c>
      <c r="V910" s="1">
        <v>0</v>
      </c>
      <c r="W910" s="1">
        <v>19.689999999999998</v>
      </c>
      <c r="X910" s="2" t="s">
        <v>8</v>
      </c>
      <c r="Y910" s="1">
        <v>3.1503999999999999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35" t="s">
        <v>1</v>
      </c>
      <c r="AN910" s="2" t="s">
        <v>1</v>
      </c>
      <c r="AO910" s="135" t="s">
        <v>1</v>
      </c>
      <c r="AP910" s="2" t="s">
        <v>1</v>
      </c>
      <c r="AQ910" s="4">
        <v>175.41939999999997</v>
      </c>
      <c r="AR910" s="4">
        <v>0</v>
      </c>
    </row>
    <row r="911" spans="1:44" ht="15" customHeight="1" x14ac:dyDescent="0.25">
      <c r="A911" s="2" t="s">
        <v>1142</v>
      </c>
      <c r="B911" s="47">
        <v>44484</v>
      </c>
      <c r="C911" s="2" t="s">
        <v>26</v>
      </c>
      <c r="D911" s="2" t="s">
        <v>41</v>
      </c>
      <c r="E911" s="2" t="s">
        <v>211</v>
      </c>
      <c r="F911" s="2" t="s">
        <v>2593</v>
      </c>
      <c r="G911" s="2" t="s">
        <v>3</v>
      </c>
      <c r="H911" s="2" t="s">
        <v>2671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919</v>
      </c>
      <c r="P911" s="2" t="s">
        <v>920</v>
      </c>
      <c r="Q911" s="1">
        <v>14.673999999999999</v>
      </c>
      <c r="R911" s="1">
        <v>0</v>
      </c>
      <c r="S911" s="1">
        <v>0</v>
      </c>
      <c r="T911" s="1">
        <v>12.65</v>
      </c>
      <c r="U911" s="2" t="s">
        <v>8</v>
      </c>
      <c r="V911" s="1">
        <v>2.024</v>
      </c>
      <c r="W911" s="1">
        <v>0</v>
      </c>
      <c r="X911" s="2" t="s">
        <v>0</v>
      </c>
      <c r="Y911" s="1">
        <v>0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35" t="s">
        <v>1</v>
      </c>
      <c r="AN911" s="2" t="s">
        <v>1</v>
      </c>
      <c r="AO911" s="135" t="s">
        <v>1</v>
      </c>
      <c r="AP911" s="2" t="s">
        <v>1</v>
      </c>
      <c r="AQ911" s="4">
        <v>14.673999999999999</v>
      </c>
      <c r="AR911" s="4">
        <v>0</v>
      </c>
    </row>
    <row r="912" spans="1:44" ht="15" customHeight="1" x14ac:dyDescent="0.25">
      <c r="A912" s="2" t="s">
        <v>1143</v>
      </c>
      <c r="B912" s="47">
        <v>44484</v>
      </c>
      <c r="C912" s="2" t="s">
        <v>26</v>
      </c>
      <c r="D912" s="2" t="s">
        <v>41</v>
      </c>
      <c r="E912" s="2" t="s">
        <v>211</v>
      </c>
      <c r="F912" s="2" t="s">
        <v>2358</v>
      </c>
      <c r="G912" s="2" t="s">
        <v>3</v>
      </c>
      <c r="H912" s="2" t="s">
        <v>2672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3236.8533620000003</v>
      </c>
      <c r="R912" s="1">
        <v>0</v>
      </c>
      <c r="S912" s="1">
        <v>2095.8182999999999</v>
      </c>
      <c r="T912" s="1">
        <v>0</v>
      </c>
      <c r="U912" s="2" t="s">
        <v>0</v>
      </c>
      <c r="V912" s="1">
        <v>0</v>
      </c>
      <c r="W912" s="1">
        <v>983.65094999999985</v>
      </c>
      <c r="X912" s="2" t="s">
        <v>8</v>
      </c>
      <c r="Y912" s="1">
        <v>157.38411200000002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35" t="s">
        <v>1</v>
      </c>
      <c r="AN912" s="2" t="s">
        <v>1</v>
      </c>
      <c r="AO912" s="135" t="s">
        <v>1</v>
      </c>
      <c r="AP912" s="2" t="s">
        <v>1</v>
      </c>
      <c r="AQ912" s="4">
        <v>3236.8533619999998</v>
      </c>
      <c r="AR912" s="4">
        <v>0</v>
      </c>
    </row>
    <row r="913" spans="1:44" ht="15" customHeight="1" x14ac:dyDescent="0.25">
      <c r="A913" s="2" t="s">
        <v>1144</v>
      </c>
      <c r="B913" s="47">
        <v>44484</v>
      </c>
      <c r="C913" s="2" t="s">
        <v>26</v>
      </c>
      <c r="D913" s="2" t="s">
        <v>41</v>
      </c>
      <c r="E913" s="2" t="s">
        <v>211</v>
      </c>
      <c r="F913" s="2" t="s">
        <v>2593</v>
      </c>
      <c r="G913" s="2" t="s">
        <v>12</v>
      </c>
      <c r="H913" s="2" t="s">
        <v>1</v>
      </c>
      <c r="I913" s="1" t="s">
        <v>1460</v>
      </c>
      <c r="J913" s="1" t="s">
        <v>1</v>
      </c>
      <c r="K913" s="1" t="s">
        <v>2673</v>
      </c>
      <c r="L913" s="1" t="s">
        <v>2646</v>
      </c>
      <c r="M913" s="1">
        <v>33.700000000000003</v>
      </c>
      <c r="N913" s="2" t="s">
        <v>11</v>
      </c>
      <c r="O913" s="2" t="s">
        <v>2674</v>
      </c>
      <c r="P913" s="2" t="s">
        <v>2675</v>
      </c>
      <c r="Q913" s="1">
        <v>-21.279199999999999</v>
      </c>
      <c r="R913" s="1">
        <v>0</v>
      </c>
      <c r="S913" s="1">
        <v>-21.279199999999999</v>
      </c>
      <c r="T913" s="1">
        <v>0</v>
      </c>
      <c r="U913" s="2" t="s">
        <v>0</v>
      </c>
      <c r="V913" s="1">
        <v>0</v>
      </c>
      <c r="W913" s="1">
        <v>0</v>
      </c>
      <c r="X913" s="2" t="s">
        <v>0</v>
      </c>
      <c r="Y913" s="1">
        <v>0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35" t="s">
        <v>1</v>
      </c>
      <c r="AN913" s="2" t="s">
        <v>1</v>
      </c>
      <c r="AO913" s="135" t="s">
        <v>1</v>
      </c>
      <c r="AP913" s="2" t="s">
        <v>1</v>
      </c>
      <c r="AQ913" s="4">
        <v>-21.279199999999999</v>
      </c>
      <c r="AR913" s="4">
        <v>0</v>
      </c>
    </row>
    <row r="914" spans="1:44" ht="15" customHeight="1" x14ac:dyDescent="0.25">
      <c r="A914" s="2" t="s">
        <v>1145</v>
      </c>
      <c r="B914" s="47">
        <v>44484</v>
      </c>
      <c r="C914" s="2" t="s">
        <v>6</v>
      </c>
      <c r="D914" s="2" t="s">
        <v>41</v>
      </c>
      <c r="E914" s="2" t="s">
        <v>218</v>
      </c>
      <c r="F914" s="2" t="s">
        <v>3100</v>
      </c>
      <c r="G914" s="2" t="s">
        <v>3</v>
      </c>
      <c r="H914" s="2" t="s">
        <v>3101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3487.3695699999994</v>
      </c>
      <c r="R914" s="1">
        <v>0</v>
      </c>
      <c r="S914" s="1">
        <v>2830.9441500000003</v>
      </c>
      <c r="T914" s="1">
        <v>0</v>
      </c>
      <c r="U914" s="2" t="s">
        <v>0</v>
      </c>
      <c r="V914" s="1">
        <v>0</v>
      </c>
      <c r="W914" s="1">
        <v>565.8839999999999</v>
      </c>
      <c r="X914" s="2" t="s">
        <v>8</v>
      </c>
      <c r="Y914" s="1">
        <v>90.541419999999988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35" t="s">
        <v>1</v>
      </c>
      <c r="AN914" s="2" t="s">
        <v>1</v>
      </c>
      <c r="AO914" s="135" t="s">
        <v>1</v>
      </c>
      <c r="AP914" s="2" t="s">
        <v>1</v>
      </c>
      <c r="AQ914" s="4">
        <v>3487.3695700000003</v>
      </c>
      <c r="AR914" s="4">
        <v>0</v>
      </c>
    </row>
    <row r="915" spans="1:44" ht="15" customHeight="1" x14ac:dyDescent="0.25">
      <c r="A915" s="2" t="s">
        <v>1146</v>
      </c>
      <c r="B915" s="47">
        <v>44484</v>
      </c>
      <c r="C915" s="2" t="s">
        <v>6</v>
      </c>
      <c r="D915" s="2" t="s">
        <v>41</v>
      </c>
      <c r="E915" s="2" t="s">
        <v>218</v>
      </c>
      <c r="F915" s="2" t="s">
        <v>3100</v>
      </c>
      <c r="G915" s="2" t="s">
        <v>3</v>
      </c>
      <c r="H915" s="2" t="s">
        <v>3102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3103</v>
      </c>
      <c r="P915" s="2" t="s">
        <v>3104</v>
      </c>
      <c r="Q915" s="1">
        <v>4.08</v>
      </c>
      <c r="R915" s="1">
        <v>0</v>
      </c>
      <c r="S915" s="1">
        <v>4.08</v>
      </c>
      <c r="T915" s="1">
        <v>0</v>
      </c>
      <c r="U915" s="2" t="s">
        <v>0</v>
      </c>
      <c r="V915" s="1">
        <v>0</v>
      </c>
      <c r="W915" s="1">
        <v>0</v>
      </c>
      <c r="X915" s="2" t="s">
        <v>0</v>
      </c>
      <c r="Y915" s="1">
        <v>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35" t="s">
        <v>1</v>
      </c>
      <c r="AN915" s="2" t="s">
        <v>1</v>
      </c>
      <c r="AO915" s="135" t="s">
        <v>1</v>
      </c>
      <c r="AP915" s="2" t="s">
        <v>1</v>
      </c>
      <c r="AQ915" s="4">
        <v>4.08</v>
      </c>
      <c r="AR915" s="4">
        <v>0</v>
      </c>
    </row>
    <row r="916" spans="1:44" ht="15" customHeight="1" x14ac:dyDescent="0.25">
      <c r="A916" s="2" t="s">
        <v>1147</v>
      </c>
      <c r="B916" s="47">
        <v>44484</v>
      </c>
      <c r="C916" s="2" t="s">
        <v>6</v>
      </c>
      <c r="D916" s="2" t="s">
        <v>41</v>
      </c>
      <c r="E916" s="2" t="s">
        <v>218</v>
      </c>
      <c r="F916" s="2" t="s">
        <v>3100</v>
      </c>
      <c r="G916" s="2" t="s">
        <v>3</v>
      </c>
      <c r="H916" s="2" t="s">
        <v>3105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410.47695200000004</v>
      </c>
      <c r="R916" s="1">
        <v>0</v>
      </c>
      <c r="S916" s="1">
        <v>319.38599999999997</v>
      </c>
      <c r="T916" s="1">
        <v>0</v>
      </c>
      <c r="U916" s="2" t="s">
        <v>0</v>
      </c>
      <c r="V916" s="1">
        <v>0</v>
      </c>
      <c r="W916" s="1">
        <v>78.526700000000005</v>
      </c>
      <c r="X916" s="2" t="s">
        <v>8</v>
      </c>
      <c r="Y916" s="1">
        <v>12.564252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35" t="s">
        <v>1</v>
      </c>
      <c r="AN916" s="2" t="s">
        <v>1</v>
      </c>
      <c r="AO916" s="135" t="s">
        <v>1</v>
      </c>
      <c r="AP916" s="2" t="s">
        <v>1</v>
      </c>
      <c r="AQ916" s="4">
        <v>410.47695199999998</v>
      </c>
      <c r="AR916" s="4">
        <v>0</v>
      </c>
    </row>
    <row r="917" spans="1:44" ht="15" customHeight="1" x14ac:dyDescent="0.25">
      <c r="A917" s="2" t="s">
        <v>1148</v>
      </c>
      <c r="B917" s="47">
        <v>44484</v>
      </c>
      <c r="C917" s="2" t="s">
        <v>6</v>
      </c>
      <c r="D917" s="2" t="s">
        <v>41</v>
      </c>
      <c r="E917" s="2" t="s">
        <v>214</v>
      </c>
      <c r="F917" s="2" t="s">
        <v>1120</v>
      </c>
      <c r="G917" s="2" t="s">
        <v>3</v>
      </c>
      <c r="H917" s="2" t="s">
        <v>3156</v>
      </c>
      <c r="I917" s="1"/>
      <c r="J917" s="1"/>
      <c r="K917" s="1"/>
      <c r="L917" s="1"/>
      <c r="M917" s="1">
        <v>0</v>
      </c>
      <c r="N917" s="2"/>
      <c r="O917" s="2" t="s">
        <v>2</v>
      </c>
      <c r="P917" s="2"/>
      <c r="Q917" s="1">
        <v>1341.12</v>
      </c>
      <c r="R917" s="1">
        <v>0</v>
      </c>
      <c r="S917" s="1">
        <v>1341.12</v>
      </c>
      <c r="T917" s="1">
        <v>0</v>
      </c>
      <c r="U917" s="2" t="s">
        <v>0</v>
      </c>
      <c r="V917" s="1">
        <v>0</v>
      </c>
      <c r="W917" s="1">
        <v>0</v>
      </c>
      <c r="X917" s="2" t="s">
        <v>8</v>
      </c>
      <c r="Y917" s="1">
        <v>0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35"/>
      <c r="AN917" s="2"/>
      <c r="AO917" s="135">
        <v>0</v>
      </c>
      <c r="AP917" s="2">
        <v>0</v>
      </c>
      <c r="AQ917" s="4">
        <v>1341.12</v>
      </c>
      <c r="AR917" s="4">
        <v>0</v>
      </c>
    </row>
    <row r="918" spans="1:44" ht="15" customHeight="1" x14ac:dyDescent="0.25">
      <c r="A918" s="2" t="s">
        <v>1132</v>
      </c>
      <c r="B918" s="47">
        <v>44484</v>
      </c>
      <c r="C918" s="2" t="s">
        <v>6</v>
      </c>
      <c r="D918" s="2" t="s">
        <v>41</v>
      </c>
      <c r="E918" s="2" t="s">
        <v>1110</v>
      </c>
      <c r="F918" s="2" t="s">
        <v>3180</v>
      </c>
      <c r="G918" s="2" t="s">
        <v>895</v>
      </c>
      <c r="H918" s="2" t="s">
        <v>3176</v>
      </c>
      <c r="I918" s="1"/>
      <c r="J918" s="1"/>
      <c r="K918" s="1"/>
      <c r="L918" s="1"/>
      <c r="M918" s="1">
        <v>0</v>
      </c>
      <c r="N918" s="2"/>
      <c r="O918" s="2" t="s">
        <v>2</v>
      </c>
      <c r="P918" s="2"/>
      <c r="Q918" s="1">
        <v>1713.69</v>
      </c>
      <c r="R918" s="1">
        <v>0</v>
      </c>
      <c r="S918" s="1">
        <v>1713.69</v>
      </c>
      <c r="T918" s="1">
        <v>0</v>
      </c>
      <c r="U918" s="2" t="s">
        <v>0</v>
      </c>
      <c r="V918" s="1">
        <v>0</v>
      </c>
      <c r="W918" s="1">
        <v>0</v>
      </c>
      <c r="X918" s="2" t="s">
        <v>0</v>
      </c>
      <c r="Y918" s="1">
        <v>0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35"/>
      <c r="AN918" s="2"/>
      <c r="AO918" s="135">
        <v>0</v>
      </c>
      <c r="AP918" s="2"/>
      <c r="AQ918" s="4">
        <v>1713.69</v>
      </c>
      <c r="AR918" s="4">
        <v>0</v>
      </c>
    </row>
    <row r="919" spans="1:44" ht="15" customHeight="1" x14ac:dyDescent="0.25">
      <c r="A919" s="2" t="s">
        <v>1149</v>
      </c>
      <c r="B919" s="47">
        <v>44484</v>
      </c>
      <c r="C919" s="2" t="s">
        <v>1364</v>
      </c>
      <c r="D919" s="2" t="s">
        <v>37</v>
      </c>
      <c r="E919" s="2" t="s">
        <v>1367</v>
      </c>
      <c r="F919" s="2" t="s">
        <v>2157</v>
      </c>
      <c r="G919" s="2" t="s">
        <v>3</v>
      </c>
      <c r="H919" s="2" t="s">
        <v>2189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3292.5870000000009</v>
      </c>
      <c r="R919" s="1">
        <v>0</v>
      </c>
      <c r="S919" s="1">
        <v>2707.6318499999993</v>
      </c>
      <c r="T919" s="1">
        <v>0</v>
      </c>
      <c r="U919" s="2" t="s">
        <v>0</v>
      </c>
      <c r="V919" s="1">
        <v>0</v>
      </c>
      <c r="W919" s="1">
        <v>504.27165000000008</v>
      </c>
      <c r="X919" s="2" t="s">
        <v>0</v>
      </c>
      <c r="Y919" s="1">
        <v>80.683499999999995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35" t="s">
        <v>1</v>
      </c>
      <c r="AN919" s="2" t="s">
        <v>1</v>
      </c>
      <c r="AO919" s="135" t="s">
        <v>1</v>
      </c>
      <c r="AP919" s="2" t="s">
        <v>1</v>
      </c>
      <c r="AQ919" s="4">
        <v>3292.5869999999995</v>
      </c>
      <c r="AR919" s="4">
        <v>0</v>
      </c>
    </row>
    <row r="920" spans="1:44" ht="15" customHeight="1" x14ac:dyDescent="0.25">
      <c r="A920" s="2" t="s">
        <v>1202</v>
      </c>
      <c r="B920" s="47">
        <v>44484</v>
      </c>
      <c r="C920" s="2" t="s">
        <v>34</v>
      </c>
      <c r="D920" s="2" t="s">
        <v>37</v>
      </c>
      <c r="E920" s="2" t="s">
        <v>207</v>
      </c>
      <c r="F920" s="2" t="s">
        <v>1641</v>
      </c>
      <c r="G920" s="2" t="s">
        <v>3</v>
      </c>
      <c r="H920" s="2" t="s">
        <v>2334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</v>
      </c>
      <c r="P920" s="2" t="s">
        <v>1</v>
      </c>
      <c r="Q920" s="1">
        <v>1608.2547499999996</v>
      </c>
      <c r="R920" s="1">
        <v>0</v>
      </c>
      <c r="S920" s="1">
        <v>1383.7181499999999</v>
      </c>
      <c r="T920" s="1">
        <v>0</v>
      </c>
      <c r="U920" s="2" t="s">
        <v>0</v>
      </c>
      <c r="V920" s="1">
        <v>0</v>
      </c>
      <c r="W920" s="1">
        <v>193.566</v>
      </c>
      <c r="X920" s="2" t="s">
        <v>0</v>
      </c>
      <c r="Y920" s="1">
        <v>30.970600000000005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35" t="s">
        <v>1</v>
      </c>
      <c r="AN920" s="2" t="s">
        <v>1</v>
      </c>
      <c r="AO920" s="135" t="s">
        <v>1</v>
      </c>
      <c r="AP920" s="2" t="s">
        <v>1</v>
      </c>
      <c r="AQ920" s="4">
        <v>1608.2547500000001</v>
      </c>
      <c r="AR920" s="4">
        <v>0</v>
      </c>
    </row>
    <row r="921" spans="1:44" ht="15" customHeight="1" x14ac:dyDescent="0.25">
      <c r="A921" s="2" t="s">
        <v>1150</v>
      </c>
      <c r="B921" s="47">
        <v>44484</v>
      </c>
      <c r="C921" s="2" t="s">
        <v>34</v>
      </c>
      <c r="D921" s="2" t="s">
        <v>37</v>
      </c>
      <c r="E921" s="2" t="s">
        <v>207</v>
      </c>
      <c r="F921" s="2" t="s">
        <v>1645</v>
      </c>
      <c r="G921" s="2" t="s">
        <v>3</v>
      </c>
      <c r="H921" s="2" t="s">
        <v>2338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2339</v>
      </c>
      <c r="P921" s="2" t="s">
        <v>2340</v>
      </c>
      <c r="Q921" s="1">
        <v>27.9818</v>
      </c>
      <c r="R921" s="1">
        <v>0</v>
      </c>
      <c r="S921" s="1">
        <v>27.9818</v>
      </c>
      <c r="T921" s="1">
        <v>0</v>
      </c>
      <c r="U921" s="2" t="s">
        <v>0</v>
      </c>
      <c r="V921" s="1">
        <v>0</v>
      </c>
      <c r="W921" s="1">
        <v>0</v>
      </c>
      <c r="X921" s="2" t="s">
        <v>0</v>
      </c>
      <c r="Y921" s="1">
        <v>0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35" t="s">
        <v>1</v>
      </c>
      <c r="AN921" s="2" t="s">
        <v>1</v>
      </c>
      <c r="AO921" s="135" t="s">
        <v>1</v>
      </c>
      <c r="AP921" s="2" t="s">
        <v>1</v>
      </c>
      <c r="AQ921" s="4">
        <v>27.9818</v>
      </c>
      <c r="AR921" s="4">
        <v>0</v>
      </c>
    </row>
    <row r="922" spans="1:44" ht="15" customHeight="1" x14ac:dyDescent="0.25">
      <c r="A922" s="2" t="s">
        <v>1151</v>
      </c>
      <c r="B922" s="47">
        <v>44484</v>
      </c>
      <c r="C922" s="2" t="s">
        <v>34</v>
      </c>
      <c r="D922" s="2" t="s">
        <v>37</v>
      </c>
      <c r="E922" s="2" t="s">
        <v>207</v>
      </c>
      <c r="F922" s="2" t="s">
        <v>1641</v>
      </c>
      <c r="G922" s="2" t="s">
        <v>3</v>
      </c>
      <c r="H922" s="2" t="s">
        <v>2345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1">
        <v>668.49649999999997</v>
      </c>
      <c r="R922" s="1">
        <v>0</v>
      </c>
      <c r="S922" s="1">
        <v>647.0249</v>
      </c>
      <c r="T922" s="1">
        <v>0</v>
      </c>
      <c r="U922" s="2" t="s">
        <v>0</v>
      </c>
      <c r="V922" s="1">
        <v>0</v>
      </c>
      <c r="W922" s="1">
        <v>18.509999999999998</v>
      </c>
      <c r="X922" s="2" t="s">
        <v>0</v>
      </c>
      <c r="Y922" s="1">
        <v>2.9615999999999998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35" t="s">
        <v>1</v>
      </c>
      <c r="AN922" s="2" t="s">
        <v>1</v>
      </c>
      <c r="AO922" s="135" t="s">
        <v>1</v>
      </c>
      <c r="AP922" s="2" t="s">
        <v>1</v>
      </c>
      <c r="AQ922" s="4">
        <v>668.49649999999997</v>
      </c>
      <c r="AR922" s="4">
        <v>0</v>
      </c>
    </row>
    <row r="923" spans="1:44" ht="15" customHeight="1" x14ac:dyDescent="0.25">
      <c r="A923" s="2" t="s">
        <v>1152</v>
      </c>
      <c r="B923" s="47">
        <v>44484</v>
      </c>
      <c r="C923" s="2" t="s">
        <v>26</v>
      </c>
      <c r="D923" s="2" t="s">
        <v>37</v>
      </c>
      <c r="E923" s="2" t="s">
        <v>4</v>
      </c>
      <c r="F923" s="2" t="s">
        <v>1932</v>
      </c>
      <c r="G923" s="2" t="s">
        <v>3</v>
      </c>
      <c r="H923" s="2" t="s">
        <v>2676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291.12485000000004</v>
      </c>
      <c r="R923" s="1">
        <v>0</v>
      </c>
      <c r="S923" s="1">
        <v>225.55294999999998</v>
      </c>
      <c r="T923" s="1">
        <v>0</v>
      </c>
      <c r="U923" s="2" t="s">
        <v>0</v>
      </c>
      <c r="V923" s="1">
        <v>0</v>
      </c>
      <c r="W923" s="1">
        <v>56.527500000000003</v>
      </c>
      <c r="X923" s="2" t="s">
        <v>8</v>
      </c>
      <c r="Y923" s="1">
        <v>9.0443999999999996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35" t="s">
        <v>1</v>
      </c>
      <c r="AN923" s="2" t="s">
        <v>1</v>
      </c>
      <c r="AO923" s="135" t="s">
        <v>1</v>
      </c>
      <c r="AP923" s="2" t="s">
        <v>1</v>
      </c>
      <c r="AQ923" s="4">
        <v>291.12484999999998</v>
      </c>
      <c r="AR923" s="4">
        <v>0</v>
      </c>
    </row>
    <row r="924" spans="1:44" ht="15" customHeight="1" x14ac:dyDescent="0.25">
      <c r="A924" s="2" t="s">
        <v>1153</v>
      </c>
      <c r="B924" s="47">
        <v>44484</v>
      </c>
      <c r="C924" s="2" t="s">
        <v>6</v>
      </c>
      <c r="D924" s="2" t="s">
        <v>37</v>
      </c>
      <c r="E924" s="2" t="s">
        <v>209</v>
      </c>
      <c r="F924" s="2" t="s">
        <v>3069</v>
      </c>
      <c r="G924" s="2" t="s">
        <v>3</v>
      </c>
      <c r="H924" s="2" t="s">
        <v>3106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3875.0223699999997</v>
      </c>
      <c r="R924" s="1">
        <v>0</v>
      </c>
      <c r="S924" s="1">
        <v>2853.7289000000001</v>
      </c>
      <c r="T924" s="1">
        <v>0</v>
      </c>
      <c r="U924" s="2" t="s">
        <v>0</v>
      </c>
      <c r="V924" s="1">
        <v>0</v>
      </c>
      <c r="W924" s="1">
        <v>880.42544999999996</v>
      </c>
      <c r="X924" s="2" t="s">
        <v>0</v>
      </c>
      <c r="Y924" s="1">
        <v>140.86801999999997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35" t="s">
        <v>1</v>
      </c>
      <c r="AN924" s="2" t="s">
        <v>1</v>
      </c>
      <c r="AO924" s="135" t="s">
        <v>1</v>
      </c>
      <c r="AP924" s="2" t="s">
        <v>1</v>
      </c>
      <c r="AQ924" s="4">
        <v>3875.0223699999997</v>
      </c>
      <c r="AR924" s="4">
        <v>0</v>
      </c>
    </row>
    <row r="925" spans="1:44" ht="15" customHeight="1" x14ac:dyDescent="0.25">
      <c r="A925" s="2" t="s">
        <v>1154</v>
      </c>
      <c r="B925" s="47">
        <v>44484</v>
      </c>
      <c r="C925" s="2" t="s">
        <v>6</v>
      </c>
      <c r="D925" s="2" t="s">
        <v>37</v>
      </c>
      <c r="E925" s="2" t="s">
        <v>209</v>
      </c>
      <c r="F925" s="2" t="s">
        <v>3069</v>
      </c>
      <c r="G925" s="2" t="s">
        <v>12</v>
      </c>
      <c r="H925" s="2" t="s">
        <v>1</v>
      </c>
      <c r="I925" s="1" t="s">
        <v>1374</v>
      </c>
      <c r="J925" s="1" t="s">
        <v>1</v>
      </c>
      <c r="K925" s="1" t="s">
        <v>3107</v>
      </c>
      <c r="L925" s="1" t="s">
        <v>3108</v>
      </c>
      <c r="M925" s="1">
        <v>16.64</v>
      </c>
      <c r="N925" s="2" t="s">
        <v>11</v>
      </c>
      <c r="O925" s="2" t="s">
        <v>3109</v>
      </c>
      <c r="P925" s="2" t="s">
        <v>3110</v>
      </c>
      <c r="Q925" s="1">
        <v>-16.64</v>
      </c>
      <c r="R925" s="1">
        <v>0</v>
      </c>
      <c r="S925" s="1">
        <v>-16.64</v>
      </c>
      <c r="T925" s="1">
        <v>0</v>
      </c>
      <c r="U925" s="2" t="s">
        <v>0</v>
      </c>
      <c r="V925" s="1">
        <v>0</v>
      </c>
      <c r="W925" s="1">
        <v>0</v>
      </c>
      <c r="X925" s="2" t="s">
        <v>0</v>
      </c>
      <c r="Y925" s="1">
        <v>0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35" t="s">
        <v>1</v>
      </c>
      <c r="AN925" s="2" t="s">
        <v>1</v>
      </c>
      <c r="AO925" s="135" t="s">
        <v>1</v>
      </c>
      <c r="AP925" s="2" t="s">
        <v>1</v>
      </c>
      <c r="AQ925" s="4">
        <v>-16.64</v>
      </c>
      <c r="AR925" s="4">
        <v>0</v>
      </c>
    </row>
    <row r="926" spans="1:44" ht="15" customHeight="1" x14ac:dyDescent="0.25">
      <c r="A926" s="2" t="s">
        <v>1155</v>
      </c>
      <c r="B926" s="47">
        <v>44484</v>
      </c>
      <c r="C926" s="2" t="s">
        <v>6</v>
      </c>
      <c r="D926" s="2" t="s">
        <v>37</v>
      </c>
      <c r="E926" s="2" t="s">
        <v>209</v>
      </c>
      <c r="F926" s="2" t="s">
        <v>3069</v>
      </c>
      <c r="G926" s="2" t="s">
        <v>12</v>
      </c>
      <c r="H926" s="2" t="s">
        <v>1</v>
      </c>
      <c r="I926" s="1" t="s">
        <v>1375</v>
      </c>
      <c r="J926" s="1" t="s">
        <v>1</v>
      </c>
      <c r="K926" s="1" t="s">
        <v>3111</v>
      </c>
      <c r="L926" s="1" t="s">
        <v>3108</v>
      </c>
      <c r="M926" s="1">
        <v>16.98</v>
      </c>
      <c r="N926" s="2" t="s">
        <v>11</v>
      </c>
      <c r="O926" s="2" t="s">
        <v>3109</v>
      </c>
      <c r="P926" s="2" t="s">
        <v>3110</v>
      </c>
      <c r="Q926" s="1">
        <v>-16.978400000000001</v>
      </c>
      <c r="R926" s="1">
        <v>0</v>
      </c>
      <c r="S926" s="1">
        <v>-11.19</v>
      </c>
      <c r="T926" s="1">
        <v>0</v>
      </c>
      <c r="U926" s="2" t="s">
        <v>0</v>
      </c>
      <c r="V926" s="1">
        <v>0</v>
      </c>
      <c r="W926" s="1">
        <v>-4.99</v>
      </c>
      <c r="X926" s="2" t="s">
        <v>8</v>
      </c>
      <c r="Y926" s="1">
        <v>-0.7984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35" t="s">
        <v>1</v>
      </c>
      <c r="AN926" s="2" t="s">
        <v>1</v>
      </c>
      <c r="AO926" s="135" t="s">
        <v>1</v>
      </c>
      <c r="AP926" s="2" t="s">
        <v>1</v>
      </c>
      <c r="AQ926" s="4">
        <v>-16.978400000000001</v>
      </c>
      <c r="AR926" s="4">
        <v>0</v>
      </c>
    </row>
    <row r="927" spans="1:44" ht="15" customHeight="1" x14ac:dyDescent="0.25">
      <c r="A927" s="2" t="s">
        <v>1156</v>
      </c>
      <c r="B927" s="47">
        <v>44484</v>
      </c>
      <c r="C927" s="2" t="s">
        <v>34</v>
      </c>
      <c r="D927" s="2" t="s">
        <v>32</v>
      </c>
      <c r="E927" s="2" t="s">
        <v>201</v>
      </c>
      <c r="F927" s="2" t="s">
        <v>2348</v>
      </c>
      <c r="G927" s="2" t="s">
        <v>3</v>
      </c>
      <c r="H927" s="2" t="s">
        <v>2349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1">
        <v>1311.3842499999998</v>
      </c>
      <c r="R927" s="1">
        <v>0</v>
      </c>
      <c r="S927" s="1">
        <v>1130.1550999999999</v>
      </c>
      <c r="T927" s="1">
        <v>0</v>
      </c>
      <c r="U927" s="2" t="s">
        <v>0</v>
      </c>
      <c r="V927" s="1">
        <v>0</v>
      </c>
      <c r="W927" s="1">
        <v>156.23205000000002</v>
      </c>
      <c r="X927" s="2" t="s">
        <v>0</v>
      </c>
      <c r="Y927" s="1">
        <v>24.997099999999996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35" t="s">
        <v>1</v>
      </c>
      <c r="AN927" s="2" t="s">
        <v>1</v>
      </c>
      <c r="AO927" s="135" t="s">
        <v>1</v>
      </c>
      <c r="AP927" s="2" t="s">
        <v>1</v>
      </c>
      <c r="AQ927" s="4">
        <v>1311.3842500000001</v>
      </c>
      <c r="AR927" s="4">
        <v>0</v>
      </c>
    </row>
    <row r="928" spans="1:44" ht="15" customHeight="1" x14ac:dyDescent="0.25">
      <c r="A928" s="2" t="s">
        <v>1157</v>
      </c>
      <c r="B928" s="47">
        <v>44484</v>
      </c>
      <c r="C928" s="2" t="s">
        <v>26</v>
      </c>
      <c r="D928" s="2" t="s">
        <v>32</v>
      </c>
      <c r="E928" s="2" t="s">
        <v>31</v>
      </c>
      <c r="F928" s="2" t="s">
        <v>2453</v>
      </c>
      <c r="G928" s="2" t="s">
        <v>3</v>
      </c>
      <c r="H928" s="2" t="s">
        <v>2677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1401.5085040000001</v>
      </c>
      <c r="R928" s="1">
        <v>0</v>
      </c>
      <c r="S928" s="1">
        <v>1029.1956</v>
      </c>
      <c r="T928" s="1">
        <v>0</v>
      </c>
      <c r="U928" s="2" t="s">
        <v>0</v>
      </c>
      <c r="V928" s="1">
        <v>0</v>
      </c>
      <c r="W928" s="1">
        <v>320.95939999999996</v>
      </c>
      <c r="X928" s="2" t="s">
        <v>8</v>
      </c>
      <c r="Y928" s="1">
        <v>51.353504000000001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35" t="s">
        <v>1</v>
      </c>
      <c r="AN928" s="2" t="s">
        <v>1</v>
      </c>
      <c r="AO928" s="135" t="s">
        <v>1</v>
      </c>
      <c r="AP928" s="2" t="s">
        <v>1</v>
      </c>
      <c r="AQ928" s="4">
        <v>1401.5085039999999</v>
      </c>
      <c r="AR928" s="4">
        <v>0</v>
      </c>
    </row>
    <row r="929" spans="1:44" ht="15" customHeight="1" x14ac:dyDescent="0.25">
      <c r="A929" s="2" t="s">
        <v>1158</v>
      </c>
      <c r="B929" s="47">
        <v>44484</v>
      </c>
      <c r="C929" s="2" t="s">
        <v>26</v>
      </c>
      <c r="D929" s="2" t="s">
        <v>32</v>
      </c>
      <c r="E929" s="2" t="s">
        <v>31</v>
      </c>
      <c r="F929" s="2" t="s">
        <v>2453</v>
      </c>
      <c r="G929" s="2" t="s">
        <v>3</v>
      </c>
      <c r="H929" s="2" t="s">
        <v>2678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153.55520000000001</v>
      </c>
      <c r="R929" s="1">
        <v>0</v>
      </c>
      <c r="S929" s="1">
        <v>135.6448</v>
      </c>
      <c r="T929" s="1">
        <v>0</v>
      </c>
      <c r="U929" s="2" t="s">
        <v>0</v>
      </c>
      <c r="V929" s="1">
        <v>0</v>
      </c>
      <c r="W929" s="1">
        <v>15.440000000000001</v>
      </c>
      <c r="X929" s="2" t="s">
        <v>8</v>
      </c>
      <c r="Y929" s="1">
        <v>2.4703999999999997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35" t="s">
        <v>1</v>
      </c>
      <c r="AN929" s="2" t="s">
        <v>1</v>
      </c>
      <c r="AO929" s="135" t="s">
        <v>1</v>
      </c>
      <c r="AP929" s="2" t="s">
        <v>1</v>
      </c>
      <c r="AQ929" s="4">
        <v>153.55520000000001</v>
      </c>
      <c r="AR929" s="4">
        <v>0</v>
      </c>
    </row>
    <row r="930" spans="1:44" ht="15" customHeight="1" x14ac:dyDescent="0.25">
      <c r="A930" s="2" t="s">
        <v>1159</v>
      </c>
      <c r="B930" s="47">
        <v>44484</v>
      </c>
      <c r="C930" s="2" t="s">
        <v>26</v>
      </c>
      <c r="D930" s="2" t="s">
        <v>32</v>
      </c>
      <c r="E930" s="2" t="s">
        <v>31</v>
      </c>
      <c r="F930" s="2" t="s">
        <v>2453</v>
      </c>
      <c r="G930" s="2" t="s">
        <v>3</v>
      </c>
      <c r="H930" s="2" t="s">
        <v>2681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50.495450000000005</v>
      </c>
      <c r="R930" s="1">
        <v>0</v>
      </c>
      <c r="S930" s="1">
        <v>44.417050000000003</v>
      </c>
      <c r="T930" s="1">
        <v>0</v>
      </c>
      <c r="U930" s="2" t="s">
        <v>0</v>
      </c>
      <c r="V930" s="1">
        <v>0</v>
      </c>
      <c r="W930" s="1">
        <v>5.24</v>
      </c>
      <c r="X930" s="2" t="s">
        <v>0</v>
      </c>
      <c r="Y930" s="1">
        <v>0.83840000000000003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35" t="s">
        <v>1</v>
      </c>
      <c r="AN930" s="2" t="s">
        <v>1</v>
      </c>
      <c r="AO930" s="135" t="s">
        <v>1</v>
      </c>
      <c r="AP930" s="2" t="s">
        <v>1</v>
      </c>
      <c r="AQ930" s="4">
        <v>50.495450000000005</v>
      </c>
      <c r="AR930" s="4">
        <v>0</v>
      </c>
    </row>
    <row r="931" spans="1:44" ht="15" customHeight="1" x14ac:dyDescent="0.25">
      <c r="A931" s="2" t="s">
        <v>1160</v>
      </c>
      <c r="B931" s="47">
        <v>44484</v>
      </c>
      <c r="C931" s="2" t="s">
        <v>6</v>
      </c>
      <c r="D931" s="2" t="s">
        <v>32</v>
      </c>
      <c r="E931" s="2" t="s">
        <v>203</v>
      </c>
      <c r="F931" s="2" t="s">
        <v>1128</v>
      </c>
      <c r="G931" s="2" t="s">
        <v>3</v>
      </c>
      <c r="H931" s="2" t="s">
        <v>3112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1">
        <v>6358.8990459999977</v>
      </c>
      <c r="R931" s="1">
        <v>0</v>
      </c>
      <c r="S931" s="1">
        <v>5221.2143500000002</v>
      </c>
      <c r="T931" s="1">
        <v>0</v>
      </c>
      <c r="U931" s="2" t="s">
        <v>0</v>
      </c>
      <c r="V931" s="1">
        <v>0</v>
      </c>
      <c r="W931" s="1">
        <v>980.76260000000013</v>
      </c>
      <c r="X931" s="2" t="s">
        <v>0</v>
      </c>
      <c r="Y931" s="1">
        <v>156.92209600000007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35" t="s">
        <v>1</v>
      </c>
      <c r="AN931" s="2" t="s">
        <v>1</v>
      </c>
      <c r="AO931" s="135" t="s">
        <v>1</v>
      </c>
      <c r="AP931" s="2" t="s">
        <v>1</v>
      </c>
      <c r="AQ931" s="4">
        <v>6358.8990460000005</v>
      </c>
      <c r="AR931" s="4">
        <v>0</v>
      </c>
    </row>
    <row r="932" spans="1:44" ht="15" customHeight="1" x14ac:dyDescent="0.25">
      <c r="A932" s="2" t="s">
        <v>1161</v>
      </c>
      <c r="B932" s="47">
        <v>44484</v>
      </c>
      <c r="C932" s="2" t="s">
        <v>26</v>
      </c>
      <c r="D932" s="2" t="s">
        <v>25</v>
      </c>
      <c r="E932" s="2" t="s">
        <v>250</v>
      </c>
      <c r="F932" s="2" t="s">
        <v>1561</v>
      </c>
      <c r="G932" s="2" t="s">
        <v>3</v>
      </c>
      <c r="H932" s="2" t="s">
        <v>2685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2792.8209359999992</v>
      </c>
      <c r="R932" s="1">
        <v>0</v>
      </c>
      <c r="S932" s="1">
        <v>1886.533699999999</v>
      </c>
      <c r="T932" s="1">
        <v>0</v>
      </c>
      <c r="U932" s="2" t="s">
        <v>0</v>
      </c>
      <c r="V932" s="1">
        <v>0</v>
      </c>
      <c r="W932" s="1">
        <v>781.28210000000036</v>
      </c>
      <c r="X932" s="2" t="s">
        <v>0</v>
      </c>
      <c r="Y932" s="1">
        <v>125.00513600000002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35" t="s">
        <v>1</v>
      </c>
      <c r="AN932" s="2" t="s">
        <v>1</v>
      </c>
      <c r="AO932" s="135" t="s">
        <v>1</v>
      </c>
      <c r="AP932" s="2" t="s">
        <v>1</v>
      </c>
      <c r="AQ932" s="4">
        <v>2792.8209359999996</v>
      </c>
      <c r="AR932" s="4">
        <v>0</v>
      </c>
    </row>
    <row r="933" spans="1:44" ht="15" customHeight="1" x14ac:dyDescent="0.25">
      <c r="A933" s="2" t="s">
        <v>1162</v>
      </c>
      <c r="B933" s="47">
        <v>44484</v>
      </c>
      <c r="C933" s="2" t="s">
        <v>6</v>
      </c>
      <c r="D933" s="2" t="s">
        <v>25</v>
      </c>
      <c r="E933" s="2" t="s">
        <v>197</v>
      </c>
      <c r="F933" s="2" t="s">
        <v>3113</v>
      </c>
      <c r="G933" s="2" t="s">
        <v>3</v>
      </c>
      <c r="H933" s="2" t="s">
        <v>3114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1">
        <v>1857.8861000000004</v>
      </c>
      <c r="R933" s="1">
        <v>0</v>
      </c>
      <c r="S933" s="1">
        <v>1611.42695</v>
      </c>
      <c r="T933" s="1">
        <v>0</v>
      </c>
      <c r="U933" s="2" t="s">
        <v>0</v>
      </c>
      <c r="V933" s="1">
        <v>0</v>
      </c>
      <c r="W933" s="1">
        <v>212.46475000000004</v>
      </c>
      <c r="X933" s="2" t="s">
        <v>8</v>
      </c>
      <c r="Y933" s="1">
        <v>33.994400000000006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35" t="s">
        <v>1</v>
      </c>
      <c r="AN933" s="2" t="s">
        <v>1</v>
      </c>
      <c r="AO933" s="135" t="s">
        <v>1</v>
      </c>
      <c r="AP933" s="2" t="s">
        <v>1</v>
      </c>
      <c r="AQ933" s="4">
        <v>1857.8861000000002</v>
      </c>
      <c r="AR933" s="4">
        <v>0</v>
      </c>
    </row>
    <row r="934" spans="1:44" ht="15" customHeight="1" x14ac:dyDescent="0.25">
      <c r="A934" s="2" t="s">
        <v>1163</v>
      </c>
      <c r="B934" s="46">
        <v>44484</v>
      </c>
      <c r="C934" s="2" t="s">
        <v>6</v>
      </c>
      <c r="D934" s="2" t="s">
        <v>25</v>
      </c>
      <c r="E934" s="2" t="s">
        <v>197</v>
      </c>
      <c r="F934" s="58" t="s">
        <v>3113</v>
      </c>
      <c r="G934" s="2" t="s">
        <v>3</v>
      </c>
      <c r="H934" s="2" t="s">
        <v>1530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1264</v>
      </c>
      <c r="P934" s="2" t="s">
        <v>1265</v>
      </c>
      <c r="Q934" s="1">
        <v>9.9019999999999992</v>
      </c>
      <c r="R934" s="1">
        <v>0</v>
      </c>
      <c r="S934" s="1">
        <v>3.87</v>
      </c>
      <c r="T934" s="1">
        <v>5.2</v>
      </c>
      <c r="U934" s="2" t="s">
        <v>8</v>
      </c>
      <c r="V934" s="1">
        <v>0.83199999999999996</v>
      </c>
      <c r="W934" s="1">
        <v>0</v>
      </c>
      <c r="X934" s="2" t="s">
        <v>0</v>
      </c>
      <c r="Y934" s="1">
        <v>0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134" t="s">
        <v>0</v>
      </c>
      <c r="AK934" s="1">
        <v>0</v>
      </c>
      <c r="AL934" s="1">
        <v>0</v>
      </c>
      <c r="AM934" s="134" t="s">
        <v>1</v>
      </c>
      <c r="AN934" s="134" t="s">
        <v>1</v>
      </c>
      <c r="AO934" s="134" t="s">
        <v>1</v>
      </c>
      <c r="AP934" s="134" t="s">
        <v>1</v>
      </c>
      <c r="AQ934" s="98">
        <v>9.902000000000001</v>
      </c>
      <c r="AR934" s="7">
        <v>0</v>
      </c>
    </row>
    <row r="935" spans="1:44" ht="15" customHeight="1" x14ac:dyDescent="0.25">
      <c r="A935" s="2" t="s">
        <v>1164</v>
      </c>
      <c r="B935" s="47">
        <v>44484</v>
      </c>
      <c r="C935" s="2" t="s">
        <v>6</v>
      </c>
      <c r="D935" s="2" t="s">
        <v>25</v>
      </c>
      <c r="E935" s="2" t="s">
        <v>197</v>
      </c>
      <c r="F935" s="2" t="s">
        <v>3113</v>
      </c>
      <c r="G935" s="2" t="s">
        <v>3</v>
      </c>
      <c r="H935" s="2" t="s">
        <v>3115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3069.7153399999997</v>
      </c>
      <c r="R935" s="1">
        <v>0</v>
      </c>
      <c r="S935" s="1">
        <v>2252.6425499999996</v>
      </c>
      <c r="T935" s="1">
        <v>0</v>
      </c>
      <c r="U935" s="2" t="s">
        <v>0</v>
      </c>
      <c r="V935" s="1">
        <v>0</v>
      </c>
      <c r="W935" s="1">
        <v>704.3731499999999</v>
      </c>
      <c r="X935" s="2" t="s">
        <v>8</v>
      </c>
      <c r="Y935" s="1">
        <v>112.69963999999999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35" t="s">
        <v>1</v>
      </c>
      <c r="AN935" s="2" t="s">
        <v>1</v>
      </c>
      <c r="AO935" s="135" t="s">
        <v>1</v>
      </c>
      <c r="AP935" s="2" t="s">
        <v>1</v>
      </c>
      <c r="AQ935" s="4">
        <v>3069.7153399999993</v>
      </c>
      <c r="AR935" s="4">
        <v>0</v>
      </c>
    </row>
    <row r="936" spans="1:44" ht="15" customHeight="1" x14ac:dyDescent="0.25">
      <c r="A936" s="2" t="s">
        <v>1165</v>
      </c>
      <c r="B936" s="47">
        <v>44484</v>
      </c>
      <c r="C936" s="2" t="s">
        <v>6</v>
      </c>
      <c r="D936" s="2" t="s">
        <v>25</v>
      </c>
      <c r="E936" s="2" t="s">
        <v>197</v>
      </c>
      <c r="F936" s="2" t="s">
        <v>3113</v>
      </c>
      <c r="G936" s="2" t="s">
        <v>12</v>
      </c>
      <c r="H936" s="2" t="s">
        <v>1</v>
      </c>
      <c r="I936" s="1" t="s">
        <v>3116</v>
      </c>
      <c r="J936" s="1" t="s">
        <v>1</v>
      </c>
      <c r="K936" s="1" t="s">
        <v>3117</v>
      </c>
      <c r="L936" s="1" t="s">
        <v>3108</v>
      </c>
      <c r="M936" s="1">
        <v>24.37</v>
      </c>
      <c r="N936" s="2" t="s">
        <v>11</v>
      </c>
      <c r="O936" s="2" t="s">
        <v>3118</v>
      </c>
      <c r="P936" s="2" t="s">
        <v>3119</v>
      </c>
      <c r="Q936" s="1">
        <v>-24.3687</v>
      </c>
      <c r="R936" s="1">
        <v>0</v>
      </c>
      <c r="S936" s="1">
        <v>-24.3687</v>
      </c>
      <c r="T936" s="1">
        <v>0</v>
      </c>
      <c r="U936" s="2" t="s">
        <v>0</v>
      </c>
      <c r="V936" s="1">
        <v>0</v>
      </c>
      <c r="W936" s="1">
        <v>0</v>
      </c>
      <c r="X936" s="2" t="s">
        <v>0</v>
      </c>
      <c r="Y936" s="1">
        <v>0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35" t="s">
        <v>1</v>
      </c>
      <c r="AN936" s="2" t="s">
        <v>1</v>
      </c>
      <c r="AO936" s="135" t="s">
        <v>1</v>
      </c>
      <c r="AP936" s="2" t="s">
        <v>1</v>
      </c>
      <c r="AQ936" s="4">
        <v>-24.3687</v>
      </c>
      <c r="AR936" s="4">
        <v>0</v>
      </c>
    </row>
    <row r="937" spans="1:44" ht="15" customHeight="1" x14ac:dyDescent="0.25">
      <c r="A937" s="2" t="s">
        <v>1166</v>
      </c>
      <c r="B937" s="47">
        <v>44484</v>
      </c>
      <c r="C937" s="2" t="s">
        <v>26</v>
      </c>
      <c r="D937" s="2" t="s">
        <v>23</v>
      </c>
      <c r="E937" s="2" t="s">
        <v>355</v>
      </c>
      <c r="F937" s="2" t="s">
        <v>1376</v>
      </c>
      <c r="G937" s="2" t="s">
        <v>3</v>
      </c>
      <c r="H937" s="2" t="s">
        <v>2687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1703.8476399999997</v>
      </c>
      <c r="R937" s="1">
        <v>0</v>
      </c>
      <c r="S937" s="1">
        <v>1187.4936499999994</v>
      </c>
      <c r="T937" s="1">
        <v>0</v>
      </c>
      <c r="U937" s="2" t="s">
        <v>0</v>
      </c>
      <c r="V937" s="1">
        <v>0</v>
      </c>
      <c r="W937" s="1">
        <v>445.13274999999987</v>
      </c>
      <c r="X937" s="2" t="s">
        <v>0</v>
      </c>
      <c r="Y937" s="1">
        <v>71.221239999999995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35" t="s">
        <v>1</v>
      </c>
      <c r="AN937" s="2" t="s">
        <v>1</v>
      </c>
      <c r="AO937" s="135" t="s">
        <v>1</v>
      </c>
      <c r="AP937" s="2" t="s">
        <v>1</v>
      </c>
      <c r="AQ937" s="4">
        <v>1703.8476399999993</v>
      </c>
      <c r="AR937" s="4">
        <v>0</v>
      </c>
    </row>
    <row r="938" spans="1:44" ht="15" customHeight="1" x14ac:dyDescent="0.25">
      <c r="A938" s="2" t="s">
        <v>1167</v>
      </c>
      <c r="B938" s="47">
        <v>44484</v>
      </c>
      <c r="C938" s="2" t="s">
        <v>6</v>
      </c>
      <c r="D938" s="2" t="s">
        <v>23</v>
      </c>
      <c r="E938" s="2" t="s">
        <v>193</v>
      </c>
      <c r="F938" s="2" t="s">
        <v>1407</v>
      </c>
      <c r="G938" s="2" t="s">
        <v>3</v>
      </c>
      <c r="H938" s="2" t="s">
        <v>3120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89.472414000000015</v>
      </c>
      <c r="R938" s="1">
        <v>0</v>
      </c>
      <c r="S938" s="1">
        <v>68.522950000000009</v>
      </c>
      <c r="T938" s="1">
        <v>0</v>
      </c>
      <c r="U938" s="2" t="s">
        <v>0</v>
      </c>
      <c r="V938" s="1">
        <v>0</v>
      </c>
      <c r="W938" s="1">
        <v>18.059899999999999</v>
      </c>
      <c r="X938" s="2" t="s">
        <v>0</v>
      </c>
      <c r="Y938" s="1">
        <v>2.889564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35" t="s">
        <v>1</v>
      </c>
      <c r="AN938" s="2" t="s">
        <v>1</v>
      </c>
      <c r="AO938" s="135" t="s">
        <v>1</v>
      </c>
      <c r="AP938" s="2" t="s">
        <v>1</v>
      </c>
      <c r="AQ938" s="4">
        <v>89.472414000000015</v>
      </c>
      <c r="AR938" s="4">
        <v>0</v>
      </c>
    </row>
    <row r="939" spans="1:44" ht="15" customHeight="1" x14ac:dyDescent="0.25">
      <c r="A939" s="2" t="s">
        <v>1168</v>
      </c>
      <c r="B939" s="47">
        <v>44484</v>
      </c>
      <c r="C939" s="2" t="s">
        <v>6</v>
      </c>
      <c r="D939" s="2" t="s">
        <v>23</v>
      </c>
      <c r="E939" s="2" t="s">
        <v>193</v>
      </c>
      <c r="F939" s="2" t="s">
        <v>1407</v>
      </c>
      <c r="G939" s="2" t="s">
        <v>3</v>
      </c>
      <c r="H939" s="2" t="s">
        <v>3121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737</v>
      </c>
      <c r="P939" s="2" t="s">
        <v>1363</v>
      </c>
      <c r="Q939" s="1">
        <v>1419.2559000000001</v>
      </c>
      <c r="R939" s="1">
        <v>0</v>
      </c>
      <c r="S939" s="1">
        <v>1065.8154500000001</v>
      </c>
      <c r="T939" s="1">
        <v>304.69004999999999</v>
      </c>
      <c r="U939" s="2" t="s">
        <v>8</v>
      </c>
      <c r="V939" s="1">
        <v>48.750399999999999</v>
      </c>
      <c r="W939" s="1">
        <v>0</v>
      </c>
      <c r="X939" s="2" t="s">
        <v>0</v>
      </c>
      <c r="Y939" s="1">
        <v>0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35" t="s">
        <v>1</v>
      </c>
      <c r="AN939" s="2" t="s">
        <v>1</v>
      </c>
      <c r="AO939" s="135" t="s">
        <v>1</v>
      </c>
      <c r="AP939" s="2" t="s">
        <v>1</v>
      </c>
      <c r="AQ939" s="4">
        <v>1419.2558999999999</v>
      </c>
      <c r="AR939" s="4">
        <v>0</v>
      </c>
    </row>
    <row r="940" spans="1:44" ht="15" customHeight="1" x14ac:dyDescent="0.25">
      <c r="A940" s="2" t="s">
        <v>1169</v>
      </c>
      <c r="B940" s="46">
        <v>44484</v>
      </c>
      <c r="C940" s="2" t="s">
        <v>6</v>
      </c>
      <c r="D940" s="2" t="s">
        <v>23</v>
      </c>
      <c r="E940" s="2" t="s">
        <v>193</v>
      </c>
      <c r="F940" s="58" t="s">
        <v>1407</v>
      </c>
      <c r="G940" s="2" t="s">
        <v>3</v>
      </c>
      <c r="H940" s="2" t="s">
        <v>3122</v>
      </c>
      <c r="I940" s="2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</v>
      </c>
      <c r="P940" s="2" t="s">
        <v>1</v>
      </c>
      <c r="Q940" s="1">
        <v>2549.8362160000001</v>
      </c>
      <c r="R940" s="1">
        <v>0</v>
      </c>
      <c r="S940" s="1">
        <v>1932.4319499999995</v>
      </c>
      <c r="T940" s="1">
        <v>0</v>
      </c>
      <c r="U940" s="2" t="s">
        <v>0</v>
      </c>
      <c r="V940" s="1">
        <v>0</v>
      </c>
      <c r="W940" s="1">
        <v>532.24495000000002</v>
      </c>
      <c r="X940" s="2" t="s">
        <v>8</v>
      </c>
      <c r="Y940" s="1">
        <v>85.159316000000018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134" t="s">
        <v>0</v>
      </c>
      <c r="AK940" s="1">
        <v>0</v>
      </c>
      <c r="AL940" s="1">
        <v>0</v>
      </c>
      <c r="AM940" s="134" t="s">
        <v>1</v>
      </c>
      <c r="AN940" s="134" t="s">
        <v>1</v>
      </c>
      <c r="AO940" s="134" t="s">
        <v>1</v>
      </c>
      <c r="AP940" s="134" t="s">
        <v>1</v>
      </c>
      <c r="AQ940" s="4">
        <v>2549.8362159999997</v>
      </c>
      <c r="AR940" s="4">
        <v>0</v>
      </c>
    </row>
    <row r="941" spans="1:44" ht="15" customHeight="1" x14ac:dyDescent="0.25">
      <c r="A941" s="2" t="s">
        <v>1170</v>
      </c>
      <c r="B941" s="47">
        <v>44484</v>
      </c>
      <c r="C941" s="2" t="s">
        <v>6</v>
      </c>
      <c r="D941" s="2" t="s">
        <v>23</v>
      </c>
      <c r="E941" s="2" t="s">
        <v>193</v>
      </c>
      <c r="F941" s="2" t="s">
        <v>1407</v>
      </c>
      <c r="G941" s="2" t="s">
        <v>3</v>
      </c>
      <c r="H941" s="2" t="s">
        <v>3123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3124</v>
      </c>
      <c r="P941" s="2" t="s">
        <v>3125</v>
      </c>
      <c r="Q941" s="1">
        <v>73.311999999999998</v>
      </c>
      <c r="R941" s="1">
        <v>0</v>
      </c>
      <c r="S941" s="1">
        <v>0</v>
      </c>
      <c r="T941" s="1">
        <v>63.2</v>
      </c>
      <c r="U941" s="2" t="s">
        <v>8</v>
      </c>
      <c r="V941" s="1">
        <v>10.112</v>
      </c>
      <c r="W941" s="1">
        <v>0</v>
      </c>
      <c r="X941" s="2" t="s">
        <v>0</v>
      </c>
      <c r="Y941" s="1">
        <v>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35" t="s">
        <v>1</v>
      </c>
      <c r="AN941" s="2" t="s">
        <v>1</v>
      </c>
      <c r="AO941" s="135" t="s">
        <v>1</v>
      </c>
      <c r="AP941" s="2" t="s">
        <v>1</v>
      </c>
      <c r="AQ941" s="4">
        <v>73.311999999999998</v>
      </c>
      <c r="AR941" s="4">
        <v>0</v>
      </c>
    </row>
    <row r="942" spans="1:44" ht="15" customHeight="1" x14ac:dyDescent="0.25">
      <c r="A942" s="2" t="s">
        <v>1171</v>
      </c>
      <c r="B942" s="47">
        <v>44484</v>
      </c>
      <c r="C942" s="2" t="s">
        <v>6</v>
      </c>
      <c r="D942" s="2" t="s">
        <v>23</v>
      </c>
      <c r="E942" s="2" t="s">
        <v>193</v>
      </c>
      <c r="F942" s="2" t="s">
        <v>1407</v>
      </c>
      <c r="G942" s="2" t="s">
        <v>3</v>
      </c>
      <c r="H942" s="2" t="s">
        <v>3126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1523.692812</v>
      </c>
      <c r="R942" s="1">
        <v>0</v>
      </c>
      <c r="S942" s="1">
        <v>1071.7778500000004</v>
      </c>
      <c r="T942" s="1">
        <v>0</v>
      </c>
      <c r="U942" s="2" t="s">
        <v>0</v>
      </c>
      <c r="V942" s="1">
        <v>0</v>
      </c>
      <c r="W942" s="1">
        <v>389.58184999999997</v>
      </c>
      <c r="X942" s="2" t="s">
        <v>8</v>
      </c>
      <c r="Y942" s="1">
        <v>62.333112000000007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35" t="s">
        <v>1</v>
      </c>
      <c r="AN942" s="2" t="s">
        <v>1</v>
      </c>
      <c r="AO942" s="135" t="s">
        <v>1</v>
      </c>
      <c r="AP942" s="2" t="s">
        <v>1</v>
      </c>
      <c r="AQ942" s="4">
        <v>1523.6928120000005</v>
      </c>
      <c r="AR942" s="4">
        <v>0</v>
      </c>
    </row>
    <row r="943" spans="1:44" ht="15" customHeight="1" x14ac:dyDescent="0.25">
      <c r="A943" s="2" t="s">
        <v>1172</v>
      </c>
      <c r="B943" s="47">
        <v>44484</v>
      </c>
      <c r="C943" s="2" t="s">
        <v>6</v>
      </c>
      <c r="D943" s="2" t="s">
        <v>21</v>
      </c>
      <c r="E943" s="2" t="s">
        <v>191</v>
      </c>
      <c r="F943" s="2" t="s">
        <v>2171</v>
      </c>
      <c r="G943" s="2" t="s">
        <v>3</v>
      </c>
      <c r="H943" s="2" t="s">
        <v>3127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2</v>
      </c>
      <c r="P943" s="2" t="s">
        <v>1</v>
      </c>
      <c r="Q943" s="1">
        <v>5678.2476099999985</v>
      </c>
      <c r="R943" s="1">
        <v>0</v>
      </c>
      <c r="S943" s="1">
        <v>4314.5926999999983</v>
      </c>
      <c r="T943" s="1">
        <v>0</v>
      </c>
      <c r="U943" s="2" t="s">
        <v>0</v>
      </c>
      <c r="V943" s="1">
        <v>0</v>
      </c>
      <c r="W943" s="1">
        <v>1175.5645500000001</v>
      </c>
      <c r="X943" s="2" t="s">
        <v>8</v>
      </c>
      <c r="Y943" s="1">
        <v>188.09036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35" t="s">
        <v>1</v>
      </c>
      <c r="AN943" s="2" t="s">
        <v>1</v>
      </c>
      <c r="AO943" s="135" t="s">
        <v>1</v>
      </c>
      <c r="AP943" s="2" t="s">
        <v>1</v>
      </c>
      <c r="AQ943" s="4">
        <v>5678.2476099999985</v>
      </c>
      <c r="AR943" s="4">
        <v>0</v>
      </c>
    </row>
    <row r="944" spans="1:44" ht="15" customHeight="1" x14ac:dyDescent="0.25">
      <c r="A944" s="2" t="s">
        <v>1173</v>
      </c>
      <c r="B944" s="47">
        <v>44484</v>
      </c>
      <c r="C944" s="2" t="s">
        <v>26</v>
      </c>
      <c r="D944" s="2" t="s">
        <v>892</v>
      </c>
      <c r="E944" s="2" t="s">
        <v>894</v>
      </c>
      <c r="F944" s="2" t="s">
        <v>2689</v>
      </c>
      <c r="G944" s="2" t="s">
        <v>3</v>
      </c>
      <c r="H944" s="2" t="s">
        <v>2690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242.38680000000002</v>
      </c>
      <c r="R944" s="1">
        <v>0</v>
      </c>
      <c r="S944" s="1">
        <v>34.47999999999999</v>
      </c>
      <c r="T944" s="1">
        <v>0</v>
      </c>
      <c r="U944" s="2" t="s">
        <v>0</v>
      </c>
      <c r="V944" s="1">
        <v>0</v>
      </c>
      <c r="W944" s="1">
        <v>179.22999999999996</v>
      </c>
      <c r="X944" s="2" t="s">
        <v>8</v>
      </c>
      <c r="Y944" s="1">
        <v>28.676800000000004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35" t="s">
        <v>1</v>
      </c>
      <c r="AN944" s="2" t="s">
        <v>1</v>
      </c>
      <c r="AO944" s="135" t="s">
        <v>1</v>
      </c>
      <c r="AP944" s="2" t="s">
        <v>1</v>
      </c>
      <c r="AQ944" s="4">
        <v>242.38679999999997</v>
      </c>
      <c r="AR944" s="4">
        <v>0</v>
      </c>
    </row>
    <row r="945" spans="1:44" ht="15" customHeight="1" x14ac:dyDescent="0.25">
      <c r="A945" s="2" t="s">
        <v>1174</v>
      </c>
      <c r="B945" s="47">
        <v>44484</v>
      </c>
      <c r="C945" s="2" t="s">
        <v>6</v>
      </c>
      <c r="D945" s="2" t="s">
        <v>892</v>
      </c>
      <c r="E945" s="2" t="s">
        <v>893</v>
      </c>
      <c r="F945" s="2" t="s">
        <v>3128</v>
      </c>
      <c r="G945" s="2" t="s">
        <v>3</v>
      </c>
      <c r="H945" s="2" t="s">
        <v>3129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5032.5007999999998</v>
      </c>
      <c r="R945" s="1">
        <v>0</v>
      </c>
      <c r="S945" s="1">
        <v>3564.66</v>
      </c>
      <c r="T945" s="1">
        <v>0</v>
      </c>
      <c r="U945" s="2" t="s">
        <v>0</v>
      </c>
      <c r="V945" s="1">
        <v>0</v>
      </c>
      <c r="W945" s="1">
        <v>1265.3800000000001</v>
      </c>
      <c r="X945" s="2" t="s">
        <v>8</v>
      </c>
      <c r="Y945" s="1">
        <v>202.46080000000003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35" t="s">
        <v>1</v>
      </c>
      <c r="AN945" s="2" t="s">
        <v>1</v>
      </c>
      <c r="AO945" s="135" t="s">
        <v>1</v>
      </c>
      <c r="AP945" s="2" t="s">
        <v>1</v>
      </c>
      <c r="AQ945" s="4">
        <v>5032.5007999999998</v>
      </c>
      <c r="AR945" s="4">
        <v>0</v>
      </c>
    </row>
    <row r="946" spans="1:44" ht="15" customHeight="1" x14ac:dyDescent="0.25">
      <c r="A946" s="2" t="s">
        <v>1175</v>
      </c>
      <c r="B946" s="47">
        <v>44484</v>
      </c>
      <c r="C946" s="2" t="s">
        <v>6</v>
      </c>
      <c r="D946" s="2" t="s">
        <v>18</v>
      </c>
      <c r="E946" s="2" t="s">
        <v>184</v>
      </c>
      <c r="F946" s="2" t="s">
        <v>1398</v>
      </c>
      <c r="G946" s="2" t="s">
        <v>3</v>
      </c>
      <c r="H946" s="2" t="s">
        <v>3130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4481.8067679999995</v>
      </c>
      <c r="R946" s="1">
        <v>0</v>
      </c>
      <c r="S946" s="1">
        <v>3479.4324499999971</v>
      </c>
      <c r="T946" s="1">
        <v>0</v>
      </c>
      <c r="U946" s="2" t="s">
        <v>0</v>
      </c>
      <c r="V946" s="1">
        <v>0</v>
      </c>
      <c r="W946" s="1">
        <v>864.11604999999997</v>
      </c>
      <c r="X946" s="2" t="s">
        <v>8</v>
      </c>
      <c r="Y946" s="1">
        <v>138.25826799999999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35" t="s">
        <v>1</v>
      </c>
      <c r="AN946" s="2" t="s">
        <v>1</v>
      </c>
      <c r="AO946" s="135" t="s">
        <v>1</v>
      </c>
      <c r="AP946" s="2" t="s">
        <v>1</v>
      </c>
      <c r="AQ946" s="4">
        <v>4481.8067679999967</v>
      </c>
      <c r="AR946" s="4">
        <v>0</v>
      </c>
    </row>
    <row r="947" spans="1:44" ht="15" customHeight="1" x14ac:dyDescent="0.25">
      <c r="A947" s="2" t="s">
        <v>1176</v>
      </c>
      <c r="B947" s="47">
        <v>44484</v>
      </c>
      <c r="C947" s="2" t="s">
        <v>6</v>
      </c>
      <c r="D947" s="2" t="s">
        <v>16</v>
      </c>
      <c r="E947" s="2" t="s">
        <v>182</v>
      </c>
      <c r="F947" s="2" t="s">
        <v>3131</v>
      </c>
      <c r="G947" s="2" t="s">
        <v>3</v>
      </c>
      <c r="H947" s="2" t="s">
        <v>3132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1">
        <v>4097.5445719999998</v>
      </c>
      <c r="R947" s="1">
        <v>0</v>
      </c>
      <c r="S947" s="1">
        <v>3283.2888999999996</v>
      </c>
      <c r="T947" s="1">
        <v>0</v>
      </c>
      <c r="U947" s="2" t="s">
        <v>0</v>
      </c>
      <c r="V947" s="1">
        <v>0</v>
      </c>
      <c r="W947" s="1">
        <v>701.94450000000006</v>
      </c>
      <c r="X947" s="2" t="s">
        <v>8</v>
      </c>
      <c r="Y947" s="1">
        <v>112.311172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35" t="s">
        <v>1</v>
      </c>
      <c r="AN947" s="2" t="s">
        <v>1</v>
      </c>
      <c r="AO947" s="135" t="s">
        <v>1</v>
      </c>
      <c r="AP947" s="2" t="s">
        <v>1</v>
      </c>
      <c r="AQ947" s="4">
        <v>4097.5445719999998</v>
      </c>
      <c r="AR947" s="4">
        <v>0</v>
      </c>
    </row>
    <row r="948" spans="1:44" ht="15" customHeight="1" x14ac:dyDescent="0.25">
      <c r="A948" s="2" t="s">
        <v>1177</v>
      </c>
      <c r="B948" s="47">
        <v>44484</v>
      </c>
      <c r="C948" s="2" t="s">
        <v>6</v>
      </c>
      <c r="D948" s="2" t="s">
        <v>9</v>
      </c>
      <c r="E948" s="2" t="s">
        <v>177</v>
      </c>
      <c r="F948" s="2" t="s">
        <v>3133</v>
      </c>
      <c r="G948" s="2" t="s">
        <v>3</v>
      </c>
      <c r="H948" s="2" t="s">
        <v>3134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1180.1020000000001</v>
      </c>
      <c r="R948" s="1">
        <v>0</v>
      </c>
      <c r="S948" s="1">
        <v>685.5498</v>
      </c>
      <c r="T948" s="1">
        <v>0</v>
      </c>
      <c r="U948" s="2" t="s">
        <v>0</v>
      </c>
      <c r="V948" s="1">
        <v>0</v>
      </c>
      <c r="W948" s="1">
        <v>426.33809999999994</v>
      </c>
      <c r="X948" s="2" t="s">
        <v>0</v>
      </c>
      <c r="Y948" s="1">
        <v>68.214100000000016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35" t="s">
        <v>1</v>
      </c>
      <c r="AN948" s="2" t="s">
        <v>1</v>
      </c>
      <c r="AO948" s="135" t="s">
        <v>1</v>
      </c>
      <c r="AP948" s="2" t="s">
        <v>1</v>
      </c>
      <c r="AQ948" s="4">
        <v>1180.1019999999999</v>
      </c>
      <c r="AR948" s="4">
        <v>0</v>
      </c>
    </row>
    <row r="949" spans="1:44" ht="15" customHeight="1" x14ac:dyDescent="0.25">
      <c r="A949" s="2" t="s">
        <v>1178</v>
      </c>
      <c r="B949" s="47">
        <v>44484</v>
      </c>
      <c r="C949" s="2" t="s">
        <v>6</v>
      </c>
      <c r="D949" s="2" t="s">
        <v>1591</v>
      </c>
      <c r="E949" s="2" t="s">
        <v>732</v>
      </c>
      <c r="F949" s="2" t="s">
        <v>2193</v>
      </c>
      <c r="G949" s="2" t="s">
        <v>3</v>
      </c>
      <c r="H949" s="2" t="s">
        <v>2194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2</v>
      </c>
      <c r="P949" s="2" t="s">
        <v>1</v>
      </c>
      <c r="Q949" s="1">
        <v>1451.4220999999995</v>
      </c>
      <c r="R949" s="1">
        <v>0</v>
      </c>
      <c r="S949" s="1">
        <v>1160.4968500000002</v>
      </c>
      <c r="T949" s="1">
        <v>0</v>
      </c>
      <c r="U949" s="2" t="s">
        <v>0</v>
      </c>
      <c r="V949" s="1">
        <v>0</v>
      </c>
      <c r="W949" s="1">
        <v>250.79765000000006</v>
      </c>
      <c r="X949" s="2" t="s">
        <v>0</v>
      </c>
      <c r="Y949" s="1">
        <v>40.127599999999994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35" t="s">
        <v>1</v>
      </c>
      <c r="AN949" s="2" t="s">
        <v>1</v>
      </c>
      <c r="AO949" s="135" t="s">
        <v>1</v>
      </c>
      <c r="AP949" s="2" t="s">
        <v>1</v>
      </c>
      <c r="AQ949" s="4">
        <v>1451.4221000000002</v>
      </c>
      <c r="AR949" s="4">
        <v>0</v>
      </c>
    </row>
    <row r="950" spans="1:44" ht="15" customHeight="1" x14ac:dyDescent="0.25">
      <c r="A950" s="2" t="s">
        <v>1179</v>
      </c>
      <c r="B950" s="47">
        <v>44484</v>
      </c>
      <c r="C950" s="2" t="s">
        <v>6</v>
      </c>
      <c r="D950" s="2" t="s">
        <v>929</v>
      </c>
      <c r="E950" s="2" t="s">
        <v>930</v>
      </c>
      <c r="F950" s="2" t="s">
        <v>3135</v>
      </c>
      <c r="G950" s="2" t="s">
        <v>3</v>
      </c>
      <c r="H950" s="2" t="s">
        <v>3136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1247.1502</v>
      </c>
      <c r="R950" s="1">
        <v>0</v>
      </c>
      <c r="S950" s="1">
        <v>963.48</v>
      </c>
      <c r="T950" s="1">
        <v>0</v>
      </c>
      <c r="U950" s="2" t="s">
        <v>0</v>
      </c>
      <c r="V950" s="1">
        <v>0</v>
      </c>
      <c r="W950" s="1">
        <v>244.54349999999999</v>
      </c>
      <c r="X950" s="2" t="s">
        <v>0</v>
      </c>
      <c r="Y950" s="1">
        <v>39.1267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35" t="s">
        <v>1</v>
      </c>
      <c r="AN950" s="2" t="s">
        <v>1</v>
      </c>
      <c r="AO950" s="135" t="s">
        <v>1</v>
      </c>
      <c r="AP950" s="2" t="s">
        <v>1</v>
      </c>
      <c r="AQ950" s="4">
        <v>1247.1502</v>
      </c>
      <c r="AR950" s="4">
        <v>0</v>
      </c>
    </row>
    <row r="951" spans="1:44" ht="15" customHeight="1" x14ac:dyDescent="0.25">
      <c r="A951" s="2" t="s">
        <v>276</v>
      </c>
      <c r="B951" s="47">
        <v>44485</v>
      </c>
      <c r="C951" s="2" t="s">
        <v>6</v>
      </c>
      <c r="D951" s="2" t="s">
        <v>48</v>
      </c>
      <c r="E951" s="2" t="s">
        <v>229</v>
      </c>
      <c r="F951" s="2" t="s">
        <v>3193</v>
      </c>
      <c r="G951" s="2" t="s">
        <v>12</v>
      </c>
      <c r="H951" s="2" t="s">
        <v>1</v>
      </c>
      <c r="I951" s="1" t="s">
        <v>3194</v>
      </c>
      <c r="J951" s="1" t="s">
        <v>1</v>
      </c>
      <c r="K951" s="1" t="s">
        <v>3195</v>
      </c>
      <c r="L951" s="1" t="s">
        <v>3108</v>
      </c>
      <c r="M951" s="1">
        <v>414.42</v>
      </c>
      <c r="N951" s="2" t="s">
        <v>11</v>
      </c>
      <c r="O951" s="2" t="s">
        <v>3196</v>
      </c>
      <c r="P951" s="2" t="s">
        <v>3197</v>
      </c>
      <c r="Q951" s="1">
        <v>-40.774000000000001</v>
      </c>
      <c r="R951" s="1">
        <v>0</v>
      </c>
      <c r="S951" s="1">
        <v>0</v>
      </c>
      <c r="T951" s="1">
        <v>0</v>
      </c>
      <c r="U951" s="2" t="s">
        <v>0</v>
      </c>
      <c r="V951" s="1">
        <v>0</v>
      </c>
      <c r="W951" s="1">
        <v>-35.15</v>
      </c>
      <c r="X951" s="2" t="s">
        <v>8</v>
      </c>
      <c r="Y951" s="1">
        <v>-5.6239999999999997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35" t="s">
        <v>1</v>
      </c>
      <c r="AN951" s="2" t="s">
        <v>1</v>
      </c>
      <c r="AO951" s="135" t="s">
        <v>1</v>
      </c>
      <c r="AP951" s="2" t="s">
        <v>1</v>
      </c>
      <c r="AQ951" s="4">
        <v>-40.774000000000001</v>
      </c>
      <c r="AR951" s="4">
        <v>0</v>
      </c>
    </row>
    <row r="952" spans="1:44" ht="15" customHeight="1" x14ac:dyDescent="0.25">
      <c r="A952" s="2" t="s">
        <v>275</v>
      </c>
      <c r="B952" s="47">
        <v>44485</v>
      </c>
      <c r="C952" s="2" t="s">
        <v>6</v>
      </c>
      <c r="D952" s="2" t="s">
        <v>48</v>
      </c>
      <c r="E952" s="2" t="s">
        <v>229</v>
      </c>
      <c r="F952" s="2" t="s">
        <v>3193</v>
      </c>
      <c r="G952" s="2" t="s">
        <v>3</v>
      </c>
      <c r="H952" s="2" t="s">
        <v>3198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4597.0573559999993</v>
      </c>
      <c r="R952" s="1">
        <v>0</v>
      </c>
      <c r="S952" s="1">
        <v>2928.1361499999975</v>
      </c>
      <c r="T952" s="1">
        <v>0</v>
      </c>
      <c r="U952" s="2" t="s">
        <v>0</v>
      </c>
      <c r="V952" s="1">
        <v>0</v>
      </c>
      <c r="W952" s="1">
        <v>1438.72515</v>
      </c>
      <c r="X952" s="2" t="s">
        <v>8</v>
      </c>
      <c r="Y952" s="1">
        <v>230.19605600000003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35" t="s">
        <v>1</v>
      </c>
      <c r="AN952" s="2" t="s">
        <v>1</v>
      </c>
      <c r="AO952" s="135" t="s">
        <v>1</v>
      </c>
      <c r="AP952" s="2" t="s">
        <v>1</v>
      </c>
      <c r="AQ952" s="4">
        <v>4597.0573559999975</v>
      </c>
      <c r="AR952" s="4">
        <v>0</v>
      </c>
    </row>
    <row r="953" spans="1:44" ht="15" customHeight="1" x14ac:dyDescent="0.25">
      <c r="A953" s="2" t="s">
        <v>274</v>
      </c>
      <c r="B953" s="47">
        <v>44485</v>
      </c>
      <c r="C953" s="2" t="s">
        <v>26</v>
      </c>
      <c r="D953" s="2" t="s">
        <v>48</v>
      </c>
      <c r="E953" s="2" t="s">
        <v>220</v>
      </c>
      <c r="F953" s="2" t="s">
        <v>3199</v>
      </c>
      <c r="G953" s="2" t="s">
        <v>3</v>
      </c>
      <c r="H953" s="2" t="s">
        <v>3200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/>
      <c r="Q953" s="1">
        <v>3349.8187999999996</v>
      </c>
      <c r="R953" s="1">
        <v>0</v>
      </c>
      <c r="S953" s="1">
        <v>2347.9499999999998</v>
      </c>
      <c r="T953" s="1">
        <v>0</v>
      </c>
      <c r="U953" s="2" t="s">
        <v>0</v>
      </c>
      <c r="V953" s="1">
        <v>0</v>
      </c>
      <c r="W953" s="1">
        <v>863.68</v>
      </c>
      <c r="X953" s="2" t="s">
        <v>0</v>
      </c>
      <c r="Y953" s="1">
        <v>138.18879999999999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35" t="s">
        <v>1</v>
      </c>
      <c r="AN953" s="2" t="s">
        <v>1</v>
      </c>
      <c r="AO953" s="135" t="s">
        <v>1</v>
      </c>
      <c r="AP953" s="2" t="s">
        <v>1</v>
      </c>
      <c r="AQ953" s="4">
        <v>3349.8187999999996</v>
      </c>
      <c r="AR953" s="4">
        <v>0</v>
      </c>
    </row>
    <row r="954" spans="1:44" ht="15" customHeight="1" x14ac:dyDescent="0.25">
      <c r="A954" s="2" t="s">
        <v>273</v>
      </c>
      <c r="B954" s="47">
        <v>44485</v>
      </c>
      <c r="C954" s="2" t="s">
        <v>1364</v>
      </c>
      <c r="D954" s="2" t="s">
        <v>48</v>
      </c>
      <c r="E954" s="2" t="s">
        <v>1365</v>
      </c>
      <c r="F954" s="2" t="s">
        <v>3201</v>
      </c>
      <c r="G954" s="2" t="s">
        <v>3</v>
      </c>
      <c r="H954" s="2" t="s">
        <v>3202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2982.5069500000004</v>
      </c>
      <c r="R954" s="1">
        <v>0</v>
      </c>
      <c r="S954" s="1">
        <v>2402.1842999999999</v>
      </c>
      <c r="T954" s="1">
        <v>0</v>
      </c>
      <c r="U954" s="2" t="s">
        <v>0</v>
      </c>
      <c r="V954" s="1">
        <v>0</v>
      </c>
      <c r="W954" s="1">
        <v>500.27814999999998</v>
      </c>
      <c r="X954" s="2" t="s">
        <v>8</v>
      </c>
      <c r="Y954" s="1">
        <v>80.044499999999999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35" t="s">
        <v>1</v>
      </c>
      <c r="AN954" s="2" t="s">
        <v>1</v>
      </c>
      <c r="AO954" s="135" t="s">
        <v>1</v>
      </c>
      <c r="AP954" s="2" t="s">
        <v>1</v>
      </c>
      <c r="AQ954" s="4">
        <v>2982.50695</v>
      </c>
      <c r="AR954" s="4">
        <v>0</v>
      </c>
    </row>
    <row r="955" spans="1:44" ht="15" customHeight="1" x14ac:dyDescent="0.25">
      <c r="A955" s="2" t="s">
        <v>272</v>
      </c>
      <c r="B955" s="47">
        <v>44485</v>
      </c>
      <c r="C955" s="2" t="s">
        <v>1364</v>
      </c>
      <c r="D955" s="2" t="s">
        <v>48</v>
      </c>
      <c r="E955" s="2" t="s">
        <v>1365</v>
      </c>
      <c r="F955" s="2" t="s">
        <v>3203</v>
      </c>
      <c r="G955" s="2" t="s">
        <v>3</v>
      </c>
      <c r="H955" s="2" t="s">
        <v>3204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2543</v>
      </c>
      <c r="P955" s="2" t="s">
        <v>3205</v>
      </c>
      <c r="Q955" s="1">
        <v>33.094000000000001</v>
      </c>
      <c r="R955" s="1">
        <v>0</v>
      </c>
      <c r="S955" s="1">
        <v>22.189999999999998</v>
      </c>
      <c r="T955" s="1">
        <v>9.4</v>
      </c>
      <c r="U955" s="2" t="s">
        <v>8</v>
      </c>
      <c r="V955" s="1">
        <v>1.504</v>
      </c>
      <c r="W955" s="1">
        <v>0</v>
      </c>
      <c r="X955" s="2" t="s">
        <v>0</v>
      </c>
      <c r="Y955" s="1">
        <v>0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35" t="s">
        <v>1</v>
      </c>
      <c r="AN955" s="2" t="s">
        <v>1</v>
      </c>
      <c r="AO955" s="135" t="s">
        <v>1</v>
      </c>
      <c r="AP955" s="2" t="s">
        <v>1</v>
      </c>
      <c r="AQ955" s="4">
        <v>33.093999999999994</v>
      </c>
      <c r="AR955" s="4">
        <v>0</v>
      </c>
    </row>
    <row r="956" spans="1:44" ht="15" customHeight="1" x14ac:dyDescent="0.25">
      <c r="A956" s="2" t="s">
        <v>271</v>
      </c>
      <c r="B956" s="47">
        <v>44485</v>
      </c>
      <c r="C956" s="2" t="s">
        <v>1364</v>
      </c>
      <c r="D956" s="2" t="s">
        <v>48</v>
      </c>
      <c r="E956" s="2" t="s">
        <v>1365</v>
      </c>
      <c r="F956" s="2" t="s">
        <v>3206</v>
      </c>
      <c r="G956" s="2" t="s">
        <v>3</v>
      </c>
      <c r="H956" s="2" t="s">
        <v>3207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762.01269999999988</v>
      </c>
      <c r="R956" s="1">
        <v>0</v>
      </c>
      <c r="S956" s="1">
        <v>617.79254999999989</v>
      </c>
      <c r="T956" s="1">
        <v>0</v>
      </c>
      <c r="U956" s="2" t="s">
        <v>0</v>
      </c>
      <c r="V956" s="1">
        <v>0</v>
      </c>
      <c r="W956" s="1">
        <v>124.32775000000002</v>
      </c>
      <c r="X956" s="2" t="s">
        <v>0</v>
      </c>
      <c r="Y956" s="1">
        <v>19.892399999999999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35" t="s">
        <v>1</v>
      </c>
      <c r="AN956" s="2" t="s">
        <v>1</v>
      </c>
      <c r="AO956" s="135" t="s">
        <v>1</v>
      </c>
      <c r="AP956" s="2" t="s">
        <v>1</v>
      </c>
      <c r="AQ956" s="4">
        <v>762.01269999999988</v>
      </c>
      <c r="AR956" s="4">
        <v>0</v>
      </c>
    </row>
    <row r="957" spans="1:44" ht="15" customHeight="1" x14ac:dyDescent="0.25">
      <c r="A957" s="2" t="s">
        <v>270</v>
      </c>
      <c r="B957" s="47">
        <v>44485</v>
      </c>
      <c r="C957" s="2" t="s">
        <v>6</v>
      </c>
      <c r="D957" s="2" t="s">
        <v>41</v>
      </c>
      <c r="E957" s="2" t="s">
        <v>218</v>
      </c>
      <c r="F957" s="2" t="s">
        <v>2005</v>
      </c>
      <c r="G957" s="2" t="s">
        <v>3</v>
      </c>
      <c r="H957" s="2" t="s">
        <v>3208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1245</v>
      </c>
      <c r="P957" s="2" t="s">
        <v>1507</v>
      </c>
      <c r="Q957" s="1">
        <v>144.12947</v>
      </c>
      <c r="R957" s="1">
        <v>0</v>
      </c>
      <c r="S957" s="1">
        <v>75.555250000000001</v>
      </c>
      <c r="T957" s="1">
        <v>59.115699999999997</v>
      </c>
      <c r="U957" s="2" t="s">
        <v>8</v>
      </c>
      <c r="V957" s="1">
        <v>9.45852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35" t="s">
        <v>1</v>
      </c>
      <c r="AN957" s="2" t="s">
        <v>1</v>
      </c>
      <c r="AO957" s="135" t="s">
        <v>1</v>
      </c>
      <c r="AP957" s="2" t="s">
        <v>1</v>
      </c>
      <c r="AQ957" s="4">
        <v>144.12947</v>
      </c>
      <c r="AR957" s="4">
        <v>0</v>
      </c>
    </row>
    <row r="958" spans="1:44" ht="15" customHeight="1" x14ac:dyDescent="0.25">
      <c r="A958" s="2" t="s">
        <v>269</v>
      </c>
      <c r="B958" s="47">
        <v>44485</v>
      </c>
      <c r="C958" s="2" t="s">
        <v>1364</v>
      </c>
      <c r="D958" s="2" t="s">
        <v>41</v>
      </c>
      <c r="E958" s="2" t="s">
        <v>1366</v>
      </c>
      <c r="F958" s="2" t="s">
        <v>3209</v>
      </c>
      <c r="G958" s="2" t="s">
        <v>3</v>
      </c>
      <c r="H958" s="2" t="s">
        <v>3210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4735.1546500000022</v>
      </c>
      <c r="R958" s="1">
        <v>0</v>
      </c>
      <c r="S958" s="1">
        <v>3675.3102999999996</v>
      </c>
      <c r="T958" s="1">
        <v>0</v>
      </c>
      <c r="U958" s="2" t="s">
        <v>0</v>
      </c>
      <c r="V958" s="1">
        <v>0</v>
      </c>
      <c r="W958" s="1">
        <v>913.65885000000014</v>
      </c>
      <c r="X958" s="2" t="s">
        <v>0</v>
      </c>
      <c r="Y958" s="1">
        <v>146.18549999999999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35" t="s">
        <v>1</v>
      </c>
      <c r="AN958" s="2" t="s">
        <v>1</v>
      </c>
      <c r="AO958" s="135" t="s">
        <v>1</v>
      </c>
      <c r="AP958" s="2" t="s">
        <v>1</v>
      </c>
      <c r="AQ958" s="4">
        <v>4735.1546499999995</v>
      </c>
      <c r="AR958" s="4">
        <v>0</v>
      </c>
    </row>
    <row r="959" spans="1:44" ht="15" customHeight="1" x14ac:dyDescent="0.25">
      <c r="A959" s="2" t="s">
        <v>268</v>
      </c>
      <c r="B959" s="47">
        <v>44485</v>
      </c>
      <c r="C959" s="2" t="s">
        <v>6</v>
      </c>
      <c r="D959" s="2" t="s">
        <v>41</v>
      </c>
      <c r="E959" s="2" t="s">
        <v>218</v>
      </c>
      <c r="F959" s="2" t="s">
        <v>2005</v>
      </c>
      <c r="G959" s="2" t="s">
        <v>3</v>
      </c>
      <c r="H959" s="2" t="s">
        <v>3211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1">
        <v>793.7648999999999</v>
      </c>
      <c r="R959" s="1">
        <v>0</v>
      </c>
      <c r="S959" s="1">
        <v>666.3291999999999</v>
      </c>
      <c r="T959" s="1">
        <v>0</v>
      </c>
      <c r="U959" s="2" t="s">
        <v>0</v>
      </c>
      <c r="V959" s="1">
        <v>0</v>
      </c>
      <c r="W959" s="1">
        <v>109.85839999999999</v>
      </c>
      <c r="X959" s="2" t="s">
        <v>8</v>
      </c>
      <c r="Y959" s="1">
        <v>17.577300000000001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35" t="s">
        <v>1</v>
      </c>
      <c r="AN959" s="2" t="s">
        <v>1</v>
      </c>
      <c r="AO959" s="135" t="s">
        <v>1</v>
      </c>
      <c r="AP959" s="2" t="s">
        <v>1</v>
      </c>
      <c r="AQ959" s="4">
        <v>793.7648999999999</v>
      </c>
      <c r="AR959" s="4">
        <v>0</v>
      </c>
    </row>
    <row r="960" spans="1:44" ht="15" customHeight="1" x14ac:dyDescent="0.25">
      <c r="A960" s="2" t="s">
        <v>267</v>
      </c>
      <c r="B960" s="47">
        <v>44485</v>
      </c>
      <c r="C960" s="2" t="s">
        <v>6</v>
      </c>
      <c r="D960" s="2" t="s">
        <v>41</v>
      </c>
      <c r="E960" s="2" t="s">
        <v>218</v>
      </c>
      <c r="F960" s="2" t="s">
        <v>2005</v>
      </c>
      <c r="G960" s="2" t="s">
        <v>3</v>
      </c>
      <c r="H960" s="2" t="s">
        <v>3212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6918.1517640000002</v>
      </c>
      <c r="R960" s="1">
        <v>0</v>
      </c>
      <c r="S960" s="1">
        <v>5121.4384500000006</v>
      </c>
      <c r="T960" s="1">
        <v>0</v>
      </c>
      <c r="U960" s="2" t="s">
        <v>0</v>
      </c>
      <c r="V960" s="1">
        <v>0</v>
      </c>
      <c r="W960" s="1">
        <v>1548.8907500000007</v>
      </c>
      <c r="X960" s="2" t="s">
        <v>0</v>
      </c>
      <c r="Y960" s="1">
        <v>247.82256400000009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35" t="s">
        <v>1</v>
      </c>
      <c r="AN960" s="2" t="s">
        <v>1</v>
      </c>
      <c r="AO960" s="135" t="s">
        <v>1</v>
      </c>
      <c r="AP960" s="2" t="s">
        <v>1</v>
      </c>
      <c r="AQ960" s="4">
        <v>6918.1517640000011</v>
      </c>
      <c r="AR960" s="4">
        <v>0</v>
      </c>
    </row>
    <row r="961" spans="1:44" ht="15" customHeight="1" x14ac:dyDescent="0.25">
      <c r="A961" s="2" t="s">
        <v>266</v>
      </c>
      <c r="B961" s="47">
        <v>44485</v>
      </c>
      <c r="C961" s="2" t="s">
        <v>34</v>
      </c>
      <c r="D961" s="2" t="s">
        <v>41</v>
      </c>
      <c r="E961" s="2" t="s">
        <v>216</v>
      </c>
      <c r="F961" s="2" t="s">
        <v>3213</v>
      </c>
      <c r="G961" s="2" t="s">
        <v>3</v>
      </c>
      <c r="H961" s="2" t="s">
        <v>3214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2967.3156499999986</v>
      </c>
      <c r="R961" s="1">
        <v>0</v>
      </c>
      <c r="S961" s="1">
        <v>2731.7066999999984</v>
      </c>
      <c r="T961" s="1">
        <v>0</v>
      </c>
      <c r="U961" s="2" t="s">
        <v>0</v>
      </c>
      <c r="V961" s="1">
        <v>0</v>
      </c>
      <c r="W961" s="1">
        <v>203.11115000000004</v>
      </c>
      <c r="X961" s="2" t="s">
        <v>0</v>
      </c>
      <c r="Y961" s="1">
        <v>32.497799999999998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35" t="s">
        <v>1</v>
      </c>
      <c r="AN961" s="2" t="s">
        <v>1</v>
      </c>
      <c r="AO961" s="135" t="s">
        <v>1</v>
      </c>
      <c r="AP961" s="2" t="s">
        <v>1</v>
      </c>
      <c r="AQ961" s="4">
        <v>2967.3156499999986</v>
      </c>
      <c r="AR961" s="4">
        <v>0</v>
      </c>
    </row>
    <row r="962" spans="1:44" ht="15" customHeight="1" x14ac:dyDescent="0.25">
      <c r="A962" s="2" t="s">
        <v>265</v>
      </c>
      <c r="B962" s="47">
        <v>44485</v>
      </c>
      <c r="C962" s="2" t="s">
        <v>26</v>
      </c>
      <c r="D962" s="2" t="s">
        <v>41</v>
      </c>
      <c r="E962" s="2" t="s">
        <v>211</v>
      </c>
      <c r="F962" s="2" t="s">
        <v>2411</v>
      </c>
      <c r="G962" s="2" t="s">
        <v>3</v>
      </c>
      <c r="H962" s="2" t="s">
        <v>3215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5904.5152700000008</v>
      </c>
      <c r="R962" s="1">
        <v>0</v>
      </c>
      <c r="S962" s="1">
        <v>4663.5023999999985</v>
      </c>
      <c r="T962" s="1">
        <v>0</v>
      </c>
      <c r="U962" s="2" t="s">
        <v>0</v>
      </c>
      <c r="V962" s="1">
        <v>0</v>
      </c>
      <c r="W962" s="1">
        <v>1069.8386499999999</v>
      </c>
      <c r="X962" s="2" t="s">
        <v>0</v>
      </c>
      <c r="Y962" s="1">
        <v>171.17422000000002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35" t="s">
        <v>1</v>
      </c>
      <c r="AN962" s="2" t="s">
        <v>1</v>
      </c>
      <c r="AO962" s="135" t="s">
        <v>1</v>
      </c>
      <c r="AP962" s="2" t="s">
        <v>1</v>
      </c>
      <c r="AQ962" s="4">
        <v>5904.5152699999981</v>
      </c>
      <c r="AR962" s="4">
        <v>0</v>
      </c>
    </row>
    <row r="963" spans="1:44" ht="15" customHeight="1" x14ac:dyDescent="0.25">
      <c r="A963" s="2" t="s">
        <v>264</v>
      </c>
      <c r="B963" s="47">
        <v>44485</v>
      </c>
      <c r="C963" s="2" t="s">
        <v>6</v>
      </c>
      <c r="D963" s="2" t="s">
        <v>41</v>
      </c>
      <c r="E963" s="2" t="s">
        <v>214</v>
      </c>
      <c r="F963" s="2" t="s">
        <v>1127</v>
      </c>
      <c r="G963" s="2" t="s">
        <v>3</v>
      </c>
      <c r="H963" s="2" t="s">
        <v>3216</v>
      </c>
      <c r="I963" s="1"/>
      <c r="J963" s="1"/>
      <c r="K963" s="1"/>
      <c r="L963" s="1"/>
      <c r="M963" s="1">
        <v>0</v>
      </c>
      <c r="N963" s="2"/>
      <c r="O963" s="2" t="s">
        <v>2</v>
      </c>
      <c r="P963" s="2"/>
      <c r="Q963" s="1">
        <v>2575.7212000000004</v>
      </c>
      <c r="R963" s="1">
        <v>0</v>
      </c>
      <c r="S963" s="1">
        <v>2562.3000000000002</v>
      </c>
      <c r="T963" s="1">
        <v>0</v>
      </c>
      <c r="U963" s="2" t="s">
        <v>0</v>
      </c>
      <c r="V963" s="1">
        <v>0</v>
      </c>
      <c r="W963" s="1">
        <v>11.57</v>
      </c>
      <c r="X963" s="2" t="s">
        <v>8</v>
      </c>
      <c r="Y963" s="1">
        <v>1.8512000000000002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35"/>
      <c r="AN963" s="2"/>
      <c r="AO963" s="135">
        <v>0</v>
      </c>
      <c r="AP963" s="2">
        <v>0</v>
      </c>
      <c r="AQ963" s="4">
        <v>2575.7212000000004</v>
      </c>
      <c r="AR963" s="4">
        <v>0</v>
      </c>
    </row>
    <row r="964" spans="1:44" ht="15" customHeight="1" x14ac:dyDescent="0.25">
      <c r="A964" s="2" t="s">
        <v>263</v>
      </c>
      <c r="B964" s="47">
        <v>44485</v>
      </c>
      <c r="C964" s="2" t="s">
        <v>6</v>
      </c>
      <c r="D964" s="2" t="s">
        <v>41</v>
      </c>
      <c r="E964" s="2" t="s">
        <v>214</v>
      </c>
      <c r="F964" s="2" t="s">
        <v>1127</v>
      </c>
      <c r="G964" s="2" t="s">
        <v>12</v>
      </c>
      <c r="H964" s="2"/>
      <c r="I964" s="1" t="s">
        <v>3217</v>
      </c>
      <c r="J964" s="1"/>
      <c r="K964" s="1"/>
      <c r="L964" s="1"/>
      <c r="M964" s="1">
        <v>0</v>
      </c>
      <c r="N964" s="2"/>
      <c r="O964" s="2" t="s">
        <v>2</v>
      </c>
      <c r="P964" s="2"/>
      <c r="Q964" s="1">
        <v>-29.26</v>
      </c>
      <c r="R964" s="1">
        <v>0</v>
      </c>
      <c r="S964" s="1">
        <v>-29.26</v>
      </c>
      <c r="T964" s="1">
        <v>0</v>
      </c>
      <c r="U964" s="2" t="s">
        <v>0</v>
      </c>
      <c r="V964" s="1">
        <v>0</v>
      </c>
      <c r="W964" s="1">
        <v>0</v>
      </c>
      <c r="X964" s="2" t="s">
        <v>8</v>
      </c>
      <c r="Y964" s="1">
        <v>0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35"/>
      <c r="AN964" s="2"/>
      <c r="AO964" s="135">
        <v>0</v>
      </c>
      <c r="AP964" s="2">
        <v>0</v>
      </c>
      <c r="AQ964" s="4">
        <v>-29.26</v>
      </c>
      <c r="AR964" s="4">
        <v>0</v>
      </c>
    </row>
    <row r="965" spans="1:44" ht="15" customHeight="1" x14ac:dyDescent="0.25">
      <c r="A965" s="2" t="s">
        <v>262</v>
      </c>
      <c r="B965" s="47">
        <v>44485</v>
      </c>
      <c r="C965" s="2" t="s">
        <v>6</v>
      </c>
      <c r="D965" s="2" t="s">
        <v>41</v>
      </c>
      <c r="E965" s="2" t="s">
        <v>1110</v>
      </c>
      <c r="F965" s="2" t="s">
        <v>3218</v>
      </c>
      <c r="G965" s="2" t="s">
        <v>895</v>
      </c>
      <c r="H965" s="2" t="s">
        <v>3219</v>
      </c>
      <c r="I965" s="1"/>
      <c r="J965" s="1"/>
      <c r="K965" s="1"/>
      <c r="L965" s="1"/>
      <c r="M965" s="1">
        <v>0</v>
      </c>
      <c r="N965" s="2"/>
      <c r="O965" s="2" t="s">
        <v>2</v>
      </c>
      <c r="P965" s="2"/>
      <c r="Q965" s="1">
        <v>2268.9612000000002</v>
      </c>
      <c r="R965" s="1">
        <v>0</v>
      </c>
      <c r="S965" s="1">
        <v>2255.54</v>
      </c>
      <c r="T965" s="1">
        <v>0</v>
      </c>
      <c r="U965" s="2" t="s">
        <v>0</v>
      </c>
      <c r="V965" s="1">
        <v>0</v>
      </c>
      <c r="W965" s="1">
        <v>11.57</v>
      </c>
      <c r="X965" s="2" t="s">
        <v>0</v>
      </c>
      <c r="Y965" s="1">
        <v>1.8512000000000002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35"/>
      <c r="AN965" s="2"/>
      <c r="AO965" s="135">
        <v>0</v>
      </c>
      <c r="AP965" s="2"/>
      <c r="AQ965" s="4">
        <v>2268.9612000000002</v>
      </c>
      <c r="AR965" s="4">
        <v>0</v>
      </c>
    </row>
    <row r="966" spans="1:44" ht="15" customHeight="1" x14ac:dyDescent="0.25">
      <c r="A966" s="2" t="s">
        <v>8</v>
      </c>
      <c r="B966" s="47">
        <v>44485</v>
      </c>
      <c r="C966" s="2" t="s">
        <v>6</v>
      </c>
      <c r="D966" s="2" t="s">
        <v>41</v>
      </c>
      <c r="E966" s="2" t="s">
        <v>1110</v>
      </c>
      <c r="F966" s="2" t="s">
        <v>3218</v>
      </c>
      <c r="G966" s="2" t="s">
        <v>12</v>
      </c>
      <c r="H966" s="2"/>
      <c r="I966" s="1" t="s">
        <v>3220</v>
      </c>
      <c r="J966" s="1"/>
      <c r="K966" s="1"/>
      <c r="L966" s="1"/>
      <c r="M966" s="1">
        <v>0</v>
      </c>
      <c r="N966" s="2"/>
      <c r="O966" s="2" t="s">
        <v>2</v>
      </c>
      <c r="P966" s="2"/>
      <c r="Q966" s="1">
        <v>-21</v>
      </c>
      <c r="R966" s="1">
        <v>0</v>
      </c>
      <c r="S966" s="1">
        <v>-21</v>
      </c>
      <c r="T966" s="1">
        <v>0</v>
      </c>
      <c r="U966" s="2" t="s">
        <v>0</v>
      </c>
      <c r="V966" s="1">
        <v>0</v>
      </c>
      <c r="W966" s="1">
        <v>0</v>
      </c>
      <c r="X966" s="2" t="s">
        <v>0</v>
      </c>
      <c r="Y966" s="1">
        <v>0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35"/>
      <c r="AN966" s="2"/>
      <c r="AO966" s="135">
        <v>0</v>
      </c>
      <c r="AP966" s="2"/>
      <c r="AQ966" s="4">
        <v>-21</v>
      </c>
      <c r="AR966" s="4">
        <v>0</v>
      </c>
    </row>
    <row r="967" spans="1:44" ht="15" customHeight="1" x14ac:dyDescent="0.25">
      <c r="A967" s="2" t="s">
        <v>261</v>
      </c>
      <c r="B967" s="47">
        <v>44485</v>
      </c>
      <c r="C967" s="2" t="s">
        <v>1364</v>
      </c>
      <c r="D967" s="2" t="s">
        <v>37</v>
      </c>
      <c r="E967" s="2" t="s">
        <v>1367</v>
      </c>
      <c r="F967" s="2" t="s">
        <v>3209</v>
      </c>
      <c r="G967" s="2" t="s">
        <v>3</v>
      </c>
      <c r="H967" s="2" t="s">
        <v>3221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3805.1409000000003</v>
      </c>
      <c r="R967" s="1">
        <v>0</v>
      </c>
      <c r="S967" s="1">
        <v>3000.3551499999999</v>
      </c>
      <c r="T967" s="1">
        <v>0</v>
      </c>
      <c r="U967" s="2" t="s">
        <v>0</v>
      </c>
      <c r="V967" s="1">
        <v>0</v>
      </c>
      <c r="W967" s="1">
        <v>693.7808500000001</v>
      </c>
      <c r="X967" s="2" t="s">
        <v>8</v>
      </c>
      <c r="Y967" s="1">
        <v>111.00489999999998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35" t="s">
        <v>1</v>
      </c>
      <c r="AN967" s="2" t="s">
        <v>1</v>
      </c>
      <c r="AO967" s="135" t="s">
        <v>1</v>
      </c>
      <c r="AP967" s="2" t="s">
        <v>1</v>
      </c>
      <c r="AQ967" s="4">
        <v>3805.1408999999999</v>
      </c>
      <c r="AR967" s="4">
        <v>0</v>
      </c>
    </row>
    <row r="968" spans="1:44" ht="15" customHeight="1" x14ac:dyDescent="0.25">
      <c r="A968" s="2" t="s">
        <v>260</v>
      </c>
      <c r="B968" s="47">
        <v>44485</v>
      </c>
      <c r="C968" s="2" t="s">
        <v>6</v>
      </c>
      <c r="D968" s="2" t="s">
        <v>37</v>
      </c>
      <c r="E968" s="2" t="s">
        <v>209</v>
      </c>
      <c r="F968" s="2" t="s">
        <v>3222</v>
      </c>
      <c r="G968" s="2" t="s">
        <v>3</v>
      </c>
      <c r="H968" s="2" t="s">
        <v>3223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1220</v>
      </c>
      <c r="P968" s="2" t="s">
        <v>926</v>
      </c>
      <c r="Q968" s="1">
        <v>146.20634999999999</v>
      </c>
      <c r="R968" s="1">
        <v>0</v>
      </c>
      <c r="S968" s="1">
        <v>132.08420000000001</v>
      </c>
      <c r="T968" s="1">
        <v>12.174250000000001</v>
      </c>
      <c r="U968" s="2" t="s">
        <v>8</v>
      </c>
      <c r="V968" s="1">
        <v>1.9479</v>
      </c>
      <c r="W968" s="1">
        <v>0</v>
      </c>
      <c r="X968" s="2" t="s">
        <v>0</v>
      </c>
      <c r="Y968" s="1">
        <v>0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35" t="s">
        <v>1</v>
      </c>
      <c r="AN968" s="2" t="s">
        <v>1</v>
      </c>
      <c r="AO968" s="135" t="s">
        <v>1</v>
      </c>
      <c r="AP968" s="2" t="s">
        <v>1</v>
      </c>
      <c r="AQ968" s="4">
        <v>146.20635000000001</v>
      </c>
      <c r="AR968" s="4">
        <v>0</v>
      </c>
    </row>
    <row r="969" spans="1:44" ht="15" customHeight="1" x14ac:dyDescent="0.25">
      <c r="A969" s="2" t="s">
        <v>259</v>
      </c>
      <c r="B969" s="47">
        <v>44485</v>
      </c>
      <c r="C969" s="2" t="s">
        <v>6</v>
      </c>
      <c r="D969" s="2" t="s">
        <v>37</v>
      </c>
      <c r="E969" s="2" t="s">
        <v>209</v>
      </c>
      <c r="F969" s="2" t="s">
        <v>3222</v>
      </c>
      <c r="G969" s="2" t="s">
        <v>3</v>
      </c>
      <c r="H969" s="2" t="s">
        <v>3224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5393.1159339999977</v>
      </c>
      <c r="R969" s="1">
        <v>0</v>
      </c>
      <c r="S969" s="1">
        <v>3978.8623499999985</v>
      </c>
      <c r="T969" s="1">
        <v>0</v>
      </c>
      <c r="U969" s="2" t="s">
        <v>0</v>
      </c>
      <c r="V969" s="1">
        <v>0</v>
      </c>
      <c r="W969" s="1">
        <v>1219.1840999999995</v>
      </c>
      <c r="X969" s="2" t="s">
        <v>8</v>
      </c>
      <c r="Y969" s="1">
        <v>195.06948399999996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35" t="s">
        <v>1</v>
      </c>
      <c r="AN969" s="2" t="s">
        <v>1</v>
      </c>
      <c r="AO969" s="135" t="s">
        <v>1</v>
      </c>
      <c r="AP969" s="2" t="s">
        <v>1</v>
      </c>
      <c r="AQ969" s="4">
        <v>5393.1159339999977</v>
      </c>
      <c r="AR969" s="4">
        <v>0</v>
      </c>
    </row>
    <row r="970" spans="1:44" ht="15" customHeight="1" x14ac:dyDescent="0.25">
      <c r="A970" s="2" t="s">
        <v>258</v>
      </c>
      <c r="B970" s="47">
        <v>44485</v>
      </c>
      <c r="C970" s="2" t="s">
        <v>6</v>
      </c>
      <c r="D970" s="2" t="s">
        <v>37</v>
      </c>
      <c r="E970" s="2" t="s">
        <v>209</v>
      </c>
      <c r="F970" s="2" t="s">
        <v>3222</v>
      </c>
      <c r="G970" s="2" t="s">
        <v>3</v>
      </c>
      <c r="H970" s="2" t="s">
        <v>3225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999.46214999999995</v>
      </c>
      <c r="R970" s="1">
        <v>0</v>
      </c>
      <c r="S970" s="1">
        <v>740.76125000000002</v>
      </c>
      <c r="T970" s="1">
        <v>0</v>
      </c>
      <c r="U970" s="2" t="s">
        <v>0</v>
      </c>
      <c r="V970" s="1">
        <v>0</v>
      </c>
      <c r="W970" s="1">
        <v>223.018</v>
      </c>
      <c r="X970" s="2" t="s">
        <v>8</v>
      </c>
      <c r="Y970" s="1">
        <v>35.682900000000004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35" t="s">
        <v>1</v>
      </c>
      <c r="AN970" s="2" t="s">
        <v>1</v>
      </c>
      <c r="AO970" s="135" t="s">
        <v>1</v>
      </c>
      <c r="AP970" s="2" t="s">
        <v>1</v>
      </c>
      <c r="AQ970" s="4">
        <v>999.46215000000007</v>
      </c>
      <c r="AR970" s="4">
        <v>0</v>
      </c>
    </row>
    <row r="971" spans="1:44" ht="15" customHeight="1" x14ac:dyDescent="0.25">
      <c r="A971" s="2" t="s">
        <v>257</v>
      </c>
      <c r="B971" s="47">
        <v>44485</v>
      </c>
      <c r="C971" s="2" t="s">
        <v>34</v>
      </c>
      <c r="D971" s="2" t="s">
        <v>37</v>
      </c>
      <c r="E971" s="2" t="s">
        <v>207</v>
      </c>
      <c r="F971" s="2" t="s">
        <v>3226</v>
      </c>
      <c r="G971" s="2" t="s">
        <v>3</v>
      </c>
      <c r="H971" s="2" t="s">
        <v>3227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3228</v>
      </c>
      <c r="P971" s="2" t="s">
        <v>3229</v>
      </c>
      <c r="Q971" s="1">
        <v>11.018800000000001</v>
      </c>
      <c r="R971" s="1">
        <v>0</v>
      </c>
      <c r="S971" s="1">
        <v>11.018800000000001</v>
      </c>
      <c r="T971" s="1">
        <v>0</v>
      </c>
      <c r="U971" s="2" t="s">
        <v>0</v>
      </c>
      <c r="V971" s="1">
        <v>0</v>
      </c>
      <c r="W971" s="1">
        <v>0</v>
      </c>
      <c r="X971" s="2" t="s">
        <v>0</v>
      </c>
      <c r="Y971" s="1">
        <v>0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35" t="s">
        <v>1</v>
      </c>
      <c r="AN971" s="2" t="s">
        <v>1</v>
      </c>
      <c r="AO971" s="135" t="s">
        <v>1</v>
      </c>
      <c r="AP971" s="2" t="s">
        <v>1</v>
      </c>
      <c r="AQ971" s="4">
        <v>11.018800000000001</v>
      </c>
      <c r="AR971" s="4">
        <v>0</v>
      </c>
    </row>
    <row r="972" spans="1:44" ht="15" customHeight="1" x14ac:dyDescent="0.25">
      <c r="A972" s="2" t="s">
        <v>256</v>
      </c>
      <c r="B972" s="47">
        <v>44485</v>
      </c>
      <c r="C972" s="2" t="s">
        <v>34</v>
      </c>
      <c r="D972" s="2" t="s">
        <v>37</v>
      </c>
      <c r="E972" s="2" t="s">
        <v>207</v>
      </c>
      <c r="F972" s="2" t="s">
        <v>1703</v>
      </c>
      <c r="G972" s="2" t="s">
        <v>3</v>
      </c>
      <c r="H972" s="2" t="s">
        <v>3230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449.32009999999997</v>
      </c>
      <c r="R972" s="1">
        <v>0</v>
      </c>
      <c r="S972" s="1">
        <v>445.7473</v>
      </c>
      <c r="T972" s="1">
        <v>0</v>
      </c>
      <c r="U972" s="2" t="s">
        <v>0</v>
      </c>
      <c r="V972" s="1">
        <v>0</v>
      </c>
      <c r="W972" s="1">
        <v>3.08</v>
      </c>
      <c r="X972" s="2" t="s">
        <v>0</v>
      </c>
      <c r="Y972" s="1">
        <v>0.49280000000000002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35" t="s">
        <v>1</v>
      </c>
      <c r="AN972" s="2" t="s">
        <v>1</v>
      </c>
      <c r="AO972" s="135" t="s">
        <v>1</v>
      </c>
      <c r="AP972" s="2" t="s">
        <v>1</v>
      </c>
      <c r="AQ972" s="4">
        <v>449.32009999999997</v>
      </c>
      <c r="AR972" s="4">
        <v>0</v>
      </c>
    </row>
    <row r="973" spans="1:44" ht="15" customHeight="1" x14ac:dyDescent="0.25">
      <c r="A973" s="2" t="s">
        <v>255</v>
      </c>
      <c r="B973" s="47">
        <v>44485</v>
      </c>
      <c r="C973" s="2" t="s">
        <v>34</v>
      </c>
      <c r="D973" s="2" t="s">
        <v>37</v>
      </c>
      <c r="E973" s="2" t="s">
        <v>207</v>
      </c>
      <c r="F973" s="2" t="s">
        <v>1703</v>
      </c>
      <c r="G973" s="2" t="s">
        <v>3</v>
      </c>
      <c r="H973" s="2" t="s">
        <v>3231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1">
        <v>2545.9403000000002</v>
      </c>
      <c r="R973" s="1">
        <v>0</v>
      </c>
      <c r="S973" s="1">
        <v>2292.7658000000001</v>
      </c>
      <c r="T973" s="1">
        <v>0</v>
      </c>
      <c r="U973" s="2" t="s">
        <v>0</v>
      </c>
      <c r="V973" s="1">
        <v>0</v>
      </c>
      <c r="W973" s="1">
        <v>218.25389999999993</v>
      </c>
      <c r="X973" s="2" t="s">
        <v>0</v>
      </c>
      <c r="Y973" s="1">
        <v>34.9206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35" t="s">
        <v>1</v>
      </c>
      <c r="AN973" s="2" t="s">
        <v>1</v>
      </c>
      <c r="AO973" s="135" t="s">
        <v>1</v>
      </c>
      <c r="AP973" s="2" t="s">
        <v>1</v>
      </c>
      <c r="AQ973" s="4">
        <v>2545.9402999999998</v>
      </c>
      <c r="AR973" s="4">
        <v>0</v>
      </c>
    </row>
    <row r="974" spans="1:44" ht="15" customHeight="1" x14ac:dyDescent="0.25">
      <c r="A974" s="2" t="s">
        <v>254</v>
      </c>
      <c r="B974" s="47">
        <v>44485</v>
      </c>
      <c r="C974" s="2" t="s">
        <v>26</v>
      </c>
      <c r="D974" s="2" t="s">
        <v>37</v>
      </c>
      <c r="E974" s="2" t="s">
        <v>4</v>
      </c>
      <c r="F974" s="2" t="s">
        <v>1569</v>
      </c>
      <c r="G974" s="2" t="s">
        <v>3</v>
      </c>
      <c r="H974" s="2" t="s">
        <v>3232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2579</v>
      </c>
      <c r="P974" s="2" t="s">
        <v>3233</v>
      </c>
      <c r="Q974" s="1">
        <v>126.1228</v>
      </c>
      <c r="R974" s="1">
        <v>0</v>
      </c>
      <c r="S974" s="1">
        <v>122.59639999999999</v>
      </c>
      <c r="T974" s="1">
        <v>3.04</v>
      </c>
      <c r="U974" s="2" t="s">
        <v>8</v>
      </c>
      <c r="V974" s="1">
        <v>0.4864</v>
      </c>
      <c r="W974" s="1">
        <v>0</v>
      </c>
      <c r="X974" s="2" t="s">
        <v>0</v>
      </c>
      <c r="Y974" s="1">
        <v>0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35" t="s">
        <v>1</v>
      </c>
      <c r="AN974" s="2" t="s">
        <v>1</v>
      </c>
      <c r="AO974" s="135" t="s">
        <v>1</v>
      </c>
      <c r="AP974" s="2" t="s">
        <v>1</v>
      </c>
      <c r="AQ974" s="4">
        <v>126.1228</v>
      </c>
      <c r="AR974" s="4">
        <v>0</v>
      </c>
    </row>
    <row r="975" spans="1:44" ht="15" customHeight="1" x14ac:dyDescent="0.25">
      <c r="A975" s="2" t="s">
        <v>253</v>
      </c>
      <c r="B975" s="47">
        <v>44485</v>
      </c>
      <c r="C975" s="2" t="s">
        <v>26</v>
      </c>
      <c r="D975" s="2" t="s">
        <v>37</v>
      </c>
      <c r="E975" s="2" t="s">
        <v>4</v>
      </c>
      <c r="F975" s="2" t="s">
        <v>1569</v>
      </c>
      <c r="G975" s="2" t="s">
        <v>3</v>
      </c>
      <c r="H975" s="2" t="s">
        <v>3234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1259</v>
      </c>
      <c r="P975" s="2" t="s">
        <v>1260</v>
      </c>
      <c r="Q975" s="1">
        <v>17.184049999999999</v>
      </c>
      <c r="R975" s="1">
        <v>0</v>
      </c>
      <c r="S975" s="1">
        <v>10.20665</v>
      </c>
      <c r="T975" s="1">
        <v>6.0149999999999997</v>
      </c>
      <c r="U975" s="2" t="s">
        <v>8</v>
      </c>
      <c r="V975" s="1">
        <v>0.96240000000000003</v>
      </c>
      <c r="W975" s="1">
        <v>0</v>
      </c>
      <c r="X975" s="2" t="s">
        <v>0</v>
      </c>
      <c r="Y975" s="1">
        <v>0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35" t="s">
        <v>1</v>
      </c>
      <c r="AN975" s="2" t="s">
        <v>1</v>
      </c>
      <c r="AO975" s="135" t="s">
        <v>1</v>
      </c>
      <c r="AP975" s="2" t="s">
        <v>1</v>
      </c>
      <c r="AQ975" s="4">
        <v>17.184049999999999</v>
      </c>
      <c r="AR975" s="4">
        <v>0</v>
      </c>
    </row>
    <row r="976" spans="1:44" ht="15" customHeight="1" x14ac:dyDescent="0.25">
      <c r="A976" s="2" t="s">
        <v>252</v>
      </c>
      <c r="B976" s="47">
        <v>44485</v>
      </c>
      <c r="C976" s="2" t="s">
        <v>26</v>
      </c>
      <c r="D976" s="2" t="s">
        <v>37</v>
      </c>
      <c r="E976" s="2" t="s">
        <v>4</v>
      </c>
      <c r="F976" s="2" t="s">
        <v>1561</v>
      </c>
      <c r="G976" s="2" t="s">
        <v>3</v>
      </c>
      <c r="H976" s="2" t="s">
        <v>3235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572.27498799999989</v>
      </c>
      <c r="R976" s="1">
        <v>0</v>
      </c>
      <c r="S976" s="1">
        <v>408.27210000000014</v>
      </c>
      <c r="T976" s="1">
        <v>0</v>
      </c>
      <c r="U976" s="2" t="s">
        <v>0</v>
      </c>
      <c r="V976" s="1">
        <v>0</v>
      </c>
      <c r="W976" s="1">
        <v>141.3818</v>
      </c>
      <c r="X976" s="2" t="s">
        <v>8</v>
      </c>
      <c r="Y976" s="1">
        <v>22.621088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35" t="s">
        <v>1</v>
      </c>
      <c r="AN976" s="2" t="s">
        <v>1</v>
      </c>
      <c r="AO976" s="135" t="s">
        <v>1</v>
      </c>
      <c r="AP976" s="2" t="s">
        <v>1</v>
      </c>
      <c r="AQ976" s="4">
        <v>572.27498800000012</v>
      </c>
      <c r="AR976" s="4">
        <v>0</v>
      </c>
    </row>
    <row r="977" spans="1:44" ht="15" customHeight="1" x14ac:dyDescent="0.25">
      <c r="A977" s="2" t="s">
        <v>251</v>
      </c>
      <c r="B977" s="47">
        <v>44485</v>
      </c>
      <c r="C977" s="2" t="s">
        <v>26</v>
      </c>
      <c r="D977" s="2" t="s">
        <v>37</v>
      </c>
      <c r="E977" s="2" t="s">
        <v>4</v>
      </c>
      <c r="F977" s="2" t="s">
        <v>1561</v>
      </c>
      <c r="G977" s="2" t="s">
        <v>3</v>
      </c>
      <c r="H977" s="2" t="s">
        <v>3236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2215.3752060000002</v>
      </c>
      <c r="R977" s="1">
        <v>0</v>
      </c>
      <c r="S977" s="1">
        <v>1586.2690999999998</v>
      </c>
      <c r="T977" s="1">
        <v>0</v>
      </c>
      <c r="U977" s="2" t="s">
        <v>0</v>
      </c>
      <c r="V977" s="1">
        <v>0</v>
      </c>
      <c r="W977" s="1">
        <v>542.33285000000001</v>
      </c>
      <c r="X977" s="2" t="s">
        <v>0</v>
      </c>
      <c r="Y977" s="1">
        <v>86.773256000000003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35" t="s">
        <v>1</v>
      </c>
      <c r="AN977" s="2" t="s">
        <v>1</v>
      </c>
      <c r="AO977" s="135" t="s">
        <v>1</v>
      </c>
      <c r="AP977" s="2" t="s">
        <v>1</v>
      </c>
      <c r="AQ977" s="4">
        <v>2215.3752059999997</v>
      </c>
      <c r="AR977" s="4">
        <v>0</v>
      </c>
    </row>
    <row r="978" spans="1:44" ht="15" customHeight="1" x14ac:dyDescent="0.25">
      <c r="A978" s="2" t="s">
        <v>249</v>
      </c>
      <c r="B978" s="47">
        <v>44485</v>
      </c>
      <c r="C978" s="2" t="s">
        <v>26</v>
      </c>
      <c r="D978" s="2" t="s">
        <v>37</v>
      </c>
      <c r="E978" s="2" t="s">
        <v>4</v>
      </c>
      <c r="F978" s="2" t="s">
        <v>1561</v>
      </c>
      <c r="G978" s="2" t="s">
        <v>3</v>
      </c>
      <c r="H978" s="2" t="s">
        <v>3237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</v>
      </c>
      <c r="P978" s="2" t="s">
        <v>1</v>
      </c>
      <c r="Q978" s="1">
        <v>1762.73099</v>
      </c>
      <c r="R978" s="1">
        <v>0</v>
      </c>
      <c r="S978" s="1">
        <v>1115.2129</v>
      </c>
      <c r="T978" s="1">
        <v>0</v>
      </c>
      <c r="U978" s="2" t="s">
        <v>0</v>
      </c>
      <c r="V978" s="1">
        <v>0</v>
      </c>
      <c r="W978" s="1">
        <v>558.20524999999998</v>
      </c>
      <c r="X978" s="2" t="s">
        <v>8</v>
      </c>
      <c r="Y978" s="1">
        <v>89.312839999999994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35" t="s">
        <v>1</v>
      </c>
      <c r="AN978" s="2" t="s">
        <v>1</v>
      </c>
      <c r="AO978" s="135" t="s">
        <v>1</v>
      </c>
      <c r="AP978" s="2" t="s">
        <v>1</v>
      </c>
      <c r="AQ978" s="4">
        <v>1762.73099</v>
      </c>
      <c r="AR978" s="4">
        <v>0</v>
      </c>
    </row>
    <row r="979" spans="1:44" ht="15" customHeight="1" x14ac:dyDescent="0.25">
      <c r="A979" s="2" t="s">
        <v>248</v>
      </c>
      <c r="B979" s="47">
        <v>44485</v>
      </c>
      <c r="C979" s="2" t="s">
        <v>6</v>
      </c>
      <c r="D979" s="2" t="s">
        <v>32</v>
      </c>
      <c r="E979" s="2" t="s">
        <v>203</v>
      </c>
      <c r="F979" s="2" t="s">
        <v>1901</v>
      </c>
      <c r="G979" s="2" t="s">
        <v>3</v>
      </c>
      <c r="H979" s="2" t="s">
        <v>3238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4199.768759999999</v>
      </c>
      <c r="R979" s="1">
        <v>0</v>
      </c>
      <c r="S979" s="1">
        <v>3266.6659499999992</v>
      </c>
      <c r="T979" s="1">
        <v>0</v>
      </c>
      <c r="U979" s="2" t="s">
        <v>0</v>
      </c>
      <c r="V979" s="1">
        <v>0</v>
      </c>
      <c r="W979" s="1">
        <v>804.39895000000024</v>
      </c>
      <c r="X979" s="2" t="s">
        <v>8</v>
      </c>
      <c r="Y979" s="1">
        <v>128.70385999999999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35" t="s">
        <v>1</v>
      </c>
      <c r="AN979" s="2" t="s">
        <v>1</v>
      </c>
      <c r="AO979" s="135" t="s">
        <v>1</v>
      </c>
      <c r="AP979" s="2" t="s">
        <v>1</v>
      </c>
      <c r="AQ979" s="4">
        <v>4199.768759999999</v>
      </c>
      <c r="AR979" s="4">
        <v>0</v>
      </c>
    </row>
    <row r="980" spans="1:44" ht="15" customHeight="1" x14ac:dyDescent="0.25">
      <c r="A980" s="2" t="s">
        <v>247</v>
      </c>
      <c r="B980" s="46">
        <v>44485</v>
      </c>
      <c r="C980" s="2" t="s">
        <v>26</v>
      </c>
      <c r="D980" s="2" t="s">
        <v>32</v>
      </c>
      <c r="E980" s="2" t="s">
        <v>31</v>
      </c>
      <c r="F980" s="58" t="s">
        <v>2483</v>
      </c>
      <c r="G980" s="2" t="s">
        <v>3</v>
      </c>
      <c r="H980" s="2" t="s">
        <v>3239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1">
        <v>1648.9979999999998</v>
      </c>
      <c r="R980" s="1">
        <v>0</v>
      </c>
      <c r="S980" s="1">
        <v>1274.8399999999999</v>
      </c>
      <c r="T980" s="1">
        <v>0</v>
      </c>
      <c r="U980" s="2" t="s">
        <v>0</v>
      </c>
      <c r="V980" s="1">
        <v>0</v>
      </c>
      <c r="W980" s="1">
        <v>322.55</v>
      </c>
      <c r="X980" s="2" t="s">
        <v>8</v>
      </c>
      <c r="Y980" s="1">
        <v>51.608000000000004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134" t="s">
        <v>0</v>
      </c>
      <c r="AK980" s="1">
        <v>0</v>
      </c>
      <c r="AL980" s="1">
        <v>0</v>
      </c>
      <c r="AM980" s="134" t="s">
        <v>1</v>
      </c>
      <c r="AN980" s="134" t="s">
        <v>1</v>
      </c>
      <c r="AO980" s="134" t="s">
        <v>1</v>
      </c>
      <c r="AP980" s="134" t="s">
        <v>1</v>
      </c>
      <c r="AQ980" s="98">
        <v>1648.9979999999998</v>
      </c>
      <c r="AR980" s="7">
        <v>0</v>
      </c>
    </row>
    <row r="981" spans="1:44" ht="15" customHeight="1" x14ac:dyDescent="0.25">
      <c r="A981" s="2" t="s">
        <v>246</v>
      </c>
      <c r="B981" s="47">
        <v>44485</v>
      </c>
      <c r="C981" s="2" t="s">
        <v>6</v>
      </c>
      <c r="D981" s="2" t="s">
        <v>25</v>
      </c>
      <c r="E981" s="2" t="s">
        <v>197</v>
      </c>
      <c r="F981" s="2" t="s">
        <v>3240</v>
      </c>
      <c r="G981" s="2" t="s">
        <v>3</v>
      </c>
      <c r="H981" s="2" t="s">
        <v>3241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6070.0700880000013</v>
      </c>
      <c r="R981" s="1">
        <v>0</v>
      </c>
      <c r="S981" s="1">
        <v>4790.015550000001</v>
      </c>
      <c r="T981" s="1">
        <v>0</v>
      </c>
      <c r="U981" s="2" t="s">
        <v>0</v>
      </c>
      <c r="V981" s="1">
        <v>0</v>
      </c>
      <c r="W981" s="1">
        <v>1103.4953500000001</v>
      </c>
      <c r="X981" s="2" t="s">
        <v>8</v>
      </c>
      <c r="Y981" s="1">
        <v>176.55918800000009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35" t="s">
        <v>1</v>
      </c>
      <c r="AN981" s="2" t="s">
        <v>1</v>
      </c>
      <c r="AO981" s="135" t="s">
        <v>1</v>
      </c>
      <c r="AP981" s="2" t="s">
        <v>1</v>
      </c>
      <c r="AQ981" s="4">
        <v>6070.0700880000013</v>
      </c>
      <c r="AR981" s="4">
        <v>0</v>
      </c>
    </row>
    <row r="982" spans="1:44" ht="15" customHeight="1" x14ac:dyDescent="0.25">
      <c r="A982" s="2" t="s">
        <v>245</v>
      </c>
      <c r="B982" s="47">
        <v>44485</v>
      </c>
      <c r="C982" s="2" t="s">
        <v>26</v>
      </c>
      <c r="D982" s="2" t="s">
        <v>25</v>
      </c>
      <c r="E982" s="2" t="s">
        <v>250</v>
      </c>
      <c r="F982" s="2" t="s">
        <v>2318</v>
      </c>
      <c r="G982" s="2" t="s">
        <v>3</v>
      </c>
      <c r="H982" s="2" t="s">
        <v>3242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3243</v>
      </c>
      <c r="P982" s="2" t="s">
        <v>3244</v>
      </c>
      <c r="Q982" s="1">
        <v>33.278199999999998</v>
      </c>
      <c r="R982" s="1">
        <v>0</v>
      </c>
      <c r="S982" s="1">
        <v>29.902600000000003</v>
      </c>
      <c r="T982" s="1">
        <v>2.91</v>
      </c>
      <c r="U982" s="2" t="s">
        <v>8</v>
      </c>
      <c r="V982" s="1">
        <v>0.46560000000000001</v>
      </c>
      <c r="W982" s="1">
        <v>0</v>
      </c>
      <c r="X982" s="2" t="s">
        <v>0</v>
      </c>
      <c r="Y982" s="1">
        <v>0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35" t="s">
        <v>1</v>
      </c>
      <c r="AN982" s="2" t="s">
        <v>1</v>
      </c>
      <c r="AO982" s="135" t="s">
        <v>1</v>
      </c>
      <c r="AP982" s="2" t="s">
        <v>1</v>
      </c>
      <c r="AQ982" s="4">
        <v>33.278200000000005</v>
      </c>
      <c r="AR982" s="4">
        <v>0</v>
      </c>
    </row>
    <row r="983" spans="1:44" ht="15" customHeight="1" x14ac:dyDescent="0.25">
      <c r="A983" s="2" t="s">
        <v>244</v>
      </c>
      <c r="B983" s="47">
        <v>44485</v>
      </c>
      <c r="C983" s="2" t="s">
        <v>26</v>
      </c>
      <c r="D983" s="2" t="s">
        <v>25</v>
      </c>
      <c r="E983" s="2" t="s">
        <v>250</v>
      </c>
      <c r="F983" s="2" t="s">
        <v>2318</v>
      </c>
      <c r="G983" s="2" t="s">
        <v>3</v>
      </c>
      <c r="H983" s="2" t="s">
        <v>3245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1206</v>
      </c>
      <c r="P983" s="2" t="s">
        <v>1207</v>
      </c>
      <c r="Q983" s="1">
        <v>13.05</v>
      </c>
      <c r="R983" s="1">
        <v>0</v>
      </c>
      <c r="S983" s="1">
        <v>0</v>
      </c>
      <c r="T983" s="1">
        <v>11.25</v>
      </c>
      <c r="U983" s="2" t="s">
        <v>8</v>
      </c>
      <c r="V983" s="1">
        <v>1.8</v>
      </c>
      <c r="W983" s="1">
        <v>0</v>
      </c>
      <c r="X983" s="2" t="s">
        <v>0</v>
      </c>
      <c r="Y983" s="1">
        <v>0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35" t="s">
        <v>1</v>
      </c>
      <c r="AN983" s="2" t="s">
        <v>1</v>
      </c>
      <c r="AO983" s="135" t="s">
        <v>1</v>
      </c>
      <c r="AP983" s="2" t="s">
        <v>1</v>
      </c>
      <c r="AQ983" s="4">
        <v>13.05</v>
      </c>
      <c r="AR983" s="4">
        <v>0</v>
      </c>
    </row>
    <row r="984" spans="1:44" ht="15" customHeight="1" x14ac:dyDescent="0.25">
      <c r="A984" s="2" t="s">
        <v>243</v>
      </c>
      <c r="B984" s="46">
        <v>44485</v>
      </c>
      <c r="C984" s="2" t="s">
        <v>26</v>
      </c>
      <c r="D984" s="2" t="s">
        <v>25</v>
      </c>
      <c r="E984" s="2" t="s">
        <v>250</v>
      </c>
      <c r="F984" s="58" t="s">
        <v>2318</v>
      </c>
      <c r="G984" s="2" t="s">
        <v>3</v>
      </c>
      <c r="H984" s="2" t="s">
        <v>3246</v>
      </c>
      <c r="I984" s="2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885</v>
      </c>
      <c r="P984" s="2" t="s">
        <v>886</v>
      </c>
      <c r="Q984" s="1">
        <v>8.65</v>
      </c>
      <c r="R984" s="1">
        <v>0</v>
      </c>
      <c r="S984" s="1">
        <v>8.65</v>
      </c>
      <c r="T984" s="1">
        <v>0</v>
      </c>
      <c r="U984" s="2" t="s">
        <v>0</v>
      </c>
      <c r="V984" s="1">
        <v>0</v>
      </c>
      <c r="W984" s="1">
        <v>0</v>
      </c>
      <c r="X984" s="2" t="s">
        <v>0</v>
      </c>
      <c r="Y984" s="1">
        <v>0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134" t="s">
        <v>0</v>
      </c>
      <c r="AK984" s="1">
        <v>0</v>
      </c>
      <c r="AL984" s="1">
        <v>0</v>
      </c>
      <c r="AM984" s="134" t="s">
        <v>1</v>
      </c>
      <c r="AN984" s="134" t="s">
        <v>1</v>
      </c>
      <c r="AO984" s="134" t="s">
        <v>1</v>
      </c>
      <c r="AP984" s="134" t="s">
        <v>1</v>
      </c>
      <c r="AQ984" s="4">
        <v>8.65</v>
      </c>
      <c r="AR984" s="4">
        <v>0</v>
      </c>
    </row>
    <row r="985" spans="1:44" ht="15" customHeight="1" x14ac:dyDescent="0.25">
      <c r="A985" s="2" t="s">
        <v>242</v>
      </c>
      <c r="B985" s="47">
        <v>44485</v>
      </c>
      <c r="C985" s="2" t="s">
        <v>26</v>
      </c>
      <c r="D985" s="2" t="s">
        <v>25</v>
      </c>
      <c r="E985" s="2" t="s">
        <v>250</v>
      </c>
      <c r="F985" s="2" t="s">
        <v>2318</v>
      </c>
      <c r="G985" s="2" t="s">
        <v>3</v>
      </c>
      <c r="H985" s="2" t="s">
        <v>3247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1013</v>
      </c>
      <c r="P985" s="2" t="s">
        <v>1014</v>
      </c>
      <c r="Q985" s="1">
        <v>400.09971999999999</v>
      </c>
      <c r="R985" s="1">
        <v>0</v>
      </c>
      <c r="S985" s="1">
        <v>277.65215000000001</v>
      </c>
      <c r="T985" s="1">
        <v>105.55825</v>
      </c>
      <c r="U985" s="2" t="s">
        <v>8</v>
      </c>
      <c r="V985" s="1">
        <v>16.889320000000001</v>
      </c>
      <c r="W985" s="1">
        <v>0</v>
      </c>
      <c r="X985" s="2" t="s">
        <v>0</v>
      </c>
      <c r="Y985" s="1">
        <v>0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35" t="s">
        <v>1</v>
      </c>
      <c r="AN985" s="2" t="s">
        <v>1</v>
      </c>
      <c r="AO985" s="135" t="s">
        <v>1</v>
      </c>
      <c r="AP985" s="2" t="s">
        <v>1</v>
      </c>
      <c r="AQ985" s="4">
        <v>400.09971999999999</v>
      </c>
      <c r="AR985" s="4">
        <v>0</v>
      </c>
    </row>
    <row r="986" spans="1:44" ht="15" customHeight="1" x14ac:dyDescent="0.25">
      <c r="A986" s="2" t="s">
        <v>241</v>
      </c>
      <c r="B986" s="47">
        <v>44485</v>
      </c>
      <c r="C986" s="2" t="s">
        <v>26</v>
      </c>
      <c r="D986" s="2" t="s">
        <v>25</v>
      </c>
      <c r="E986" s="2" t="s">
        <v>250</v>
      </c>
      <c r="F986" s="2" t="s">
        <v>1664</v>
      </c>
      <c r="G986" s="2" t="s">
        <v>3</v>
      </c>
      <c r="H986" s="2" t="s">
        <v>3248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910.80501399999957</v>
      </c>
      <c r="R986" s="1">
        <v>0</v>
      </c>
      <c r="S986" s="1">
        <v>696.16104999999982</v>
      </c>
      <c r="T986" s="1">
        <v>0</v>
      </c>
      <c r="U986" s="2" t="s">
        <v>0</v>
      </c>
      <c r="V986" s="1">
        <v>0</v>
      </c>
      <c r="W986" s="1">
        <v>185.03790000000001</v>
      </c>
      <c r="X986" s="2" t="s">
        <v>0</v>
      </c>
      <c r="Y986" s="1">
        <v>29.606064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35" t="s">
        <v>1</v>
      </c>
      <c r="AN986" s="2" t="s">
        <v>1</v>
      </c>
      <c r="AO986" s="135" t="s">
        <v>1</v>
      </c>
      <c r="AP986" s="2" t="s">
        <v>1</v>
      </c>
      <c r="AQ986" s="4">
        <v>910.8050139999998</v>
      </c>
      <c r="AR986" s="4">
        <v>0</v>
      </c>
    </row>
    <row r="987" spans="1:44" ht="15" customHeight="1" x14ac:dyDescent="0.25">
      <c r="A987" s="2" t="s">
        <v>240</v>
      </c>
      <c r="B987" s="47">
        <v>44485</v>
      </c>
      <c r="C987" s="2" t="s">
        <v>26</v>
      </c>
      <c r="D987" s="2" t="s">
        <v>25</v>
      </c>
      <c r="E987" s="2" t="s">
        <v>250</v>
      </c>
      <c r="F987" s="2" t="s">
        <v>1664</v>
      </c>
      <c r="G987" s="2" t="s">
        <v>3</v>
      </c>
      <c r="H987" s="2" t="s">
        <v>3249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1024.5932499999999</v>
      </c>
      <c r="R987" s="1">
        <v>0</v>
      </c>
      <c r="S987" s="1">
        <v>833.90084999999999</v>
      </c>
      <c r="T987" s="1">
        <v>0</v>
      </c>
      <c r="U987" s="2" t="s">
        <v>0</v>
      </c>
      <c r="V987" s="1">
        <v>0</v>
      </c>
      <c r="W987" s="1">
        <v>164.39000000000001</v>
      </c>
      <c r="X987" s="2" t="s">
        <v>8</v>
      </c>
      <c r="Y987" s="1">
        <v>26.302399999999999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35" t="s">
        <v>1</v>
      </c>
      <c r="AN987" s="2" t="s">
        <v>1</v>
      </c>
      <c r="AO987" s="135" t="s">
        <v>1</v>
      </c>
      <c r="AP987" s="2" t="s">
        <v>1</v>
      </c>
      <c r="AQ987" s="4">
        <v>1024.5932499999999</v>
      </c>
      <c r="AR987" s="4">
        <v>0</v>
      </c>
    </row>
    <row r="988" spans="1:44" ht="15" customHeight="1" x14ac:dyDescent="0.25">
      <c r="A988" s="2" t="s">
        <v>239</v>
      </c>
      <c r="B988" s="47">
        <v>44485</v>
      </c>
      <c r="C988" s="2" t="s">
        <v>26</v>
      </c>
      <c r="D988" s="2" t="s">
        <v>25</v>
      </c>
      <c r="E988" s="2" t="s">
        <v>250</v>
      </c>
      <c r="F988" s="2" t="s">
        <v>1664</v>
      </c>
      <c r="G988" s="2" t="s">
        <v>3</v>
      </c>
      <c r="H988" s="2" t="s">
        <v>3250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226.84405000000001</v>
      </c>
      <c r="R988" s="1">
        <v>0</v>
      </c>
      <c r="S988" s="1">
        <v>171.69765000000001</v>
      </c>
      <c r="T988" s="1">
        <v>0</v>
      </c>
      <c r="U988" s="2" t="s">
        <v>0</v>
      </c>
      <c r="V988" s="1">
        <v>0</v>
      </c>
      <c r="W988" s="1">
        <v>47.540000000000006</v>
      </c>
      <c r="X988" s="2" t="s">
        <v>8</v>
      </c>
      <c r="Y988" s="1">
        <v>7.6064000000000007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35" t="s">
        <v>1</v>
      </c>
      <c r="AN988" s="2" t="s">
        <v>1</v>
      </c>
      <c r="AO988" s="135" t="s">
        <v>1</v>
      </c>
      <c r="AP988" s="2" t="s">
        <v>1</v>
      </c>
      <c r="AQ988" s="4">
        <v>226.84405000000004</v>
      </c>
      <c r="AR988" s="4">
        <v>0</v>
      </c>
    </row>
    <row r="989" spans="1:44" ht="15" customHeight="1" x14ac:dyDescent="0.25">
      <c r="A989" s="2" t="s">
        <v>238</v>
      </c>
      <c r="B989" s="47">
        <v>44485</v>
      </c>
      <c r="C989" s="2" t="s">
        <v>26</v>
      </c>
      <c r="D989" s="2" t="s">
        <v>25</v>
      </c>
      <c r="E989" s="2" t="s">
        <v>250</v>
      </c>
      <c r="F989" s="2" t="s">
        <v>1664</v>
      </c>
      <c r="G989" s="2" t="s">
        <v>3</v>
      </c>
      <c r="H989" s="2" t="s">
        <v>3251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v>1977.6550940000002</v>
      </c>
      <c r="R989" s="1">
        <v>0</v>
      </c>
      <c r="S989" s="1">
        <v>1226.55115</v>
      </c>
      <c r="T989" s="1">
        <v>0</v>
      </c>
      <c r="U989" s="2" t="s">
        <v>0</v>
      </c>
      <c r="V989" s="1">
        <v>0</v>
      </c>
      <c r="W989" s="1">
        <v>647.50340000000006</v>
      </c>
      <c r="X989" s="2" t="s">
        <v>8</v>
      </c>
      <c r="Y989" s="1">
        <v>103.60054400000001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35" t="s">
        <v>1</v>
      </c>
      <c r="AN989" s="2" t="s">
        <v>1</v>
      </c>
      <c r="AO989" s="135" t="s">
        <v>1</v>
      </c>
      <c r="AP989" s="2" t="s">
        <v>1</v>
      </c>
      <c r="AQ989" s="4">
        <v>1977.6550940000002</v>
      </c>
      <c r="AR989" s="4">
        <v>0</v>
      </c>
    </row>
    <row r="990" spans="1:44" ht="15" customHeight="1" x14ac:dyDescent="0.25">
      <c r="A990" s="2" t="s">
        <v>237</v>
      </c>
      <c r="B990" s="47">
        <v>44485</v>
      </c>
      <c r="C990" s="2" t="s">
        <v>26</v>
      </c>
      <c r="D990" s="2" t="s">
        <v>25</v>
      </c>
      <c r="E990" s="2" t="s">
        <v>250</v>
      </c>
      <c r="F990" s="2" t="s">
        <v>1664</v>
      </c>
      <c r="G990" s="2" t="s">
        <v>3</v>
      </c>
      <c r="H990" s="2" t="s">
        <v>3252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55.792200000000001</v>
      </c>
      <c r="R990" s="1">
        <v>0</v>
      </c>
      <c r="S990" s="1">
        <v>37.220599999999997</v>
      </c>
      <c r="T990" s="1">
        <v>0</v>
      </c>
      <c r="U990" s="2" t="s">
        <v>0</v>
      </c>
      <c r="V990" s="1">
        <v>0</v>
      </c>
      <c r="W990" s="1">
        <v>16.009999999999998</v>
      </c>
      <c r="X990" s="2" t="s">
        <v>8</v>
      </c>
      <c r="Y990" s="1">
        <v>2.5615999999999999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35" t="s">
        <v>1</v>
      </c>
      <c r="AN990" s="2" t="s">
        <v>1</v>
      </c>
      <c r="AO990" s="135" t="s">
        <v>1</v>
      </c>
      <c r="AP990" s="2" t="s">
        <v>1</v>
      </c>
      <c r="AQ990" s="4">
        <v>55.792199999999994</v>
      </c>
      <c r="AR990" s="4">
        <v>0</v>
      </c>
    </row>
    <row r="991" spans="1:44" ht="15" customHeight="1" x14ac:dyDescent="0.25">
      <c r="A991" s="2" t="s">
        <v>236</v>
      </c>
      <c r="B991" s="47">
        <v>44485</v>
      </c>
      <c r="C991" s="2" t="s">
        <v>6</v>
      </c>
      <c r="D991" s="2" t="s">
        <v>23</v>
      </c>
      <c r="E991" s="2" t="s">
        <v>193</v>
      </c>
      <c r="F991" s="2" t="s">
        <v>1434</v>
      </c>
      <c r="G991" s="2" t="s">
        <v>3</v>
      </c>
      <c r="H991" s="2" t="s">
        <v>3253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2385</v>
      </c>
      <c r="P991" s="2" t="s">
        <v>3254</v>
      </c>
      <c r="Q991" s="1">
        <v>320.74</v>
      </c>
      <c r="R991" s="1">
        <v>0</v>
      </c>
      <c r="S991" s="1">
        <v>320.74</v>
      </c>
      <c r="T991" s="1">
        <v>0</v>
      </c>
      <c r="U991" s="2" t="s">
        <v>0</v>
      </c>
      <c r="V991" s="1">
        <v>0</v>
      </c>
      <c r="W991" s="1">
        <v>0</v>
      </c>
      <c r="X991" s="2" t="s">
        <v>0</v>
      </c>
      <c r="Y991" s="1">
        <v>0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35" t="s">
        <v>1</v>
      </c>
      <c r="AN991" s="2" t="s">
        <v>1</v>
      </c>
      <c r="AO991" s="135" t="s">
        <v>1</v>
      </c>
      <c r="AP991" s="2" t="s">
        <v>1</v>
      </c>
      <c r="AQ991" s="4">
        <v>320.74</v>
      </c>
      <c r="AR991" s="4">
        <v>0</v>
      </c>
    </row>
    <row r="992" spans="1:44" ht="15" customHeight="1" x14ac:dyDescent="0.25">
      <c r="A992" s="2" t="s">
        <v>235</v>
      </c>
      <c r="B992" s="47">
        <v>44485</v>
      </c>
      <c r="C992" s="2" t="s">
        <v>6</v>
      </c>
      <c r="D992" s="2" t="s">
        <v>23</v>
      </c>
      <c r="E992" s="2" t="s">
        <v>193</v>
      </c>
      <c r="F992" s="2" t="s">
        <v>1434</v>
      </c>
      <c r="G992" s="2" t="s">
        <v>3</v>
      </c>
      <c r="H992" s="2" t="s">
        <v>3255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1480</v>
      </c>
      <c r="P992" s="2" t="s">
        <v>1481</v>
      </c>
      <c r="Q992" s="1">
        <v>42.987749999999998</v>
      </c>
      <c r="R992" s="1">
        <v>0</v>
      </c>
      <c r="S992" s="1">
        <v>42.987749999999998</v>
      </c>
      <c r="T992" s="1">
        <v>0</v>
      </c>
      <c r="U992" s="2" t="s">
        <v>0</v>
      </c>
      <c r="V992" s="1">
        <v>0</v>
      </c>
      <c r="W992" s="1">
        <v>0</v>
      </c>
      <c r="X992" s="2" t="s">
        <v>0</v>
      </c>
      <c r="Y992" s="1">
        <v>0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35" t="s">
        <v>1</v>
      </c>
      <c r="AN992" s="2" t="s">
        <v>1</v>
      </c>
      <c r="AO992" s="135" t="s">
        <v>1</v>
      </c>
      <c r="AP992" s="2" t="s">
        <v>1</v>
      </c>
      <c r="AQ992" s="4">
        <v>42.987749999999998</v>
      </c>
      <c r="AR992" s="4">
        <v>0</v>
      </c>
    </row>
    <row r="993" spans="1:44" ht="15" customHeight="1" x14ac:dyDescent="0.25">
      <c r="A993" s="2" t="s">
        <v>234</v>
      </c>
      <c r="B993" s="47">
        <v>44485</v>
      </c>
      <c r="C993" s="2" t="s">
        <v>6</v>
      </c>
      <c r="D993" s="2" t="s">
        <v>23</v>
      </c>
      <c r="E993" s="2" t="s">
        <v>193</v>
      </c>
      <c r="F993" s="2" t="s">
        <v>1434</v>
      </c>
      <c r="G993" s="2" t="s">
        <v>3</v>
      </c>
      <c r="H993" s="2" t="s">
        <v>3256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1256.1439379999999</v>
      </c>
      <c r="R993" s="1">
        <v>0</v>
      </c>
      <c r="S993" s="1">
        <v>948.13085000000001</v>
      </c>
      <c r="T993" s="1">
        <v>0</v>
      </c>
      <c r="U993" s="2" t="s">
        <v>0</v>
      </c>
      <c r="V993" s="1">
        <v>0</v>
      </c>
      <c r="W993" s="1">
        <v>265.52870000000001</v>
      </c>
      <c r="X993" s="2" t="s">
        <v>0</v>
      </c>
      <c r="Y993" s="1">
        <v>42.484387999999996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35" t="s">
        <v>1</v>
      </c>
      <c r="AN993" s="2" t="s">
        <v>1</v>
      </c>
      <c r="AO993" s="135" t="s">
        <v>1</v>
      </c>
      <c r="AP993" s="2" t="s">
        <v>1</v>
      </c>
      <c r="AQ993" s="4">
        <v>1256.1439380000002</v>
      </c>
      <c r="AR993" s="4">
        <v>0</v>
      </c>
    </row>
    <row r="994" spans="1:44" ht="15" customHeight="1" x14ac:dyDescent="0.25">
      <c r="A994" s="2" t="s">
        <v>233</v>
      </c>
      <c r="B994" s="47">
        <v>44485</v>
      </c>
      <c r="C994" s="2" t="s">
        <v>6</v>
      </c>
      <c r="D994" s="2" t="s">
        <v>23</v>
      </c>
      <c r="E994" s="2" t="s">
        <v>193</v>
      </c>
      <c r="F994" s="2" t="s">
        <v>1434</v>
      </c>
      <c r="G994" s="2" t="s">
        <v>3</v>
      </c>
      <c r="H994" s="2" t="s">
        <v>3257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1">
        <v>4555.5624480000006</v>
      </c>
      <c r="R994" s="1">
        <v>0</v>
      </c>
      <c r="S994" s="1">
        <v>3449.0802999999992</v>
      </c>
      <c r="T994" s="1">
        <v>0</v>
      </c>
      <c r="U994" s="2" t="s">
        <v>0</v>
      </c>
      <c r="V994" s="1">
        <v>0</v>
      </c>
      <c r="W994" s="1">
        <v>953.86389999999994</v>
      </c>
      <c r="X994" s="2" t="s">
        <v>0</v>
      </c>
      <c r="Y994" s="1">
        <v>152.61824799999997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35" t="s">
        <v>1</v>
      </c>
      <c r="AN994" s="2" t="s">
        <v>1</v>
      </c>
      <c r="AO994" s="135" t="s">
        <v>1</v>
      </c>
      <c r="AP994" s="2" t="s">
        <v>1</v>
      </c>
      <c r="AQ994" s="4">
        <v>4555.5624479999988</v>
      </c>
      <c r="AR994" s="4">
        <v>0</v>
      </c>
    </row>
    <row r="995" spans="1:44" ht="15" customHeight="1" x14ac:dyDescent="0.25">
      <c r="A995" s="2" t="s">
        <v>232</v>
      </c>
      <c r="B995" s="47">
        <v>44485</v>
      </c>
      <c r="C995" s="2" t="s">
        <v>6</v>
      </c>
      <c r="D995" s="2" t="s">
        <v>23</v>
      </c>
      <c r="E995" s="2" t="s">
        <v>193</v>
      </c>
      <c r="F995" s="2" t="s">
        <v>1434</v>
      </c>
      <c r="G995" s="2" t="s">
        <v>3</v>
      </c>
      <c r="H995" s="2" t="s">
        <v>3258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4099.4299160000019</v>
      </c>
      <c r="R995" s="1">
        <v>0</v>
      </c>
      <c r="S995" s="1">
        <v>3028.6212499999992</v>
      </c>
      <c r="T995" s="1">
        <v>0</v>
      </c>
      <c r="U995" s="2" t="s">
        <v>0</v>
      </c>
      <c r="V995" s="1">
        <v>0</v>
      </c>
      <c r="W995" s="1">
        <v>923.11095000000012</v>
      </c>
      <c r="X995" s="2" t="s">
        <v>8</v>
      </c>
      <c r="Y995" s="1">
        <v>147.69771599999999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35" t="s">
        <v>1</v>
      </c>
      <c r="AN995" s="2" t="s">
        <v>1</v>
      </c>
      <c r="AO995" s="135" t="s">
        <v>1</v>
      </c>
      <c r="AP995" s="2" t="s">
        <v>1</v>
      </c>
      <c r="AQ995" s="4">
        <v>4099.4299159999991</v>
      </c>
      <c r="AR995" s="4">
        <v>0</v>
      </c>
    </row>
    <row r="996" spans="1:44" ht="15" customHeight="1" x14ac:dyDescent="0.25">
      <c r="A996" s="2" t="s">
        <v>231</v>
      </c>
      <c r="B996" s="47">
        <v>44485</v>
      </c>
      <c r="C996" s="2" t="s">
        <v>26</v>
      </c>
      <c r="D996" s="2" t="s">
        <v>23</v>
      </c>
      <c r="E996" s="2" t="s">
        <v>355</v>
      </c>
      <c r="F996" s="2" t="s">
        <v>1361</v>
      </c>
      <c r="G996" s="2" t="s">
        <v>3</v>
      </c>
      <c r="H996" s="2" t="s">
        <v>3259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1">
        <v>2478.2594180000001</v>
      </c>
      <c r="R996" s="1">
        <v>0</v>
      </c>
      <c r="S996" s="1">
        <v>1791.6629</v>
      </c>
      <c r="T996" s="1">
        <v>0</v>
      </c>
      <c r="U996" s="2" t="s">
        <v>0</v>
      </c>
      <c r="V996" s="1">
        <v>0</v>
      </c>
      <c r="W996" s="1">
        <v>591.89355</v>
      </c>
      <c r="X996" s="2" t="s">
        <v>8</v>
      </c>
      <c r="Y996" s="1">
        <v>94.702968000000027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35" t="s">
        <v>1</v>
      </c>
      <c r="AN996" s="2" t="s">
        <v>1</v>
      </c>
      <c r="AO996" s="135" t="s">
        <v>1</v>
      </c>
      <c r="AP996" s="2" t="s">
        <v>1</v>
      </c>
      <c r="AQ996" s="4">
        <v>2478.2594180000001</v>
      </c>
      <c r="AR996" s="4">
        <v>0</v>
      </c>
    </row>
    <row r="997" spans="1:44" ht="15" customHeight="1" x14ac:dyDescent="0.25">
      <c r="A997" s="2" t="s">
        <v>230</v>
      </c>
      <c r="B997" s="47">
        <v>44485</v>
      </c>
      <c r="C997" s="2" t="s">
        <v>6</v>
      </c>
      <c r="D997" s="2" t="s">
        <v>21</v>
      </c>
      <c r="E997" s="2" t="s">
        <v>191</v>
      </c>
      <c r="F997" s="2" t="s">
        <v>3260</v>
      </c>
      <c r="G997" s="2" t="s">
        <v>3</v>
      </c>
      <c r="H997" s="2" t="s">
        <v>3261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2356</v>
      </c>
      <c r="P997" s="2" t="s">
        <v>3262</v>
      </c>
      <c r="Q997" s="1">
        <v>88.756799999999998</v>
      </c>
      <c r="R997" s="1">
        <v>0</v>
      </c>
      <c r="S997" s="1">
        <v>18.600000000000001</v>
      </c>
      <c r="T997" s="1">
        <v>60.48</v>
      </c>
      <c r="U997" s="2" t="s">
        <v>8</v>
      </c>
      <c r="V997" s="1">
        <v>9.6768000000000001</v>
      </c>
      <c r="W997" s="1">
        <v>0</v>
      </c>
      <c r="X997" s="2" t="s">
        <v>0</v>
      </c>
      <c r="Y997" s="1">
        <v>0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35" t="s">
        <v>1</v>
      </c>
      <c r="AN997" s="2" t="s">
        <v>1</v>
      </c>
      <c r="AO997" s="135" t="s">
        <v>1</v>
      </c>
      <c r="AP997" s="2" t="s">
        <v>1</v>
      </c>
      <c r="AQ997" s="4">
        <v>88.756799999999998</v>
      </c>
      <c r="AR997" s="4">
        <v>0</v>
      </c>
    </row>
    <row r="998" spans="1:44" ht="15" customHeight="1" x14ac:dyDescent="0.25">
      <c r="A998" s="2" t="s">
        <v>228</v>
      </c>
      <c r="B998" s="47">
        <v>44485</v>
      </c>
      <c r="C998" s="2" t="s">
        <v>6</v>
      </c>
      <c r="D998" s="2" t="s">
        <v>21</v>
      </c>
      <c r="E998" s="2" t="s">
        <v>191</v>
      </c>
      <c r="F998" s="2" t="s">
        <v>3260</v>
      </c>
      <c r="G998" s="2" t="s">
        <v>3</v>
      </c>
      <c r="H998" s="2" t="s">
        <v>3263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852.07252199999994</v>
      </c>
      <c r="R998" s="1">
        <v>0</v>
      </c>
      <c r="S998" s="1">
        <v>540.16419999999994</v>
      </c>
      <c r="T998" s="1">
        <v>0</v>
      </c>
      <c r="U998" s="2" t="s">
        <v>0</v>
      </c>
      <c r="V998" s="1">
        <v>0</v>
      </c>
      <c r="W998" s="1">
        <v>268.88655</v>
      </c>
      <c r="X998" s="2" t="s">
        <v>8</v>
      </c>
      <c r="Y998" s="1">
        <v>43.021771999999999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35" t="s">
        <v>1</v>
      </c>
      <c r="AN998" s="2" t="s">
        <v>1</v>
      </c>
      <c r="AO998" s="135" t="s">
        <v>1</v>
      </c>
      <c r="AP998" s="2" t="s">
        <v>1</v>
      </c>
      <c r="AQ998" s="4">
        <v>852.07252199999994</v>
      </c>
      <c r="AR998" s="4">
        <v>0</v>
      </c>
    </row>
    <row r="999" spans="1:44" ht="15" customHeight="1" x14ac:dyDescent="0.25">
      <c r="A999" s="2" t="s">
        <v>227</v>
      </c>
      <c r="B999" s="47">
        <v>44485</v>
      </c>
      <c r="C999" s="2" t="s">
        <v>6</v>
      </c>
      <c r="D999" s="2" t="s">
        <v>21</v>
      </c>
      <c r="E999" s="2" t="s">
        <v>191</v>
      </c>
      <c r="F999" s="2" t="s">
        <v>3260</v>
      </c>
      <c r="G999" s="2" t="s">
        <v>3</v>
      </c>
      <c r="H999" s="2" t="s">
        <v>3264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6568.6711899999991</v>
      </c>
      <c r="R999" s="1">
        <v>0</v>
      </c>
      <c r="S999" s="1">
        <v>4778.0545999999977</v>
      </c>
      <c r="T999" s="1">
        <v>0</v>
      </c>
      <c r="U999" s="2" t="s">
        <v>0</v>
      </c>
      <c r="V999" s="1">
        <v>0</v>
      </c>
      <c r="W999" s="1">
        <v>1543.6349499999997</v>
      </c>
      <c r="X999" s="2" t="s">
        <v>0</v>
      </c>
      <c r="Y999" s="1">
        <v>246.98163999999997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35" t="s">
        <v>1</v>
      </c>
      <c r="AN999" s="2" t="s">
        <v>1</v>
      </c>
      <c r="AO999" s="135" t="s">
        <v>1</v>
      </c>
      <c r="AP999" s="2" t="s">
        <v>1</v>
      </c>
      <c r="AQ999" s="4">
        <v>6568.6711899999973</v>
      </c>
      <c r="AR999" s="4">
        <v>0</v>
      </c>
    </row>
    <row r="1000" spans="1:44" ht="15" customHeight="1" x14ac:dyDescent="0.25">
      <c r="A1000" s="2" t="s">
        <v>226</v>
      </c>
      <c r="B1000" s="47">
        <v>44485</v>
      </c>
      <c r="C1000" s="2" t="s">
        <v>6</v>
      </c>
      <c r="D1000" s="2" t="s">
        <v>892</v>
      </c>
      <c r="E1000" s="2" t="s">
        <v>893</v>
      </c>
      <c r="F1000" s="2" t="s">
        <v>3265</v>
      </c>
      <c r="G1000" s="2" t="s">
        <v>3</v>
      </c>
      <c r="H1000" s="2" t="s">
        <v>3266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7007.9691999999995</v>
      </c>
      <c r="R1000" s="1">
        <v>0</v>
      </c>
      <c r="S1000" s="1">
        <v>5088.32</v>
      </c>
      <c r="T1000" s="1">
        <v>0</v>
      </c>
      <c r="U1000" s="2" t="s">
        <v>0</v>
      </c>
      <c r="V1000" s="1">
        <v>0</v>
      </c>
      <c r="W1000" s="1">
        <v>1654.87</v>
      </c>
      <c r="X1000" s="2" t="s">
        <v>0</v>
      </c>
      <c r="Y1000" s="1">
        <v>264.7792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35" t="s">
        <v>1</v>
      </c>
      <c r="AN1000" s="2" t="s">
        <v>1</v>
      </c>
      <c r="AO1000" s="135" t="s">
        <v>1</v>
      </c>
      <c r="AP1000" s="2" t="s">
        <v>1</v>
      </c>
      <c r="AQ1000" s="4">
        <v>7007.9691999999995</v>
      </c>
      <c r="AR1000" s="4">
        <v>0</v>
      </c>
    </row>
    <row r="1001" spans="1:44" ht="15" customHeight="1" x14ac:dyDescent="0.25">
      <c r="A1001" s="2" t="s">
        <v>225</v>
      </c>
      <c r="B1001" s="47">
        <v>44485</v>
      </c>
      <c r="C1001" s="2" t="s">
        <v>26</v>
      </c>
      <c r="D1001" s="2" t="s">
        <v>892</v>
      </c>
      <c r="E1001" s="2" t="s">
        <v>894</v>
      </c>
      <c r="F1001" s="2" t="s">
        <v>3267</v>
      </c>
      <c r="G1001" s="2" t="s">
        <v>3</v>
      </c>
      <c r="H1001" s="2" t="s">
        <v>3268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113.55760000000001</v>
      </c>
      <c r="R1001" s="1">
        <v>0</v>
      </c>
      <c r="S1001" s="1">
        <v>8.7400000000000091</v>
      </c>
      <c r="T1001" s="1">
        <v>0</v>
      </c>
      <c r="U1001" s="2" t="s">
        <v>0</v>
      </c>
      <c r="V1001" s="1">
        <v>0</v>
      </c>
      <c r="W1001" s="1">
        <v>90.359999999999985</v>
      </c>
      <c r="X1001" s="2" t="s">
        <v>8</v>
      </c>
      <c r="Y1001" s="1">
        <v>14.457599999999999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35" t="s">
        <v>1</v>
      </c>
      <c r="AN1001" s="2" t="s">
        <v>1</v>
      </c>
      <c r="AO1001" s="135" t="s">
        <v>1</v>
      </c>
      <c r="AP1001" s="2" t="s">
        <v>1</v>
      </c>
      <c r="AQ1001" s="4">
        <v>113.55759999999999</v>
      </c>
      <c r="AR1001" s="4">
        <v>0</v>
      </c>
    </row>
    <row r="1002" spans="1:44" ht="15" customHeight="1" x14ac:dyDescent="0.25">
      <c r="A1002" s="2" t="s">
        <v>224</v>
      </c>
      <c r="B1002" s="47">
        <v>44485</v>
      </c>
      <c r="C1002" s="2" t="s">
        <v>6</v>
      </c>
      <c r="D1002" s="2" t="s">
        <v>18</v>
      </c>
      <c r="E1002" s="2" t="s">
        <v>184</v>
      </c>
      <c r="F1002" s="2" t="s">
        <v>1407</v>
      </c>
      <c r="G1002" s="2" t="s">
        <v>3</v>
      </c>
      <c r="H1002" s="2" t="s">
        <v>3269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5872.1880680000004</v>
      </c>
      <c r="R1002" s="1">
        <v>0</v>
      </c>
      <c r="S1002" s="1">
        <v>4583.1613500000012</v>
      </c>
      <c r="T1002" s="1">
        <v>0</v>
      </c>
      <c r="U1002" s="2" t="s">
        <v>0</v>
      </c>
      <c r="V1002" s="1">
        <v>0</v>
      </c>
      <c r="W1002" s="1">
        <v>1111.2298499999997</v>
      </c>
      <c r="X1002" s="2" t="s">
        <v>0</v>
      </c>
      <c r="Y1002" s="1">
        <v>177.79686799999996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35" t="s">
        <v>1</v>
      </c>
      <c r="AN1002" s="2" t="s">
        <v>1</v>
      </c>
      <c r="AO1002" s="135" t="s">
        <v>1</v>
      </c>
      <c r="AP1002" s="2" t="s">
        <v>1</v>
      </c>
      <c r="AQ1002" s="4">
        <v>5872.1880680000013</v>
      </c>
      <c r="AR1002" s="4">
        <v>0</v>
      </c>
    </row>
    <row r="1003" spans="1:44" ht="15" customHeight="1" x14ac:dyDescent="0.25">
      <c r="A1003" s="2" t="s">
        <v>223</v>
      </c>
      <c r="B1003" s="47">
        <v>44485</v>
      </c>
      <c r="C1003" s="2" t="s">
        <v>6</v>
      </c>
      <c r="D1003" s="2" t="s">
        <v>16</v>
      </c>
      <c r="E1003" s="2" t="s">
        <v>182</v>
      </c>
      <c r="F1003" s="2" t="s">
        <v>3270</v>
      </c>
      <c r="G1003" s="2" t="s">
        <v>12</v>
      </c>
      <c r="H1003" s="2" t="s">
        <v>1</v>
      </c>
      <c r="I1003" s="1" t="s">
        <v>3271</v>
      </c>
      <c r="J1003" s="1" t="s">
        <v>1</v>
      </c>
      <c r="K1003" s="1" t="s">
        <v>3272</v>
      </c>
      <c r="L1003" s="1" t="s">
        <v>3273</v>
      </c>
      <c r="M1003" s="1">
        <v>73.34</v>
      </c>
      <c r="N1003" s="2" t="s">
        <v>11</v>
      </c>
      <c r="O1003" s="2" t="s">
        <v>3274</v>
      </c>
      <c r="P1003" s="2" t="s">
        <v>3275</v>
      </c>
      <c r="Q1003" s="1">
        <v>-73.344350000000006</v>
      </c>
      <c r="R1003" s="1">
        <v>0</v>
      </c>
      <c r="S1003" s="1">
        <v>-62.823150000000005</v>
      </c>
      <c r="T1003" s="1">
        <v>0</v>
      </c>
      <c r="U1003" s="2" t="s">
        <v>0</v>
      </c>
      <c r="V1003" s="1">
        <v>0</v>
      </c>
      <c r="W1003" s="1">
        <v>-9.07</v>
      </c>
      <c r="X1003" s="2" t="s">
        <v>8</v>
      </c>
      <c r="Y1003" s="1">
        <v>-1.4512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35" t="s">
        <v>1</v>
      </c>
      <c r="AN1003" s="2" t="s">
        <v>1</v>
      </c>
      <c r="AO1003" s="135" t="s">
        <v>1</v>
      </c>
      <c r="AP1003" s="2" t="s">
        <v>1</v>
      </c>
      <c r="AQ1003" s="4">
        <v>-73.344350000000006</v>
      </c>
      <c r="AR1003" s="4">
        <v>0</v>
      </c>
    </row>
    <row r="1004" spans="1:44" ht="15" customHeight="1" x14ac:dyDescent="0.25">
      <c r="A1004" s="2" t="s">
        <v>222</v>
      </c>
      <c r="B1004" s="47">
        <v>44485</v>
      </c>
      <c r="C1004" s="2" t="s">
        <v>6</v>
      </c>
      <c r="D1004" s="2" t="s">
        <v>16</v>
      </c>
      <c r="E1004" s="2" t="s">
        <v>182</v>
      </c>
      <c r="F1004" s="2" t="s">
        <v>3270</v>
      </c>
      <c r="G1004" s="2" t="s">
        <v>3</v>
      </c>
      <c r="H1004" s="2" t="s">
        <v>3276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4894.8368599999994</v>
      </c>
      <c r="R1004" s="1">
        <v>0</v>
      </c>
      <c r="S1004" s="1">
        <v>3912.9191499999993</v>
      </c>
      <c r="T1004" s="1">
        <v>0</v>
      </c>
      <c r="U1004" s="2" t="s">
        <v>0</v>
      </c>
      <c r="V1004" s="1">
        <v>0</v>
      </c>
      <c r="W1004" s="1">
        <v>846.48085000000026</v>
      </c>
      <c r="X1004" s="2" t="s">
        <v>8</v>
      </c>
      <c r="Y1004" s="1">
        <v>135.43685999999997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35" t="s">
        <v>1</v>
      </c>
      <c r="AN1004" s="2" t="s">
        <v>1</v>
      </c>
      <c r="AO1004" s="135" t="s">
        <v>1</v>
      </c>
      <c r="AP1004" s="2" t="s">
        <v>1</v>
      </c>
      <c r="AQ1004" s="4">
        <v>4894.8368599999994</v>
      </c>
      <c r="AR1004" s="4">
        <v>0</v>
      </c>
    </row>
    <row r="1005" spans="1:44" ht="15" customHeight="1" x14ac:dyDescent="0.25">
      <c r="A1005" s="2" t="s">
        <v>221</v>
      </c>
      <c r="B1005" s="47">
        <v>44485</v>
      </c>
      <c r="C1005" s="2" t="s">
        <v>6</v>
      </c>
      <c r="D1005" s="2" t="s">
        <v>13</v>
      </c>
      <c r="E1005" s="2" t="s">
        <v>180</v>
      </c>
      <c r="F1005" s="2" t="s">
        <v>3277</v>
      </c>
      <c r="G1005" s="2" t="s">
        <v>3</v>
      </c>
      <c r="H1005" s="2" t="s">
        <v>3278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3279</v>
      </c>
      <c r="P1005" s="2" t="s">
        <v>3280</v>
      </c>
      <c r="Q1005" s="1">
        <v>12.590199999999999</v>
      </c>
      <c r="R1005" s="1">
        <v>0</v>
      </c>
      <c r="S1005" s="1">
        <v>12.590199999999999</v>
      </c>
      <c r="T1005" s="1">
        <v>0</v>
      </c>
      <c r="U1005" s="2" t="s">
        <v>0</v>
      </c>
      <c r="V1005" s="1">
        <v>0</v>
      </c>
      <c r="W1005" s="1">
        <v>0</v>
      </c>
      <c r="X1005" s="2" t="s">
        <v>0</v>
      </c>
      <c r="Y1005" s="1">
        <v>0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35" t="s">
        <v>1</v>
      </c>
      <c r="AN1005" s="2" t="s">
        <v>1</v>
      </c>
      <c r="AO1005" s="135" t="s">
        <v>1</v>
      </c>
      <c r="AP1005" s="2" t="s">
        <v>1</v>
      </c>
      <c r="AQ1005" s="4">
        <v>12.590199999999999</v>
      </c>
      <c r="AR1005" s="4">
        <v>0</v>
      </c>
    </row>
    <row r="1006" spans="1:44" ht="15" customHeight="1" x14ac:dyDescent="0.25">
      <c r="A1006" s="2" t="s">
        <v>219</v>
      </c>
      <c r="B1006" s="47">
        <v>44485</v>
      </c>
      <c r="C1006" s="2" t="s">
        <v>6</v>
      </c>
      <c r="D1006" s="2" t="s">
        <v>13</v>
      </c>
      <c r="E1006" s="2" t="s">
        <v>180</v>
      </c>
      <c r="F1006" s="2" t="s">
        <v>3277</v>
      </c>
      <c r="G1006" s="2" t="s">
        <v>3</v>
      </c>
      <c r="H1006" s="2" t="s">
        <v>3281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3282</v>
      </c>
      <c r="P1006" s="2" t="s">
        <v>3283</v>
      </c>
      <c r="Q1006" s="1">
        <v>1.04</v>
      </c>
      <c r="R1006" s="1">
        <v>0</v>
      </c>
      <c r="S1006" s="1">
        <v>1.04</v>
      </c>
      <c r="T1006" s="1">
        <v>0</v>
      </c>
      <c r="U1006" s="2" t="s">
        <v>0</v>
      </c>
      <c r="V1006" s="1">
        <v>0</v>
      </c>
      <c r="W1006" s="1">
        <v>0</v>
      </c>
      <c r="X1006" s="2" t="s">
        <v>0</v>
      </c>
      <c r="Y1006" s="1">
        <v>0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35" t="s">
        <v>1</v>
      </c>
      <c r="AN1006" s="2" t="s">
        <v>1</v>
      </c>
      <c r="AO1006" s="135" t="s">
        <v>1</v>
      </c>
      <c r="AP1006" s="2" t="s">
        <v>1</v>
      </c>
      <c r="AQ1006" s="4">
        <v>1.04</v>
      </c>
      <c r="AR1006" s="4">
        <v>0</v>
      </c>
    </row>
    <row r="1007" spans="1:44" ht="15" customHeight="1" x14ac:dyDescent="0.25">
      <c r="A1007" s="2" t="s">
        <v>217</v>
      </c>
      <c r="B1007" s="47">
        <v>44485</v>
      </c>
      <c r="C1007" s="2" t="s">
        <v>6</v>
      </c>
      <c r="D1007" s="2" t="s">
        <v>13</v>
      </c>
      <c r="E1007" s="2" t="s">
        <v>180</v>
      </c>
      <c r="F1007" s="2" t="s">
        <v>3284</v>
      </c>
      <c r="G1007" s="2" t="s">
        <v>3</v>
      </c>
      <c r="H1007" s="2" t="s">
        <v>3285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1">
        <v>381.06695000000002</v>
      </c>
      <c r="R1007" s="1">
        <v>0</v>
      </c>
      <c r="S1007" s="1">
        <v>377.64495000000005</v>
      </c>
      <c r="T1007" s="1">
        <v>0</v>
      </c>
      <c r="U1007" s="2" t="s">
        <v>0</v>
      </c>
      <c r="V1007" s="1">
        <v>0</v>
      </c>
      <c r="W1007" s="1">
        <v>2.95</v>
      </c>
      <c r="X1007" s="2" t="s">
        <v>0</v>
      </c>
      <c r="Y1007" s="1">
        <v>0.47199999999999998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35" t="s">
        <v>1</v>
      </c>
      <c r="AN1007" s="2" t="s">
        <v>1</v>
      </c>
      <c r="AO1007" s="135" t="s">
        <v>1</v>
      </c>
      <c r="AP1007" s="2" t="s">
        <v>1</v>
      </c>
      <c r="AQ1007" s="4">
        <v>381.06695000000002</v>
      </c>
      <c r="AR1007" s="4">
        <v>0</v>
      </c>
    </row>
    <row r="1008" spans="1:44" ht="15" customHeight="1" x14ac:dyDescent="0.25">
      <c r="A1008" s="2" t="s">
        <v>215</v>
      </c>
      <c r="B1008" s="47">
        <v>44485</v>
      </c>
      <c r="C1008" s="2" t="s">
        <v>6</v>
      </c>
      <c r="D1008" s="2" t="s">
        <v>13</v>
      </c>
      <c r="E1008" s="2" t="s">
        <v>180</v>
      </c>
      <c r="F1008" s="2" t="s">
        <v>3284</v>
      </c>
      <c r="G1008" s="2" t="s">
        <v>3</v>
      </c>
      <c r="H1008" s="2" t="s">
        <v>3286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1211.3709999999996</v>
      </c>
      <c r="R1008" s="1">
        <v>0</v>
      </c>
      <c r="S1008" s="1">
        <v>1120.8678</v>
      </c>
      <c r="T1008" s="1">
        <v>0</v>
      </c>
      <c r="U1008" s="2" t="s">
        <v>0</v>
      </c>
      <c r="V1008" s="1">
        <v>0</v>
      </c>
      <c r="W1008" s="1">
        <v>78.019999999999982</v>
      </c>
      <c r="X1008" s="2" t="s">
        <v>0</v>
      </c>
      <c r="Y1008" s="1">
        <v>12.4832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35" t="s">
        <v>1</v>
      </c>
      <c r="AN1008" s="2" t="s">
        <v>1</v>
      </c>
      <c r="AO1008" s="135" t="s">
        <v>1</v>
      </c>
      <c r="AP1008" s="2" t="s">
        <v>1</v>
      </c>
      <c r="AQ1008" s="4">
        <v>1211.3709999999999</v>
      </c>
      <c r="AR1008" s="4">
        <v>0</v>
      </c>
    </row>
    <row r="1009" spans="1:44" ht="15" customHeight="1" x14ac:dyDescent="0.25">
      <c r="A1009" s="2" t="s">
        <v>213</v>
      </c>
      <c r="B1009" s="47">
        <v>44485</v>
      </c>
      <c r="C1009" s="2" t="s">
        <v>6</v>
      </c>
      <c r="D1009" s="2" t="s">
        <v>13</v>
      </c>
      <c r="E1009" s="2" t="s">
        <v>180</v>
      </c>
      <c r="F1009" s="2" t="s">
        <v>3284</v>
      </c>
      <c r="G1009" s="2" t="s">
        <v>3</v>
      </c>
      <c r="H1009" s="2" t="s">
        <v>3287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1">
        <v>973.69149999999968</v>
      </c>
      <c r="R1009" s="1">
        <v>0</v>
      </c>
      <c r="S1009" s="1">
        <v>863.39904999999999</v>
      </c>
      <c r="T1009" s="1">
        <v>0</v>
      </c>
      <c r="U1009" s="2" t="s">
        <v>0</v>
      </c>
      <c r="V1009" s="1">
        <v>0</v>
      </c>
      <c r="W1009" s="1">
        <v>95.079750000000004</v>
      </c>
      <c r="X1009" s="2" t="s">
        <v>0</v>
      </c>
      <c r="Y1009" s="1">
        <v>15.212699999999998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35" t="s">
        <v>1</v>
      </c>
      <c r="AN1009" s="2" t="s">
        <v>1</v>
      </c>
      <c r="AO1009" s="135" t="s">
        <v>1</v>
      </c>
      <c r="AP1009" s="2" t="s">
        <v>1</v>
      </c>
      <c r="AQ1009" s="4">
        <v>973.69150000000002</v>
      </c>
      <c r="AR1009" s="4">
        <v>0</v>
      </c>
    </row>
    <row r="1010" spans="1:44" ht="15" customHeight="1" x14ac:dyDescent="0.25">
      <c r="A1010" s="2" t="s">
        <v>212</v>
      </c>
      <c r="B1010" s="47">
        <v>44485</v>
      </c>
      <c r="C1010" s="2" t="s">
        <v>6</v>
      </c>
      <c r="D1010" s="2" t="s">
        <v>9</v>
      </c>
      <c r="E1010" s="2" t="s">
        <v>177</v>
      </c>
      <c r="F1010" s="2" t="s">
        <v>3288</v>
      </c>
      <c r="G1010" s="2" t="s">
        <v>12</v>
      </c>
      <c r="H1010" s="2" t="s">
        <v>1</v>
      </c>
      <c r="I1010" s="1" t="s">
        <v>3289</v>
      </c>
      <c r="J1010" s="1" t="s">
        <v>1</v>
      </c>
      <c r="K1010" s="1" t="s">
        <v>3290</v>
      </c>
      <c r="L1010" s="1" t="s">
        <v>3273</v>
      </c>
      <c r="M1010" s="1">
        <v>28.07</v>
      </c>
      <c r="N1010" s="2" t="s">
        <v>11</v>
      </c>
      <c r="O1010" s="2" t="s">
        <v>3291</v>
      </c>
      <c r="P1010" s="2" t="s">
        <v>3292</v>
      </c>
      <c r="Q1010" s="1">
        <v>-11.32</v>
      </c>
      <c r="R1010" s="1">
        <v>0</v>
      </c>
      <c r="S1010" s="1">
        <v>-11.32</v>
      </c>
      <c r="T1010" s="1">
        <v>0</v>
      </c>
      <c r="U1010" s="2" t="s">
        <v>0</v>
      </c>
      <c r="V1010" s="1">
        <v>0</v>
      </c>
      <c r="W1010" s="1">
        <v>0</v>
      </c>
      <c r="X1010" s="2" t="s">
        <v>0</v>
      </c>
      <c r="Y1010" s="1">
        <v>0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35" t="s">
        <v>1</v>
      </c>
      <c r="AN1010" s="2" t="s">
        <v>1</v>
      </c>
      <c r="AO1010" s="135" t="s">
        <v>1</v>
      </c>
      <c r="AP1010" s="2" t="s">
        <v>1</v>
      </c>
      <c r="AQ1010" s="4">
        <v>-11.32</v>
      </c>
      <c r="AR1010" s="4">
        <v>0</v>
      </c>
    </row>
    <row r="1011" spans="1:44" ht="15" customHeight="1" x14ac:dyDescent="0.25">
      <c r="A1011" s="2" t="s">
        <v>210</v>
      </c>
      <c r="B1011" s="47">
        <v>44485</v>
      </c>
      <c r="C1011" s="2" t="s">
        <v>6</v>
      </c>
      <c r="D1011" s="2" t="s">
        <v>9</v>
      </c>
      <c r="E1011" s="2" t="s">
        <v>177</v>
      </c>
      <c r="F1011" s="2" t="s">
        <v>3288</v>
      </c>
      <c r="G1011" s="2" t="s">
        <v>3</v>
      </c>
      <c r="H1011" s="2" t="s">
        <v>3293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862.67145000000039</v>
      </c>
      <c r="R1011" s="1">
        <v>0</v>
      </c>
      <c r="S1011" s="1">
        <v>383.48655000000002</v>
      </c>
      <c r="T1011" s="1">
        <v>0</v>
      </c>
      <c r="U1011" s="2" t="s">
        <v>0</v>
      </c>
      <c r="V1011" s="1">
        <v>0</v>
      </c>
      <c r="W1011" s="1">
        <v>413.09039999999999</v>
      </c>
      <c r="X1011" s="2" t="s">
        <v>8</v>
      </c>
      <c r="Y1011" s="1">
        <v>66.094499999999996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35" t="s">
        <v>1</v>
      </c>
      <c r="AN1011" s="2" t="s">
        <v>1</v>
      </c>
      <c r="AO1011" s="135" t="s">
        <v>1</v>
      </c>
      <c r="AP1011" s="2" t="s">
        <v>1</v>
      </c>
      <c r="AQ1011" s="4">
        <v>862.67145000000005</v>
      </c>
      <c r="AR1011" s="4">
        <v>0</v>
      </c>
    </row>
    <row r="1012" spans="1:44" ht="15" customHeight="1" x14ac:dyDescent="0.25">
      <c r="A1012" s="2" t="s">
        <v>208</v>
      </c>
      <c r="B1012" s="47">
        <v>44485</v>
      </c>
      <c r="C1012" s="2" t="s">
        <v>6</v>
      </c>
      <c r="D1012" s="2" t="s">
        <v>277</v>
      </c>
      <c r="E1012" s="2" t="s">
        <v>201</v>
      </c>
      <c r="F1012" s="2" t="s">
        <v>1360</v>
      </c>
      <c r="G1012" s="2" t="s">
        <v>12</v>
      </c>
      <c r="H1012" s="2" t="s">
        <v>1</v>
      </c>
      <c r="I1012" s="1" t="s">
        <v>3294</v>
      </c>
      <c r="J1012" s="1" t="s">
        <v>1</v>
      </c>
      <c r="K1012" s="1" t="s">
        <v>3295</v>
      </c>
      <c r="L1012" s="1" t="s">
        <v>3273</v>
      </c>
      <c r="M1012" s="1">
        <v>29.88</v>
      </c>
      <c r="N1012" s="2" t="s">
        <v>11</v>
      </c>
      <c r="O1012" s="2" t="s">
        <v>3296</v>
      </c>
      <c r="P1012" s="2" t="s">
        <v>3297</v>
      </c>
      <c r="Q1012" s="1">
        <v>-3.1320000000000001</v>
      </c>
      <c r="R1012" s="1">
        <v>0</v>
      </c>
      <c r="S1012" s="1">
        <v>0</v>
      </c>
      <c r="T1012" s="1">
        <v>0</v>
      </c>
      <c r="U1012" s="2" t="s">
        <v>0</v>
      </c>
      <c r="V1012" s="1">
        <v>0</v>
      </c>
      <c r="W1012" s="1">
        <v>-2.7</v>
      </c>
      <c r="X1012" s="2" t="s">
        <v>8</v>
      </c>
      <c r="Y1012" s="1">
        <v>-0.432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35" t="s">
        <v>1</v>
      </c>
      <c r="AN1012" s="2" t="s">
        <v>1</v>
      </c>
      <c r="AO1012" s="135" t="s">
        <v>1</v>
      </c>
      <c r="AP1012" s="2" t="s">
        <v>1</v>
      </c>
      <c r="AQ1012" s="4">
        <v>-3.1320000000000001</v>
      </c>
      <c r="AR1012" s="4">
        <v>0</v>
      </c>
    </row>
    <row r="1013" spans="1:44" ht="15" customHeight="1" x14ac:dyDescent="0.25">
      <c r="A1013" s="2" t="s">
        <v>206</v>
      </c>
      <c r="B1013" s="46">
        <v>44485</v>
      </c>
      <c r="C1013" s="2" t="s">
        <v>6</v>
      </c>
      <c r="D1013" s="2" t="s">
        <v>277</v>
      </c>
      <c r="E1013" s="2" t="s">
        <v>201</v>
      </c>
      <c r="F1013" s="58" t="s">
        <v>3298</v>
      </c>
      <c r="G1013" s="2" t="s">
        <v>3</v>
      </c>
      <c r="H1013" s="2" t="s">
        <v>3299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1">
        <v>1998.1387499999998</v>
      </c>
      <c r="R1013" s="1">
        <v>0</v>
      </c>
      <c r="S1013" s="1">
        <v>1767.85</v>
      </c>
      <c r="T1013" s="1">
        <v>0</v>
      </c>
      <c r="U1013" s="2" t="s">
        <v>0</v>
      </c>
      <c r="V1013" s="1">
        <v>0</v>
      </c>
      <c r="W1013" s="1">
        <v>198.52474999999998</v>
      </c>
      <c r="X1013" s="2" t="s">
        <v>8</v>
      </c>
      <c r="Y1013" s="1">
        <v>31.763999999999999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134" t="s">
        <v>0</v>
      </c>
      <c r="AK1013" s="1">
        <v>0</v>
      </c>
      <c r="AL1013" s="1">
        <v>0</v>
      </c>
      <c r="AM1013" s="134" t="s">
        <v>1</v>
      </c>
      <c r="AN1013" s="134" t="s">
        <v>1</v>
      </c>
      <c r="AO1013" s="134" t="s">
        <v>1</v>
      </c>
      <c r="AP1013" s="134" t="s">
        <v>1</v>
      </c>
      <c r="AQ1013" s="98">
        <v>1998.1387499999998</v>
      </c>
      <c r="AR1013" s="7">
        <v>0</v>
      </c>
    </row>
    <row r="1014" spans="1:44" ht="15" customHeight="1" x14ac:dyDescent="0.25">
      <c r="A1014" s="2" t="s">
        <v>205</v>
      </c>
      <c r="B1014" s="47">
        <v>44485</v>
      </c>
      <c r="C1014" s="2" t="s">
        <v>6</v>
      </c>
      <c r="D1014" s="2" t="s">
        <v>1591</v>
      </c>
      <c r="E1014" s="2" t="s">
        <v>732</v>
      </c>
      <c r="F1014" s="2" t="s">
        <v>3300</v>
      </c>
      <c r="G1014" s="2" t="s">
        <v>3</v>
      </c>
      <c r="H1014" s="2" t="s">
        <v>3301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1523.7104500000003</v>
      </c>
      <c r="R1014" s="1">
        <v>0</v>
      </c>
      <c r="S1014" s="1">
        <v>1153.0755999999997</v>
      </c>
      <c r="T1014" s="1">
        <v>0</v>
      </c>
      <c r="U1014" s="2" t="s">
        <v>0</v>
      </c>
      <c r="V1014" s="1">
        <v>0</v>
      </c>
      <c r="W1014" s="1">
        <v>319.51275000000004</v>
      </c>
      <c r="X1014" s="2" t="s">
        <v>8</v>
      </c>
      <c r="Y1014" s="1">
        <v>51.122099999999996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35" t="s">
        <v>1</v>
      </c>
      <c r="AN1014" s="2" t="s">
        <v>1</v>
      </c>
      <c r="AO1014" s="135" t="s">
        <v>1</v>
      </c>
      <c r="AP1014" s="2" t="s">
        <v>1</v>
      </c>
      <c r="AQ1014" s="4">
        <v>1523.7104499999998</v>
      </c>
      <c r="AR1014" s="4">
        <v>0</v>
      </c>
    </row>
    <row r="1015" spans="1:44" ht="15" customHeight="1" x14ac:dyDescent="0.25">
      <c r="A1015" s="2" t="s">
        <v>204</v>
      </c>
      <c r="B1015" s="47">
        <v>44485</v>
      </c>
      <c r="C1015" s="2" t="s">
        <v>6</v>
      </c>
      <c r="D1015" s="2" t="s">
        <v>5</v>
      </c>
      <c r="E1015" s="2" t="s">
        <v>174</v>
      </c>
      <c r="F1015" s="2" t="s">
        <v>1508</v>
      </c>
      <c r="G1015" s="2" t="s">
        <v>3</v>
      </c>
      <c r="H1015" s="2" t="s">
        <v>3302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356</v>
      </c>
      <c r="P1015" s="2" t="s">
        <v>1216</v>
      </c>
      <c r="Q1015" s="1">
        <v>34.922499999999999</v>
      </c>
      <c r="R1015" s="1">
        <v>0</v>
      </c>
      <c r="S1015" s="1">
        <v>34.922499999999999</v>
      </c>
      <c r="T1015" s="1">
        <v>0</v>
      </c>
      <c r="U1015" s="2" t="s">
        <v>0</v>
      </c>
      <c r="V1015" s="1">
        <v>0</v>
      </c>
      <c r="W1015" s="1">
        <v>0</v>
      </c>
      <c r="X1015" s="2" t="s">
        <v>0</v>
      </c>
      <c r="Y1015" s="1">
        <v>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35" t="s">
        <v>1</v>
      </c>
      <c r="AN1015" s="2" t="s">
        <v>1</v>
      </c>
      <c r="AO1015" s="135" t="s">
        <v>1</v>
      </c>
      <c r="AP1015" s="2" t="s">
        <v>1</v>
      </c>
      <c r="AQ1015" s="4">
        <v>34.922499999999999</v>
      </c>
      <c r="AR1015" s="4">
        <v>0</v>
      </c>
    </row>
    <row r="1016" spans="1:44" ht="15" customHeight="1" x14ac:dyDescent="0.25">
      <c r="A1016" s="2" t="s">
        <v>202</v>
      </c>
      <c r="B1016" s="47">
        <v>44485</v>
      </c>
      <c r="C1016" s="2" t="s">
        <v>6</v>
      </c>
      <c r="D1016" s="2" t="s">
        <v>5</v>
      </c>
      <c r="E1016" s="2" t="s">
        <v>174</v>
      </c>
      <c r="F1016" s="2" t="s">
        <v>1508</v>
      </c>
      <c r="G1016" s="2" t="s">
        <v>3</v>
      </c>
      <c r="H1016" s="2" t="s">
        <v>3303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2388.7920000000013</v>
      </c>
      <c r="R1016" s="1">
        <v>0</v>
      </c>
      <c r="S1016" s="1">
        <v>1769.0286999999994</v>
      </c>
      <c r="T1016" s="1">
        <v>0</v>
      </c>
      <c r="U1016" s="2" t="s">
        <v>0</v>
      </c>
      <c r="V1016" s="1">
        <v>0</v>
      </c>
      <c r="W1016" s="1">
        <v>534.27879999999993</v>
      </c>
      <c r="X1016" s="2" t="s">
        <v>8</v>
      </c>
      <c r="Y1016" s="1">
        <v>85.484499999999997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35" t="s">
        <v>1</v>
      </c>
      <c r="AN1016" s="2" t="s">
        <v>1</v>
      </c>
      <c r="AO1016" s="135" t="s">
        <v>1</v>
      </c>
      <c r="AP1016" s="2" t="s">
        <v>1</v>
      </c>
      <c r="AQ1016" s="4">
        <v>2388.7919999999995</v>
      </c>
      <c r="AR1016" s="4">
        <v>0</v>
      </c>
    </row>
    <row r="1017" spans="1:44" ht="15" customHeight="1" x14ac:dyDescent="0.25">
      <c r="A1017" s="2" t="s">
        <v>200</v>
      </c>
      <c r="B1017" s="47">
        <v>44485</v>
      </c>
      <c r="C1017" s="2" t="s">
        <v>6</v>
      </c>
      <c r="D1017" s="2" t="s">
        <v>5</v>
      </c>
      <c r="E1017" s="2" t="s">
        <v>174</v>
      </c>
      <c r="F1017" s="2" t="s">
        <v>1508</v>
      </c>
      <c r="G1017" s="2" t="s">
        <v>3</v>
      </c>
      <c r="H1017" s="2" t="s">
        <v>3304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137.34094999999999</v>
      </c>
      <c r="R1017" s="1">
        <v>0</v>
      </c>
      <c r="S1017" s="1">
        <v>118.09134999999999</v>
      </c>
      <c r="T1017" s="1">
        <v>0</v>
      </c>
      <c r="U1017" s="2" t="s">
        <v>0</v>
      </c>
      <c r="V1017" s="1">
        <v>0</v>
      </c>
      <c r="W1017" s="1">
        <v>16.5945</v>
      </c>
      <c r="X1017" s="2" t="s">
        <v>0</v>
      </c>
      <c r="Y1017" s="1">
        <v>2.6551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35" t="s">
        <v>1</v>
      </c>
      <c r="AN1017" s="2" t="s">
        <v>1</v>
      </c>
      <c r="AO1017" s="135" t="s">
        <v>1</v>
      </c>
      <c r="AP1017" s="2" t="s">
        <v>1</v>
      </c>
      <c r="AQ1017" s="4">
        <v>137.34094999999999</v>
      </c>
      <c r="AR1017" s="4">
        <v>0</v>
      </c>
    </row>
    <row r="1018" spans="1:44" ht="15" customHeight="1" x14ac:dyDescent="0.25">
      <c r="A1018" s="2" t="s">
        <v>199</v>
      </c>
      <c r="B1018" s="47">
        <v>44485</v>
      </c>
      <c r="C1018" s="2" t="s">
        <v>6</v>
      </c>
      <c r="D1018" s="2" t="s">
        <v>929</v>
      </c>
      <c r="E1018" s="2" t="s">
        <v>930</v>
      </c>
      <c r="F1018" s="2" t="s">
        <v>3305</v>
      </c>
      <c r="G1018" s="2" t="s">
        <v>3</v>
      </c>
      <c r="H1018" s="2" t="s">
        <v>3306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2356</v>
      </c>
      <c r="P1018" s="2" t="s">
        <v>2357</v>
      </c>
      <c r="Q1018" s="1">
        <v>41.511000000000003</v>
      </c>
      <c r="R1018" s="1">
        <v>0</v>
      </c>
      <c r="S1018" s="1">
        <v>4.066200000000002</v>
      </c>
      <c r="T1018" s="1">
        <v>32.28</v>
      </c>
      <c r="U1018" s="2" t="s">
        <v>8</v>
      </c>
      <c r="V1018" s="1">
        <v>5.1647999999999996</v>
      </c>
      <c r="W1018" s="1">
        <v>0</v>
      </c>
      <c r="X1018" s="2" t="s">
        <v>0</v>
      </c>
      <c r="Y1018" s="1">
        <v>0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35" t="s">
        <v>1</v>
      </c>
      <c r="AN1018" s="2" t="s">
        <v>1</v>
      </c>
      <c r="AO1018" s="135" t="s">
        <v>1</v>
      </c>
      <c r="AP1018" s="2" t="s">
        <v>1</v>
      </c>
      <c r="AQ1018" s="4">
        <v>41.511000000000003</v>
      </c>
      <c r="AR1018" s="4">
        <v>0</v>
      </c>
    </row>
    <row r="1019" spans="1:44" ht="15" customHeight="1" x14ac:dyDescent="0.25">
      <c r="A1019" s="2" t="s">
        <v>198</v>
      </c>
      <c r="B1019" s="47">
        <v>44485</v>
      </c>
      <c r="C1019" s="2" t="s">
        <v>6</v>
      </c>
      <c r="D1019" s="2" t="s">
        <v>929</v>
      </c>
      <c r="E1019" s="2" t="s">
        <v>930</v>
      </c>
      <c r="F1019" s="2" t="s">
        <v>3305</v>
      </c>
      <c r="G1019" s="2" t="s">
        <v>3</v>
      </c>
      <c r="H1019" s="2" t="s">
        <v>3307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1">
        <v>613.56920000000014</v>
      </c>
      <c r="R1019" s="1">
        <v>0</v>
      </c>
      <c r="S1019" s="1">
        <v>421.24310000000014</v>
      </c>
      <c r="T1019" s="1">
        <v>0</v>
      </c>
      <c r="U1019" s="2" t="s">
        <v>0</v>
      </c>
      <c r="V1019" s="1">
        <v>0</v>
      </c>
      <c r="W1019" s="1">
        <v>165.79839999999999</v>
      </c>
      <c r="X1019" s="2" t="s">
        <v>0</v>
      </c>
      <c r="Y1019" s="1">
        <v>26.527699999999999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35" t="s">
        <v>1</v>
      </c>
      <c r="AN1019" s="2" t="s">
        <v>1</v>
      </c>
      <c r="AO1019" s="135" t="s">
        <v>1</v>
      </c>
      <c r="AP1019" s="2" t="s">
        <v>1</v>
      </c>
      <c r="AQ1019" s="4">
        <v>613.56920000000014</v>
      </c>
      <c r="AR1019" s="4">
        <v>0</v>
      </c>
    </row>
    <row r="1020" spans="1:44" ht="15" customHeight="1" x14ac:dyDescent="0.25">
      <c r="A1020" s="2" t="s">
        <v>196</v>
      </c>
      <c r="B1020" s="47">
        <v>44485</v>
      </c>
      <c r="C1020" s="2" t="s">
        <v>6</v>
      </c>
      <c r="D1020" s="2" t="s">
        <v>929</v>
      </c>
      <c r="E1020" s="2" t="s">
        <v>930</v>
      </c>
      <c r="F1020" s="2" t="s">
        <v>3305</v>
      </c>
      <c r="G1020" s="2" t="s">
        <v>3</v>
      </c>
      <c r="H1020" s="2" t="s">
        <v>3308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908.43010000000049</v>
      </c>
      <c r="R1020" s="1">
        <v>0</v>
      </c>
      <c r="S1020" s="1">
        <v>730.0224000000004</v>
      </c>
      <c r="T1020" s="1">
        <v>0</v>
      </c>
      <c r="U1020" s="2" t="s">
        <v>0</v>
      </c>
      <c r="V1020" s="1">
        <v>0</v>
      </c>
      <c r="W1020" s="1">
        <v>153.7998</v>
      </c>
      <c r="X1020" s="2" t="s">
        <v>0</v>
      </c>
      <c r="Y1020" s="1">
        <v>24.607900000000004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35" t="s">
        <v>1</v>
      </c>
      <c r="AN1020" s="2" t="s">
        <v>1</v>
      </c>
      <c r="AO1020" s="135" t="s">
        <v>1</v>
      </c>
      <c r="AP1020" s="2" t="s">
        <v>1</v>
      </c>
      <c r="AQ1020" s="4">
        <v>908.43010000000038</v>
      </c>
      <c r="AR1020" s="4">
        <v>0</v>
      </c>
    </row>
    <row r="1021" spans="1:44" ht="15" customHeight="1" x14ac:dyDescent="0.25">
      <c r="A1021" s="2" t="s">
        <v>195</v>
      </c>
      <c r="B1021" s="47">
        <v>44485</v>
      </c>
      <c r="C1021" s="2" t="s">
        <v>6</v>
      </c>
      <c r="D1021" s="2" t="s">
        <v>884</v>
      </c>
      <c r="E1021" s="2" t="s">
        <v>850</v>
      </c>
      <c r="F1021" s="2" t="s">
        <v>3309</v>
      </c>
      <c r="G1021" s="2" t="s">
        <v>3</v>
      </c>
      <c r="H1021" s="2" t="s">
        <v>3188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0</v>
      </c>
      <c r="R1021" s="1">
        <v>0</v>
      </c>
      <c r="S1021" s="1">
        <v>0</v>
      </c>
      <c r="T1021" s="1">
        <v>0</v>
      </c>
      <c r="U1021" s="2" t="s">
        <v>0</v>
      </c>
      <c r="V1021" s="1">
        <v>0</v>
      </c>
      <c r="W1021" s="1">
        <v>0</v>
      </c>
      <c r="X1021" s="2" t="s">
        <v>8</v>
      </c>
      <c r="Y1021" s="1">
        <v>0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35"/>
      <c r="AN1021" s="2"/>
      <c r="AO1021" s="135">
        <v>0</v>
      </c>
      <c r="AP1021" s="2">
        <v>0</v>
      </c>
      <c r="AQ1021" s="4">
        <v>0</v>
      </c>
      <c r="AR1021" s="4">
        <v>0</v>
      </c>
    </row>
    <row r="1022" spans="1:44" ht="15" customHeight="1" x14ac:dyDescent="0.25">
      <c r="A1022" s="2" t="s">
        <v>194</v>
      </c>
      <c r="B1022" s="46">
        <v>44485</v>
      </c>
      <c r="C1022" s="2" t="s">
        <v>6</v>
      </c>
      <c r="D1022" s="2" t="s">
        <v>884</v>
      </c>
      <c r="E1022" s="2" t="s">
        <v>850</v>
      </c>
      <c r="F1022" s="58" t="s">
        <v>3310</v>
      </c>
      <c r="G1022" s="2" t="s">
        <v>3</v>
      </c>
      <c r="H1022" s="2" t="s">
        <v>3188</v>
      </c>
      <c r="I1022" s="2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0</v>
      </c>
      <c r="R1022" s="1">
        <v>0</v>
      </c>
      <c r="S1022" s="1">
        <v>0</v>
      </c>
      <c r="T1022" s="1">
        <v>0</v>
      </c>
      <c r="U1022" s="2" t="s">
        <v>0</v>
      </c>
      <c r="V1022" s="1">
        <v>0</v>
      </c>
      <c r="W1022" s="1">
        <v>0</v>
      </c>
      <c r="X1022" s="2" t="s">
        <v>8</v>
      </c>
      <c r="Y1022" s="1">
        <v>0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134" t="s">
        <v>0</v>
      </c>
      <c r="AK1022" s="1">
        <v>0</v>
      </c>
      <c r="AL1022" s="1">
        <v>0</v>
      </c>
      <c r="AM1022" s="134"/>
      <c r="AN1022" s="134"/>
      <c r="AO1022" s="134">
        <v>0</v>
      </c>
      <c r="AP1022" s="134">
        <v>0</v>
      </c>
      <c r="AQ1022" s="4">
        <v>0</v>
      </c>
      <c r="AR1022" s="4">
        <v>0</v>
      </c>
    </row>
    <row r="1023" spans="1:44" ht="15" customHeight="1" x14ac:dyDescent="0.25">
      <c r="A1023" s="2" t="s">
        <v>192</v>
      </c>
      <c r="B1023" s="47">
        <v>44486</v>
      </c>
      <c r="C1023" s="2" t="s">
        <v>6</v>
      </c>
      <c r="D1023" s="2" t="s">
        <v>48</v>
      </c>
      <c r="E1023" s="2" t="s">
        <v>229</v>
      </c>
      <c r="F1023" s="2" t="s">
        <v>3311</v>
      </c>
      <c r="G1023" s="2" t="s">
        <v>12</v>
      </c>
      <c r="H1023" s="2" t="s">
        <v>1</v>
      </c>
      <c r="I1023" s="1" t="s">
        <v>3312</v>
      </c>
      <c r="J1023" s="1" t="s">
        <v>1</v>
      </c>
      <c r="K1023" s="1" t="s">
        <v>3313</v>
      </c>
      <c r="L1023" s="1" t="s">
        <v>2032</v>
      </c>
      <c r="M1023" s="1">
        <v>16.64</v>
      </c>
      <c r="N1023" s="2" t="s">
        <v>11</v>
      </c>
      <c r="O1023" s="2" t="s">
        <v>3314</v>
      </c>
      <c r="P1023" s="2" t="s">
        <v>3315</v>
      </c>
      <c r="Q1023" s="1">
        <v>-16.64</v>
      </c>
      <c r="R1023" s="1">
        <v>0</v>
      </c>
      <c r="S1023" s="1">
        <v>-16.64</v>
      </c>
      <c r="T1023" s="1">
        <v>0</v>
      </c>
      <c r="U1023" s="2" t="s">
        <v>0</v>
      </c>
      <c r="V1023" s="1">
        <v>0</v>
      </c>
      <c r="W1023" s="1">
        <v>0</v>
      </c>
      <c r="X1023" s="2" t="s">
        <v>0</v>
      </c>
      <c r="Y1023" s="1">
        <v>0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2" t="s">
        <v>0</v>
      </c>
      <c r="AK1023" s="1">
        <v>0</v>
      </c>
      <c r="AL1023" s="1">
        <v>0</v>
      </c>
      <c r="AM1023" s="135" t="s">
        <v>1</v>
      </c>
      <c r="AN1023" s="2" t="s">
        <v>1</v>
      </c>
      <c r="AO1023" s="135" t="s">
        <v>1</v>
      </c>
      <c r="AP1023" s="2" t="s">
        <v>1</v>
      </c>
      <c r="AQ1023" s="4">
        <v>-16.64</v>
      </c>
      <c r="AR1023" s="4">
        <v>0</v>
      </c>
    </row>
    <row r="1024" spans="1:44" ht="15" customHeight="1" x14ac:dyDescent="0.25">
      <c r="A1024" s="2" t="s">
        <v>190</v>
      </c>
      <c r="B1024" s="47">
        <v>44486</v>
      </c>
      <c r="C1024" s="2" t="s">
        <v>6</v>
      </c>
      <c r="D1024" s="2" t="s">
        <v>48</v>
      </c>
      <c r="E1024" s="2" t="s">
        <v>229</v>
      </c>
      <c r="F1024" s="2" t="s">
        <v>3311</v>
      </c>
      <c r="G1024" s="2" t="s">
        <v>3</v>
      </c>
      <c r="H1024" s="2" t="s">
        <v>3316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3682.1046499999993</v>
      </c>
      <c r="R1024" s="1">
        <v>0</v>
      </c>
      <c r="S1024" s="1">
        <v>2877.6577499999994</v>
      </c>
      <c r="T1024" s="1">
        <v>0</v>
      </c>
      <c r="U1024" s="2" t="s">
        <v>0</v>
      </c>
      <c r="V1024" s="1">
        <v>0</v>
      </c>
      <c r="W1024" s="1">
        <v>693.48869999999988</v>
      </c>
      <c r="X1024" s="2" t="s">
        <v>8</v>
      </c>
      <c r="Y1024" s="1">
        <v>110.95819999999998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35" t="s">
        <v>1</v>
      </c>
      <c r="AN1024" s="2" t="s">
        <v>1</v>
      </c>
      <c r="AO1024" s="135" t="s">
        <v>1</v>
      </c>
      <c r="AP1024" s="2" t="s">
        <v>1</v>
      </c>
      <c r="AQ1024" s="4">
        <v>3682.1046499999993</v>
      </c>
      <c r="AR1024" s="4">
        <v>0</v>
      </c>
    </row>
    <row r="1025" spans="1:44" ht="15" customHeight="1" x14ac:dyDescent="0.25">
      <c r="A1025" s="2" t="s">
        <v>189</v>
      </c>
      <c r="B1025" s="47">
        <v>44486</v>
      </c>
      <c r="C1025" s="2" t="s">
        <v>26</v>
      </c>
      <c r="D1025" s="2" t="s">
        <v>48</v>
      </c>
      <c r="E1025" s="2" t="s">
        <v>220</v>
      </c>
      <c r="F1025" s="2" t="s">
        <v>3317</v>
      </c>
      <c r="G1025" s="2" t="s">
        <v>3</v>
      </c>
      <c r="H1025" s="2" t="s">
        <v>3318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/>
      <c r="Q1025" s="1">
        <v>3483.4692</v>
      </c>
      <c r="R1025" s="1">
        <v>0</v>
      </c>
      <c r="S1025" s="1">
        <v>2303.61</v>
      </c>
      <c r="T1025" s="1">
        <v>0</v>
      </c>
      <c r="U1025" s="2" t="s">
        <v>0</v>
      </c>
      <c r="V1025" s="1">
        <v>0</v>
      </c>
      <c r="W1025" s="1">
        <v>1017.12</v>
      </c>
      <c r="X1025" s="2" t="s">
        <v>0</v>
      </c>
      <c r="Y1025" s="1">
        <v>162.73920000000001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35" t="s">
        <v>1</v>
      </c>
      <c r="AN1025" s="2" t="s">
        <v>1</v>
      </c>
      <c r="AO1025" s="135" t="s">
        <v>1</v>
      </c>
      <c r="AP1025" s="2" t="s">
        <v>1</v>
      </c>
      <c r="AQ1025" s="4">
        <v>3483.4692</v>
      </c>
      <c r="AR1025" s="4">
        <v>0</v>
      </c>
    </row>
    <row r="1026" spans="1:44" ht="15" customHeight="1" x14ac:dyDescent="0.25">
      <c r="A1026" s="2" t="s">
        <v>188</v>
      </c>
      <c r="B1026" s="47">
        <v>44486</v>
      </c>
      <c r="C1026" s="2" t="s">
        <v>1364</v>
      </c>
      <c r="D1026" s="2" t="s">
        <v>48</v>
      </c>
      <c r="E1026" s="2" t="s">
        <v>1365</v>
      </c>
      <c r="F1026" s="2" t="s">
        <v>3319</v>
      </c>
      <c r="G1026" s="2" t="s">
        <v>3</v>
      </c>
      <c r="H1026" s="2" t="s">
        <v>3320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3016.0018</v>
      </c>
      <c r="R1026" s="1">
        <v>0</v>
      </c>
      <c r="S1026" s="1">
        <v>2369.1257499999992</v>
      </c>
      <c r="T1026" s="1">
        <v>0</v>
      </c>
      <c r="U1026" s="2" t="s">
        <v>0</v>
      </c>
      <c r="V1026" s="1">
        <v>0</v>
      </c>
      <c r="W1026" s="1">
        <v>557.65174999999999</v>
      </c>
      <c r="X1026" s="2" t="s">
        <v>8</v>
      </c>
      <c r="Y1026" s="1">
        <v>89.224299999999999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35" t="s">
        <v>1</v>
      </c>
      <c r="AN1026" s="2" t="s">
        <v>1</v>
      </c>
      <c r="AO1026" s="135" t="s">
        <v>1</v>
      </c>
      <c r="AP1026" s="2" t="s">
        <v>1</v>
      </c>
      <c r="AQ1026" s="4">
        <v>3016.0017999999991</v>
      </c>
      <c r="AR1026" s="4">
        <v>0</v>
      </c>
    </row>
    <row r="1027" spans="1:44" ht="15" customHeight="1" x14ac:dyDescent="0.25">
      <c r="A1027" s="2" t="s">
        <v>187</v>
      </c>
      <c r="B1027" s="47">
        <v>44486</v>
      </c>
      <c r="C1027" s="2" t="s">
        <v>1364</v>
      </c>
      <c r="D1027" s="2" t="s">
        <v>41</v>
      </c>
      <c r="E1027" s="2" t="s">
        <v>1366</v>
      </c>
      <c r="F1027" s="2" t="s">
        <v>3206</v>
      </c>
      <c r="G1027" s="2" t="s">
        <v>3</v>
      </c>
      <c r="H1027" s="2" t="s">
        <v>3321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1510.6874999999998</v>
      </c>
      <c r="R1027" s="1">
        <v>0</v>
      </c>
      <c r="S1027" s="1">
        <v>1189.7851000000003</v>
      </c>
      <c r="T1027" s="1">
        <v>0</v>
      </c>
      <c r="U1027" s="2" t="s">
        <v>0</v>
      </c>
      <c r="V1027" s="1">
        <v>0</v>
      </c>
      <c r="W1027" s="1">
        <v>276.64000000000004</v>
      </c>
      <c r="X1027" s="2" t="s">
        <v>0</v>
      </c>
      <c r="Y1027" s="1">
        <v>44.262400000000007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35" t="s">
        <v>1</v>
      </c>
      <c r="AN1027" s="2" t="s">
        <v>1</v>
      </c>
      <c r="AO1027" s="135" t="s">
        <v>1</v>
      </c>
      <c r="AP1027" s="2" t="s">
        <v>1</v>
      </c>
      <c r="AQ1027" s="4">
        <v>1510.6875000000005</v>
      </c>
      <c r="AR1027" s="4">
        <v>0</v>
      </c>
    </row>
    <row r="1028" spans="1:44" ht="15" customHeight="1" x14ac:dyDescent="0.25">
      <c r="A1028" s="2" t="s">
        <v>186</v>
      </c>
      <c r="B1028" s="47">
        <v>44486</v>
      </c>
      <c r="C1028" s="2" t="s">
        <v>1364</v>
      </c>
      <c r="D1028" s="2" t="s">
        <v>41</v>
      </c>
      <c r="E1028" s="2" t="s">
        <v>1366</v>
      </c>
      <c r="F1028" s="2" t="s">
        <v>3203</v>
      </c>
      <c r="G1028" s="2" t="s">
        <v>3</v>
      </c>
      <c r="H1028" s="2" t="s">
        <v>3322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1499</v>
      </c>
      <c r="P1028" s="2" t="s">
        <v>1500</v>
      </c>
      <c r="Q1028" s="1">
        <v>15.590400000000001</v>
      </c>
      <c r="R1028" s="1">
        <v>0</v>
      </c>
      <c r="S1028" s="1">
        <v>0</v>
      </c>
      <c r="T1028" s="1">
        <v>13.44</v>
      </c>
      <c r="U1028" s="2" t="s">
        <v>8</v>
      </c>
      <c r="V1028" s="1">
        <v>2.1503999999999999</v>
      </c>
      <c r="W1028" s="1">
        <v>0</v>
      </c>
      <c r="X1028" s="2" t="s">
        <v>0</v>
      </c>
      <c r="Y1028" s="1">
        <v>0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35" t="s">
        <v>1</v>
      </c>
      <c r="AN1028" s="2" t="s">
        <v>1</v>
      </c>
      <c r="AO1028" s="135" t="s">
        <v>1</v>
      </c>
      <c r="AP1028" s="2" t="s">
        <v>1</v>
      </c>
      <c r="AQ1028" s="4">
        <v>15.590399999999999</v>
      </c>
      <c r="AR1028" s="4">
        <v>0</v>
      </c>
    </row>
    <row r="1029" spans="1:44" ht="15" customHeight="1" x14ac:dyDescent="0.25">
      <c r="A1029" s="2" t="s">
        <v>185</v>
      </c>
      <c r="B1029" s="47">
        <v>44486</v>
      </c>
      <c r="C1029" s="2" t="s">
        <v>1364</v>
      </c>
      <c r="D1029" s="2" t="s">
        <v>41</v>
      </c>
      <c r="E1029" s="2" t="s">
        <v>1366</v>
      </c>
      <c r="F1029" s="2" t="s">
        <v>3206</v>
      </c>
      <c r="G1029" s="2" t="s">
        <v>3</v>
      </c>
      <c r="H1029" s="2" t="s">
        <v>3323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304.17034999999998</v>
      </c>
      <c r="R1029" s="1">
        <v>0</v>
      </c>
      <c r="S1029" s="1">
        <v>234.47744999999998</v>
      </c>
      <c r="T1029" s="1">
        <v>0</v>
      </c>
      <c r="U1029" s="2" t="s">
        <v>0</v>
      </c>
      <c r="V1029" s="1">
        <v>0</v>
      </c>
      <c r="W1029" s="1">
        <v>60.080100000000002</v>
      </c>
      <c r="X1029" s="2" t="s">
        <v>0</v>
      </c>
      <c r="Y1029" s="1">
        <v>9.6128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35" t="s">
        <v>1</v>
      </c>
      <c r="AN1029" s="2" t="s">
        <v>1</v>
      </c>
      <c r="AO1029" s="135" t="s">
        <v>1</v>
      </c>
      <c r="AP1029" s="2" t="s">
        <v>1</v>
      </c>
      <c r="AQ1029" s="4">
        <v>304.17034999999998</v>
      </c>
      <c r="AR1029" s="4">
        <v>0</v>
      </c>
    </row>
    <row r="1030" spans="1:44" ht="15" customHeight="1" x14ac:dyDescent="0.25">
      <c r="A1030" s="2" t="s">
        <v>183</v>
      </c>
      <c r="B1030" s="47">
        <v>44486</v>
      </c>
      <c r="C1030" s="2" t="s">
        <v>1364</v>
      </c>
      <c r="D1030" s="2" t="s">
        <v>41</v>
      </c>
      <c r="E1030" s="2" t="s">
        <v>1366</v>
      </c>
      <c r="F1030" s="2" t="s">
        <v>3203</v>
      </c>
      <c r="G1030" s="2" t="s">
        <v>3</v>
      </c>
      <c r="H1030" s="2" t="s">
        <v>3324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3325</v>
      </c>
      <c r="P1030" s="2" t="s">
        <v>3326</v>
      </c>
      <c r="Q1030" s="1">
        <v>155.3116</v>
      </c>
      <c r="R1030" s="1">
        <v>0</v>
      </c>
      <c r="S1030" s="1">
        <v>132.21600000000001</v>
      </c>
      <c r="T1030" s="1">
        <v>19.91</v>
      </c>
      <c r="U1030" s="2" t="s">
        <v>8</v>
      </c>
      <c r="V1030" s="1">
        <v>3.1856</v>
      </c>
      <c r="W1030" s="1">
        <v>0</v>
      </c>
      <c r="X1030" s="2" t="s">
        <v>0</v>
      </c>
      <c r="Y1030" s="1">
        <v>0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35" t="s">
        <v>1</v>
      </c>
      <c r="AN1030" s="2" t="s">
        <v>1</v>
      </c>
      <c r="AO1030" s="135" t="s">
        <v>1</v>
      </c>
      <c r="AP1030" s="2" t="s">
        <v>1</v>
      </c>
      <c r="AQ1030" s="4">
        <v>155.3116</v>
      </c>
      <c r="AR1030" s="4">
        <v>0</v>
      </c>
    </row>
    <row r="1031" spans="1:44" ht="15" customHeight="1" x14ac:dyDescent="0.25">
      <c r="A1031" s="2" t="s">
        <v>181</v>
      </c>
      <c r="B1031" s="47">
        <v>44486</v>
      </c>
      <c r="C1031" s="2" t="s">
        <v>1364</v>
      </c>
      <c r="D1031" s="2" t="s">
        <v>41</v>
      </c>
      <c r="E1031" s="2" t="s">
        <v>1366</v>
      </c>
      <c r="F1031" s="2" t="s">
        <v>3206</v>
      </c>
      <c r="G1031" s="2" t="s">
        <v>3</v>
      </c>
      <c r="H1031" s="2" t="s">
        <v>3327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1023.1836499999999</v>
      </c>
      <c r="R1031" s="1">
        <v>0</v>
      </c>
      <c r="S1031" s="1">
        <v>831.24749999999995</v>
      </c>
      <c r="T1031" s="1">
        <v>0</v>
      </c>
      <c r="U1031" s="2" t="s">
        <v>0</v>
      </c>
      <c r="V1031" s="1">
        <v>0</v>
      </c>
      <c r="W1031" s="1">
        <v>165.46214999999998</v>
      </c>
      <c r="X1031" s="2" t="s">
        <v>0</v>
      </c>
      <c r="Y1031" s="1">
        <v>26.474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35" t="s">
        <v>1</v>
      </c>
      <c r="AN1031" s="2" t="s">
        <v>1</v>
      </c>
      <c r="AO1031" s="135" t="s">
        <v>1</v>
      </c>
      <c r="AP1031" s="2" t="s">
        <v>1</v>
      </c>
      <c r="AQ1031" s="4">
        <v>1023.1836499999999</v>
      </c>
      <c r="AR1031" s="4">
        <v>0</v>
      </c>
    </row>
    <row r="1032" spans="1:44" ht="15" customHeight="1" x14ac:dyDescent="0.25">
      <c r="A1032" s="2" t="s">
        <v>179</v>
      </c>
      <c r="B1032" s="47">
        <v>44486</v>
      </c>
      <c r="C1032" s="2" t="s">
        <v>6</v>
      </c>
      <c r="D1032" s="2" t="s">
        <v>41</v>
      </c>
      <c r="E1032" s="2" t="s">
        <v>218</v>
      </c>
      <c r="F1032" s="2" t="s">
        <v>2981</v>
      </c>
      <c r="G1032" s="2" t="s">
        <v>3</v>
      </c>
      <c r="H1032" s="2" t="s">
        <v>3328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5274.395934000001</v>
      </c>
      <c r="R1032" s="1">
        <v>0</v>
      </c>
      <c r="S1032" s="1">
        <v>3922.1873500000011</v>
      </c>
      <c r="T1032" s="1">
        <v>0</v>
      </c>
      <c r="U1032" s="2" t="s">
        <v>0</v>
      </c>
      <c r="V1032" s="1">
        <v>0</v>
      </c>
      <c r="W1032" s="1">
        <v>1165.6971000000005</v>
      </c>
      <c r="X1032" s="2" t="s">
        <v>0</v>
      </c>
      <c r="Y1032" s="1">
        <v>186.511484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35" t="s">
        <v>1</v>
      </c>
      <c r="AN1032" s="2" t="s">
        <v>1</v>
      </c>
      <c r="AO1032" s="135" t="s">
        <v>1</v>
      </c>
      <c r="AP1032" s="2" t="s">
        <v>1</v>
      </c>
      <c r="AQ1032" s="4">
        <v>5274.395934000001</v>
      </c>
      <c r="AR1032" s="4">
        <v>0</v>
      </c>
    </row>
    <row r="1033" spans="1:44" ht="15" customHeight="1" x14ac:dyDescent="0.25">
      <c r="A1033" s="2" t="s">
        <v>178</v>
      </c>
      <c r="B1033" s="47">
        <v>44486</v>
      </c>
      <c r="C1033" s="2" t="s">
        <v>34</v>
      </c>
      <c r="D1033" s="2" t="s">
        <v>41</v>
      </c>
      <c r="E1033" s="2" t="s">
        <v>216</v>
      </c>
      <c r="F1033" s="2" t="s">
        <v>3329</v>
      </c>
      <c r="G1033" s="2" t="s">
        <v>3</v>
      </c>
      <c r="H1033" s="2" t="s">
        <v>3330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1826.6732999999988</v>
      </c>
      <c r="R1033" s="1">
        <v>0</v>
      </c>
      <c r="S1033" s="1">
        <v>1595.4968999999999</v>
      </c>
      <c r="T1033" s="1">
        <v>0</v>
      </c>
      <c r="U1033" s="2" t="s">
        <v>0</v>
      </c>
      <c r="V1033" s="1">
        <v>0</v>
      </c>
      <c r="W1033" s="1">
        <v>199.29000000000002</v>
      </c>
      <c r="X1033" s="2" t="s">
        <v>0</v>
      </c>
      <c r="Y1033" s="1">
        <v>31.886399999999998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35" t="s">
        <v>1</v>
      </c>
      <c r="AN1033" s="2" t="s">
        <v>1</v>
      </c>
      <c r="AO1033" s="135" t="s">
        <v>1</v>
      </c>
      <c r="AP1033" s="2" t="s">
        <v>1</v>
      </c>
      <c r="AQ1033" s="4">
        <v>1826.6732999999999</v>
      </c>
      <c r="AR1033" s="4">
        <v>0</v>
      </c>
    </row>
    <row r="1034" spans="1:44" ht="15" customHeight="1" x14ac:dyDescent="0.25">
      <c r="A1034" s="2" t="s">
        <v>176</v>
      </c>
      <c r="B1034" s="47">
        <v>44486</v>
      </c>
      <c r="C1034" s="2" t="s">
        <v>26</v>
      </c>
      <c r="D1034" s="2" t="s">
        <v>41</v>
      </c>
      <c r="E1034" s="2" t="s">
        <v>211</v>
      </c>
      <c r="F1034" s="2" t="s">
        <v>3331</v>
      </c>
      <c r="G1034" s="2" t="s">
        <v>12</v>
      </c>
      <c r="H1034" s="2" t="s">
        <v>1</v>
      </c>
      <c r="I1034" s="1" t="s">
        <v>1213</v>
      </c>
      <c r="J1034" s="1" t="s">
        <v>1</v>
      </c>
      <c r="K1034" s="1" t="s">
        <v>3332</v>
      </c>
      <c r="L1034" s="1" t="s">
        <v>3333</v>
      </c>
      <c r="M1034" s="1">
        <v>26.76</v>
      </c>
      <c r="N1034" s="2" t="s">
        <v>11</v>
      </c>
      <c r="O1034" s="2" t="s">
        <v>3334</v>
      </c>
      <c r="P1034" s="2" t="s">
        <v>3335</v>
      </c>
      <c r="Q1034" s="1">
        <v>-10.68</v>
      </c>
      <c r="R1034" s="1">
        <v>0</v>
      </c>
      <c r="S1034" s="1">
        <v>-10.68</v>
      </c>
      <c r="T1034" s="1">
        <v>0</v>
      </c>
      <c r="U1034" s="2" t="s">
        <v>0</v>
      </c>
      <c r="V1034" s="1">
        <v>0</v>
      </c>
      <c r="W1034" s="1">
        <v>0</v>
      </c>
      <c r="X1034" s="2" t="s">
        <v>0</v>
      </c>
      <c r="Y1034" s="1">
        <v>0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35" t="s">
        <v>1</v>
      </c>
      <c r="AN1034" s="2" t="s">
        <v>1</v>
      </c>
      <c r="AO1034" s="135" t="s">
        <v>1</v>
      </c>
      <c r="AP1034" s="2" t="s">
        <v>1</v>
      </c>
      <c r="AQ1034" s="4">
        <v>-10.68</v>
      </c>
      <c r="AR1034" s="4">
        <v>0</v>
      </c>
    </row>
    <row r="1035" spans="1:44" ht="15" customHeight="1" x14ac:dyDescent="0.25">
      <c r="A1035" s="2" t="s">
        <v>175</v>
      </c>
      <c r="B1035" s="47">
        <v>44486</v>
      </c>
      <c r="C1035" s="2" t="s">
        <v>26</v>
      </c>
      <c r="D1035" s="2" t="s">
        <v>41</v>
      </c>
      <c r="E1035" s="2" t="s">
        <v>211</v>
      </c>
      <c r="F1035" s="2" t="s">
        <v>2453</v>
      </c>
      <c r="G1035" s="2" t="s">
        <v>3</v>
      </c>
      <c r="H1035" s="2" t="s">
        <v>3336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3502.328555999999</v>
      </c>
      <c r="R1035" s="1">
        <v>0</v>
      </c>
      <c r="S1035" s="1">
        <v>2453.662949999999</v>
      </c>
      <c r="T1035" s="1">
        <v>0</v>
      </c>
      <c r="U1035" s="2" t="s">
        <v>0</v>
      </c>
      <c r="V1035" s="1">
        <v>0</v>
      </c>
      <c r="W1035" s="1">
        <v>904.02205000000004</v>
      </c>
      <c r="X1035" s="2" t="s">
        <v>0</v>
      </c>
      <c r="Y1035" s="1">
        <v>144.64355599999999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35" t="s">
        <v>1</v>
      </c>
      <c r="AN1035" s="2" t="s">
        <v>1</v>
      </c>
      <c r="AO1035" s="135" t="s">
        <v>1</v>
      </c>
      <c r="AP1035" s="2" t="s">
        <v>1</v>
      </c>
      <c r="AQ1035" s="4">
        <v>3502.328555999999</v>
      </c>
      <c r="AR1035" s="4">
        <v>0</v>
      </c>
    </row>
    <row r="1036" spans="1:44" ht="15" customHeight="1" x14ac:dyDescent="0.25">
      <c r="A1036" s="2" t="s">
        <v>173</v>
      </c>
      <c r="B1036" s="47">
        <v>44486</v>
      </c>
      <c r="C1036" s="2" t="s">
        <v>6</v>
      </c>
      <c r="D1036" s="2" t="s">
        <v>41</v>
      </c>
      <c r="E1036" s="2" t="s">
        <v>214</v>
      </c>
      <c r="F1036" s="2" t="s">
        <v>1128</v>
      </c>
      <c r="G1036" s="2" t="s">
        <v>3</v>
      </c>
      <c r="H1036" s="2" t="s">
        <v>3337</v>
      </c>
      <c r="I1036" s="1"/>
      <c r="J1036" s="1"/>
      <c r="K1036" s="1"/>
      <c r="L1036" s="1"/>
      <c r="M1036" s="1">
        <v>0</v>
      </c>
      <c r="N1036" s="2"/>
      <c r="O1036" s="2" t="s">
        <v>2</v>
      </c>
      <c r="P1036" s="2"/>
      <c r="Q1036" s="1">
        <v>1446.7924</v>
      </c>
      <c r="R1036" s="1">
        <v>0</v>
      </c>
      <c r="S1036" s="1">
        <v>1419.95</v>
      </c>
      <c r="T1036" s="1">
        <v>0</v>
      </c>
      <c r="U1036" s="2" t="s">
        <v>0</v>
      </c>
      <c r="V1036" s="1">
        <v>0</v>
      </c>
      <c r="W1036" s="1">
        <v>23.14</v>
      </c>
      <c r="X1036" s="2" t="s">
        <v>8</v>
      </c>
      <c r="Y1036" s="1">
        <v>3.7024000000000004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35"/>
      <c r="AN1036" s="2"/>
      <c r="AO1036" s="135">
        <v>0</v>
      </c>
      <c r="AP1036" s="2">
        <v>0</v>
      </c>
      <c r="AQ1036" s="4">
        <v>1446.7924</v>
      </c>
      <c r="AR1036" s="4">
        <v>0</v>
      </c>
    </row>
    <row r="1037" spans="1:44" ht="15" customHeight="1" x14ac:dyDescent="0.25">
      <c r="A1037" s="2" t="s">
        <v>172</v>
      </c>
      <c r="B1037" s="47">
        <v>44486</v>
      </c>
      <c r="C1037" s="2" t="s">
        <v>6</v>
      </c>
      <c r="D1037" s="2" t="s">
        <v>41</v>
      </c>
      <c r="E1037" s="2" t="s">
        <v>1110</v>
      </c>
      <c r="F1037" s="2" t="s">
        <v>3338</v>
      </c>
      <c r="G1037" s="2" t="s">
        <v>895</v>
      </c>
      <c r="H1037" s="2" t="s">
        <v>3339</v>
      </c>
      <c r="I1037" s="1"/>
      <c r="J1037" s="1"/>
      <c r="K1037" s="1"/>
      <c r="L1037" s="1"/>
      <c r="M1037" s="1">
        <v>0</v>
      </c>
      <c r="N1037" s="2"/>
      <c r="O1037" s="2" t="s">
        <v>2</v>
      </c>
      <c r="P1037" s="2"/>
      <c r="Q1037" s="1">
        <v>1958.3212000000001</v>
      </c>
      <c r="R1037" s="1">
        <v>0</v>
      </c>
      <c r="S1037" s="1">
        <v>1944.9</v>
      </c>
      <c r="T1037" s="1">
        <v>0</v>
      </c>
      <c r="U1037" s="2" t="s">
        <v>0</v>
      </c>
      <c r="V1037" s="1">
        <v>0</v>
      </c>
      <c r="W1037" s="1">
        <v>11.57</v>
      </c>
      <c r="X1037" s="2" t="s">
        <v>0</v>
      </c>
      <c r="Y1037" s="1">
        <v>1.8512000000000002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35"/>
      <c r="AN1037" s="2"/>
      <c r="AO1037" s="135">
        <v>0</v>
      </c>
      <c r="AP1037" s="2"/>
      <c r="AQ1037" s="4">
        <v>1958.3212000000001</v>
      </c>
      <c r="AR1037" s="4">
        <v>0</v>
      </c>
    </row>
    <row r="1038" spans="1:44" ht="15" customHeight="1" x14ac:dyDescent="0.25">
      <c r="A1038" s="2" t="s">
        <v>171</v>
      </c>
      <c r="B1038" s="47">
        <v>44486</v>
      </c>
      <c r="C1038" s="2" t="s">
        <v>1364</v>
      </c>
      <c r="D1038" s="2" t="s">
        <v>37</v>
      </c>
      <c r="E1038" s="2" t="s">
        <v>1367</v>
      </c>
      <c r="F1038" s="2" t="s">
        <v>3206</v>
      </c>
      <c r="G1038" s="2" t="s">
        <v>3</v>
      </c>
      <c r="H1038" s="2" t="s">
        <v>3340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2212.5933500000001</v>
      </c>
      <c r="R1038" s="1">
        <v>0</v>
      </c>
      <c r="S1038" s="1">
        <v>1767.885849999999</v>
      </c>
      <c r="T1038" s="1">
        <v>0</v>
      </c>
      <c r="U1038" s="2" t="s">
        <v>0</v>
      </c>
      <c r="V1038" s="1">
        <v>0</v>
      </c>
      <c r="W1038" s="1">
        <v>383.36859999999996</v>
      </c>
      <c r="X1038" s="2" t="s">
        <v>0</v>
      </c>
      <c r="Y1038" s="1">
        <v>61.33890000000001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35" t="s">
        <v>1</v>
      </c>
      <c r="AN1038" s="2" t="s">
        <v>1</v>
      </c>
      <c r="AO1038" s="135" t="s">
        <v>1</v>
      </c>
      <c r="AP1038" s="2" t="s">
        <v>1</v>
      </c>
      <c r="AQ1038" s="4">
        <v>2212.5933499999992</v>
      </c>
      <c r="AR1038" s="4">
        <v>0</v>
      </c>
    </row>
    <row r="1039" spans="1:44" ht="15" customHeight="1" x14ac:dyDescent="0.25">
      <c r="A1039" s="2" t="s">
        <v>170</v>
      </c>
      <c r="B1039" s="47">
        <v>44486</v>
      </c>
      <c r="C1039" s="2" t="s">
        <v>1364</v>
      </c>
      <c r="D1039" s="2" t="s">
        <v>37</v>
      </c>
      <c r="E1039" s="2" t="s">
        <v>1367</v>
      </c>
      <c r="F1039" s="2" t="s">
        <v>3203</v>
      </c>
      <c r="G1039" s="2" t="s">
        <v>12</v>
      </c>
      <c r="H1039" s="2" t="s">
        <v>1</v>
      </c>
      <c r="I1039" s="1" t="s">
        <v>2124</v>
      </c>
      <c r="J1039" s="1" t="s">
        <v>1</v>
      </c>
      <c r="K1039" s="1" t="s">
        <v>3341</v>
      </c>
      <c r="L1039" s="1" t="s">
        <v>3342</v>
      </c>
      <c r="M1039" s="1">
        <v>16.12</v>
      </c>
      <c r="N1039" s="2" t="s">
        <v>11</v>
      </c>
      <c r="O1039" s="2" t="s">
        <v>3343</v>
      </c>
      <c r="P1039" s="2" t="s">
        <v>3344</v>
      </c>
      <c r="Q1039" s="1">
        <v>-2.9</v>
      </c>
      <c r="R1039" s="1">
        <v>0</v>
      </c>
      <c r="S1039" s="1">
        <v>0</v>
      </c>
      <c r="T1039" s="1">
        <v>0</v>
      </c>
      <c r="U1039" s="2" t="s">
        <v>0</v>
      </c>
      <c r="V1039" s="1">
        <v>0</v>
      </c>
      <c r="W1039" s="1">
        <v>-2.5</v>
      </c>
      <c r="X1039" s="2" t="s">
        <v>8</v>
      </c>
      <c r="Y1039" s="1">
        <v>-0.4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35" t="s">
        <v>1</v>
      </c>
      <c r="AN1039" s="2" t="s">
        <v>1</v>
      </c>
      <c r="AO1039" s="135" t="s">
        <v>1</v>
      </c>
      <c r="AP1039" s="2" t="s">
        <v>1</v>
      </c>
      <c r="AQ1039" s="4">
        <v>-2.9</v>
      </c>
      <c r="AR1039" s="4">
        <v>0</v>
      </c>
    </row>
    <row r="1040" spans="1:44" ht="15" customHeight="1" x14ac:dyDescent="0.25">
      <c r="A1040" s="2" t="s">
        <v>169</v>
      </c>
      <c r="B1040" s="47">
        <v>44486</v>
      </c>
      <c r="C1040" s="2" t="s">
        <v>6</v>
      </c>
      <c r="D1040" s="2" t="s">
        <v>37</v>
      </c>
      <c r="E1040" s="2" t="s">
        <v>209</v>
      </c>
      <c r="F1040" s="2" t="s">
        <v>3113</v>
      </c>
      <c r="G1040" s="2" t="s">
        <v>3</v>
      </c>
      <c r="H1040" s="2" t="s">
        <v>3345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356</v>
      </c>
      <c r="P1040" s="2" t="s">
        <v>1216</v>
      </c>
      <c r="Q1040" s="1">
        <v>19.441600000000001</v>
      </c>
      <c r="R1040" s="1">
        <v>0</v>
      </c>
      <c r="S1040" s="1">
        <v>0</v>
      </c>
      <c r="T1040" s="1">
        <v>16.760000000000002</v>
      </c>
      <c r="U1040" s="2" t="s">
        <v>8</v>
      </c>
      <c r="V1040" s="1">
        <v>2.6816</v>
      </c>
      <c r="W1040" s="1">
        <v>0</v>
      </c>
      <c r="X1040" s="2" t="s">
        <v>0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35" t="s">
        <v>1</v>
      </c>
      <c r="AN1040" s="2" t="s">
        <v>1</v>
      </c>
      <c r="AO1040" s="135" t="s">
        <v>1</v>
      </c>
      <c r="AP1040" s="2" t="s">
        <v>1</v>
      </c>
      <c r="AQ1040" s="4">
        <v>19.441600000000001</v>
      </c>
      <c r="AR1040" s="4">
        <v>0</v>
      </c>
    </row>
    <row r="1041" spans="1:44" ht="15" customHeight="1" x14ac:dyDescent="0.25">
      <c r="A1041" s="2" t="s">
        <v>168</v>
      </c>
      <c r="B1041" s="47">
        <v>44486</v>
      </c>
      <c r="C1041" s="2" t="s">
        <v>6</v>
      </c>
      <c r="D1041" s="2" t="s">
        <v>37</v>
      </c>
      <c r="E1041" s="2" t="s">
        <v>209</v>
      </c>
      <c r="F1041" s="2" t="s">
        <v>3113</v>
      </c>
      <c r="G1041" s="2" t="s">
        <v>3</v>
      </c>
      <c r="H1041" s="2" t="s">
        <v>3346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3391.3799300000005</v>
      </c>
      <c r="R1041" s="1">
        <v>0</v>
      </c>
      <c r="S1041" s="1">
        <v>2344.2123000000001</v>
      </c>
      <c r="T1041" s="1">
        <v>0</v>
      </c>
      <c r="U1041" s="2" t="s">
        <v>0</v>
      </c>
      <c r="V1041" s="1">
        <v>0</v>
      </c>
      <c r="W1041" s="1">
        <v>902.73064999999997</v>
      </c>
      <c r="X1041" s="2" t="s">
        <v>0</v>
      </c>
      <c r="Y1041" s="1">
        <v>144.43697999999998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35" t="s">
        <v>1</v>
      </c>
      <c r="AN1041" s="2" t="s">
        <v>1</v>
      </c>
      <c r="AO1041" s="135" t="s">
        <v>1</v>
      </c>
      <c r="AP1041" s="2" t="s">
        <v>1</v>
      </c>
      <c r="AQ1041" s="4">
        <v>3391.3799300000001</v>
      </c>
      <c r="AR1041" s="4">
        <v>0</v>
      </c>
    </row>
    <row r="1042" spans="1:44" ht="15" customHeight="1" x14ac:dyDescent="0.25">
      <c r="A1042" s="2" t="s">
        <v>167</v>
      </c>
      <c r="B1042" s="47">
        <v>44486</v>
      </c>
      <c r="C1042" s="2" t="s">
        <v>6</v>
      </c>
      <c r="D1042" s="2" t="s">
        <v>37</v>
      </c>
      <c r="E1042" s="2" t="s">
        <v>209</v>
      </c>
      <c r="F1042" s="2" t="s">
        <v>3113</v>
      </c>
      <c r="G1042" s="2" t="s">
        <v>3</v>
      </c>
      <c r="H1042" s="2" t="s">
        <v>3347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373.86525000000006</v>
      </c>
      <c r="R1042" s="1">
        <v>0</v>
      </c>
      <c r="S1042" s="1">
        <v>301.23765000000003</v>
      </c>
      <c r="T1042" s="1">
        <v>0</v>
      </c>
      <c r="U1042" s="2" t="s">
        <v>0</v>
      </c>
      <c r="V1042" s="1">
        <v>0</v>
      </c>
      <c r="W1042" s="1">
        <v>62.61</v>
      </c>
      <c r="X1042" s="2" t="s">
        <v>0</v>
      </c>
      <c r="Y1042" s="1">
        <v>10.0176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35" t="s">
        <v>1</v>
      </c>
      <c r="AN1042" s="2" t="s">
        <v>1</v>
      </c>
      <c r="AO1042" s="135" t="s">
        <v>1</v>
      </c>
      <c r="AP1042" s="2" t="s">
        <v>1</v>
      </c>
      <c r="AQ1042" s="4">
        <v>373.86525000000006</v>
      </c>
      <c r="AR1042" s="4">
        <v>0</v>
      </c>
    </row>
    <row r="1043" spans="1:44" ht="15" customHeight="1" x14ac:dyDescent="0.25">
      <c r="A1043" s="2" t="s">
        <v>166</v>
      </c>
      <c r="B1043" s="47">
        <v>44486</v>
      </c>
      <c r="C1043" s="2" t="s">
        <v>34</v>
      </c>
      <c r="D1043" s="2" t="s">
        <v>37</v>
      </c>
      <c r="E1043" s="2" t="s">
        <v>207</v>
      </c>
      <c r="F1043" s="2" t="s">
        <v>1756</v>
      </c>
      <c r="G1043" s="2" t="s">
        <v>3</v>
      </c>
      <c r="H1043" s="2" t="s">
        <v>3348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2491.5680999999995</v>
      </c>
      <c r="R1043" s="1">
        <v>0</v>
      </c>
      <c r="S1043" s="1">
        <v>2148.8351499999994</v>
      </c>
      <c r="T1043" s="1">
        <v>0</v>
      </c>
      <c r="U1043" s="2" t="s">
        <v>0</v>
      </c>
      <c r="V1043" s="1">
        <v>0</v>
      </c>
      <c r="W1043" s="1">
        <v>295.45945</v>
      </c>
      <c r="X1043" s="2" t="s">
        <v>8</v>
      </c>
      <c r="Y1043" s="1">
        <v>47.273500000000013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35" t="s">
        <v>1</v>
      </c>
      <c r="AN1043" s="2" t="s">
        <v>1</v>
      </c>
      <c r="AO1043" s="135" t="s">
        <v>1</v>
      </c>
      <c r="AP1043" s="2" t="s">
        <v>1</v>
      </c>
      <c r="AQ1043" s="4">
        <v>2491.5680999999995</v>
      </c>
      <c r="AR1043" s="4">
        <v>0</v>
      </c>
    </row>
    <row r="1044" spans="1:44" ht="15" customHeight="1" x14ac:dyDescent="0.25">
      <c r="A1044" s="2" t="s">
        <v>165</v>
      </c>
      <c r="B1044" s="47">
        <v>44486</v>
      </c>
      <c r="C1044" s="2" t="s">
        <v>26</v>
      </c>
      <c r="D1044" s="2" t="s">
        <v>37</v>
      </c>
      <c r="E1044" s="2" t="s">
        <v>4</v>
      </c>
      <c r="F1044" s="2" t="s">
        <v>2318</v>
      </c>
      <c r="G1044" s="2" t="s">
        <v>12</v>
      </c>
      <c r="H1044" s="2" t="s">
        <v>1</v>
      </c>
      <c r="I1044" s="1" t="s">
        <v>1210</v>
      </c>
      <c r="J1044" s="1" t="s">
        <v>1</v>
      </c>
      <c r="K1044" s="1" t="s">
        <v>3349</v>
      </c>
      <c r="L1044" s="1" t="s">
        <v>3333</v>
      </c>
      <c r="M1044" s="1">
        <v>155.66</v>
      </c>
      <c r="N1044" s="2" t="s">
        <v>11</v>
      </c>
      <c r="O1044" s="2" t="s">
        <v>3350</v>
      </c>
      <c r="P1044" s="2" t="s">
        <v>3351</v>
      </c>
      <c r="Q1044" s="1">
        <v>-11.6348</v>
      </c>
      <c r="R1044" s="1">
        <v>0</v>
      </c>
      <c r="S1044" s="1">
        <v>0</v>
      </c>
      <c r="T1044" s="1">
        <v>0</v>
      </c>
      <c r="U1044" s="2" t="s">
        <v>0</v>
      </c>
      <c r="V1044" s="1">
        <v>0</v>
      </c>
      <c r="W1044" s="1">
        <v>-10.029999999999999</v>
      </c>
      <c r="X1044" s="2" t="s">
        <v>8</v>
      </c>
      <c r="Y1044" s="1">
        <v>-1.6048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35" t="s">
        <v>1</v>
      </c>
      <c r="AN1044" s="2" t="s">
        <v>1</v>
      </c>
      <c r="AO1044" s="135" t="s">
        <v>1</v>
      </c>
      <c r="AP1044" s="2" t="s">
        <v>1</v>
      </c>
      <c r="AQ1044" s="4">
        <v>-11.634799999999998</v>
      </c>
      <c r="AR1044" s="4">
        <v>0</v>
      </c>
    </row>
    <row r="1045" spans="1:44" ht="15" customHeight="1" x14ac:dyDescent="0.25">
      <c r="A1045" s="2" t="s">
        <v>164</v>
      </c>
      <c r="B1045" s="47">
        <v>44486</v>
      </c>
      <c r="C1045" s="2" t="s">
        <v>26</v>
      </c>
      <c r="D1045" s="2" t="s">
        <v>37</v>
      </c>
      <c r="E1045" s="2" t="s">
        <v>4</v>
      </c>
      <c r="F1045" s="2" t="s">
        <v>1664</v>
      </c>
      <c r="G1045" s="2" t="s">
        <v>3</v>
      </c>
      <c r="H1045" s="2" t="s">
        <v>3352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2865.633538</v>
      </c>
      <c r="R1045" s="1">
        <v>0</v>
      </c>
      <c r="S1045" s="1">
        <v>1914.9055999999996</v>
      </c>
      <c r="T1045" s="1">
        <v>0</v>
      </c>
      <c r="U1045" s="2" t="s">
        <v>0</v>
      </c>
      <c r="V1045" s="1">
        <v>0</v>
      </c>
      <c r="W1045" s="1">
        <v>819.5930500000004</v>
      </c>
      <c r="X1045" s="2" t="s">
        <v>8</v>
      </c>
      <c r="Y1045" s="1">
        <v>131.13488799999999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35" t="s">
        <v>1</v>
      </c>
      <c r="AN1045" s="2" t="s">
        <v>1</v>
      </c>
      <c r="AO1045" s="135" t="s">
        <v>1</v>
      </c>
      <c r="AP1045" s="2" t="s">
        <v>1</v>
      </c>
      <c r="AQ1045" s="4">
        <v>2865.633538</v>
      </c>
      <c r="AR1045" s="4">
        <v>0</v>
      </c>
    </row>
    <row r="1046" spans="1:44" ht="15" customHeight="1" x14ac:dyDescent="0.25">
      <c r="A1046" s="2" t="s">
        <v>163</v>
      </c>
      <c r="B1046" s="47">
        <v>44486</v>
      </c>
      <c r="C1046" s="2" t="s">
        <v>6</v>
      </c>
      <c r="D1046" s="2" t="s">
        <v>32</v>
      </c>
      <c r="E1046" s="2" t="s">
        <v>203</v>
      </c>
      <c r="F1046" s="2" t="s">
        <v>2241</v>
      </c>
      <c r="G1046" s="2" t="s">
        <v>3</v>
      </c>
      <c r="H1046" s="2" t="s">
        <v>3353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1">
        <v>5399.8282679999975</v>
      </c>
      <c r="R1046" s="1">
        <v>0</v>
      </c>
      <c r="S1046" s="1">
        <v>4387.79475</v>
      </c>
      <c r="T1046" s="1">
        <v>0</v>
      </c>
      <c r="U1046" s="2" t="s">
        <v>0</v>
      </c>
      <c r="V1046" s="1">
        <v>0</v>
      </c>
      <c r="W1046" s="1">
        <v>872.44274999999948</v>
      </c>
      <c r="X1046" s="2" t="s">
        <v>8</v>
      </c>
      <c r="Y1046" s="1">
        <v>139.59076799999994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35" t="s">
        <v>1</v>
      </c>
      <c r="AN1046" s="2" t="s">
        <v>1</v>
      </c>
      <c r="AO1046" s="135" t="s">
        <v>1</v>
      </c>
      <c r="AP1046" s="2" t="s">
        <v>1</v>
      </c>
      <c r="AQ1046" s="4">
        <v>5399.8282679999993</v>
      </c>
      <c r="AR1046" s="4">
        <v>0</v>
      </c>
    </row>
    <row r="1047" spans="1:44" ht="15" customHeight="1" x14ac:dyDescent="0.25">
      <c r="A1047" s="2" t="s">
        <v>162</v>
      </c>
      <c r="B1047" s="47">
        <v>44486</v>
      </c>
      <c r="C1047" s="2" t="s">
        <v>26</v>
      </c>
      <c r="D1047" s="2" t="s">
        <v>32</v>
      </c>
      <c r="E1047" s="2" t="s">
        <v>31</v>
      </c>
      <c r="F1047" s="2" t="s">
        <v>3354</v>
      </c>
      <c r="G1047" s="2" t="s">
        <v>3</v>
      </c>
      <c r="H1047" s="2" t="s">
        <v>3355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1205</v>
      </c>
      <c r="P1047" s="2" t="s">
        <v>731</v>
      </c>
      <c r="Q1047" s="1">
        <v>118.08825</v>
      </c>
      <c r="R1047" s="1">
        <v>0</v>
      </c>
      <c r="S1047" s="1">
        <v>118.08825</v>
      </c>
      <c r="T1047" s="1">
        <v>0</v>
      </c>
      <c r="U1047" s="2" t="s">
        <v>0</v>
      </c>
      <c r="V1047" s="1">
        <v>0</v>
      </c>
      <c r="W1047" s="1">
        <v>0</v>
      </c>
      <c r="X1047" s="2" t="s">
        <v>0</v>
      </c>
      <c r="Y1047" s="1">
        <v>0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35" t="s">
        <v>1</v>
      </c>
      <c r="AN1047" s="2" t="s">
        <v>1</v>
      </c>
      <c r="AO1047" s="135" t="s">
        <v>1</v>
      </c>
      <c r="AP1047" s="2" t="s">
        <v>1</v>
      </c>
      <c r="AQ1047" s="4">
        <v>118.08825</v>
      </c>
      <c r="AR1047" s="4">
        <v>0</v>
      </c>
    </row>
    <row r="1048" spans="1:44" ht="15" customHeight="1" x14ac:dyDescent="0.25">
      <c r="A1048" s="2" t="s">
        <v>161</v>
      </c>
      <c r="B1048" s="47">
        <v>44486</v>
      </c>
      <c r="C1048" s="2" t="s">
        <v>26</v>
      </c>
      <c r="D1048" s="2" t="s">
        <v>32</v>
      </c>
      <c r="E1048" s="2" t="s">
        <v>31</v>
      </c>
      <c r="F1048" s="2" t="s">
        <v>2539</v>
      </c>
      <c r="G1048" s="2" t="s">
        <v>3</v>
      </c>
      <c r="H1048" s="2" t="s">
        <v>3356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1086.7307539999997</v>
      </c>
      <c r="R1048" s="1">
        <v>0</v>
      </c>
      <c r="S1048" s="1">
        <v>584.36154999999997</v>
      </c>
      <c r="T1048" s="1">
        <v>0</v>
      </c>
      <c r="U1048" s="2" t="s">
        <v>0</v>
      </c>
      <c r="V1048" s="1">
        <v>0</v>
      </c>
      <c r="W1048" s="1">
        <v>433.07690000000002</v>
      </c>
      <c r="X1048" s="2" t="s">
        <v>8</v>
      </c>
      <c r="Y1048" s="1">
        <v>69.292303999999973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35" t="s">
        <v>1</v>
      </c>
      <c r="AN1048" s="2" t="s">
        <v>1</v>
      </c>
      <c r="AO1048" s="135" t="s">
        <v>1</v>
      </c>
      <c r="AP1048" s="2" t="s">
        <v>1</v>
      </c>
      <c r="AQ1048" s="4">
        <v>1086.7307539999999</v>
      </c>
      <c r="AR1048" s="4">
        <v>0</v>
      </c>
    </row>
    <row r="1049" spans="1:44" ht="15" customHeight="1" x14ac:dyDescent="0.25">
      <c r="A1049" s="2" t="s">
        <v>160</v>
      </c>
      <c r="B1049" s="47">
        <v>44486</v>
      </c>
      <c r="C1049" s="2" t="s">
        <v>26</v>
      </c>
      <c r="D1049" s="2" t="s">
        <v>32</v>
      </c>
      <c r="E1049" s="2" t="s">
        <v>31</v>
      </c>
      <c r="F1049" s="2" t="s">
        <v>2539</v>
      </c>
      <c r="G1049" s="2" t="s">
        <v>3</v>
      </c>
      <c r="H1049" s="2" t="s">
        <v>3357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1886.3140959999998</v>
      </c>
      <c r="R1049" s="1">
        <v>0</v>
      </c>
      <c r="S1049" s="1">
        <v>1481.8489499999998</v>
      </c>
      <c r="T1049" s="1">
        <v>0</v>
      </c>
      <c r="U1049" s="2" t="s">
        <v>0</v>
      </c>
      <c r="V1049" s="1">
        <v>0</v>
      </c>
      <c r="W1049" s="1">
        <v>348.67685000000006</v>
      </c>
      <c r="X1049" s="2" t="s">
        <v>0</v>
      </c>
      <c r="Y1049" s="1">
        <v>55.78829600000001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35" t="s">
        <v>1</v>
      </c>
      <c r="AN1049" s="2" t="s">
        <v>1</v>
      </c>
      <c r="AO1049" s="135" t="s">
        <v>1</v>
      </c>
      <c r="AP1049" s="2" t="s">
        <v>1</v>
      </c>
      <c r="AQ1049" s="4">
        <v>1886.3140959999998</v>
      </c>
      <c r="AR1049" s="4">
        <v>0</v>
      </c>
    </row>
    <row r="1050" spans="1:44" ht="15" customHeight="1" x14ac:dyDescent="0.25">
      <c r="A1050" s="2" t="s">
        <v>159</v>
      </c>
      <c r="B1050" s="47">
        <v>44486</v>
      </c>
      <c r="C1050" s="2" t="s">
        <v>6</v>
      </c>
      <c r="D1050" s="2" t="s">
        <v>25</v>
      </c>
      <c r="E1050" s="2" t="s">
        <v>197</v>
      </c>
      <c r="F1050" s="2" t="s">
        <v>3358</v>
      </c>
      <c r="G1050" s="2" t="s">
        <v>3</v>
      </c>
      <c r="H1050" s="2" t="s">
        <v>3359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889</v>
      </c>
      <c r="P1050" s="2" t="s">
        <v>890</v>
      </c>
      <c r="Q1050" s="1">
        <v>90.085300000000004</v>
      </c>
      <c r="R1050" s="1">
        <v>0</v>
      </c>
      <c r="S1050" s="1">
        <v>90.085300000000004</v>
      </c>
      <c r="T1050" s="1">
        <v>0</v>
      </c>
      <c r="U1050" s="2" t="s">
        <v>0</v>
      </c>
      <c r="V1050" s="1">
        <v>0</v>
      </c>
      <c r="W1050" s="1">
        <v>0</v>
      </c>
      <c r="X1050" s="2" t="s">
        <v>0</v>
      </c>
      <c r="Y1050" s="1">
        <v>0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35" t="s">
        <v>1</v>
      </c>
      <c r="AN1050" s="2" t="s">
        <v>1</v>
      </c>
      <c r="AO1050" s="135" t="s">
        <v>1</v>
      </c>
      <c r="AP1050" s="2" t="s">
        <v>1</v>
      </c>
      <c r="AQ1050" s="4">
        <v>90.085300000000004</v>
      </c>
      <c r="AR1050" s="4">
        <v>0</v>
      </c>
    </row>
    <row r="1051" spans="1:44" ht="15" customHeight="1" x14ac:dyDescent="0.25">
      <c r="A1051" s="2" t="s">
        <v>158</v>
      </c>
      <c r="B1051" s="47">
        <v>44486</v>
      </c>
      <c r="C1051" s="2" t="s">
        <v>6</v>
      </c>
      <c r="D1051" s="2" t="s">
        <v>25</v>
      </c>
      <c r="E1051" s="2" t="s">
        <v>197</v>
      </c>
      <c r="F1051" s="2" t="s">
        <v>3358</v>
      </c>
      <c r="G1051" s="2" t="s">
        <v>3</v>
      </c>
      <c r="H1051" s="2" t="s">
        <v>3360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3368.4703280000003</v>
      </c>
      <c r="R1051" s="1">
        <v>0</v>
      </c>
      <c r="S1051" s="1">
        <v>2264.0669000000003</v>
      </c>
      <c r="T1051" s="1">
        <v>0</v>
      </c>
      <c r="U1051" s="2" t="s">
        <v>0</v>
      </c>
      <c r="V1051" s="1">
        <v>0</v>
      </c>
      <c r="W1051" s="1">
        <v>952.07190000000003</v>
      </c>
      <c r="X1051" s="2" t="s">
        <v>8</v>
      </c>
      <c r="Y1051" s="1">
        <v>152.33152799999996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35" t="s">
        <v>1</v>
      </c>
      <c r="AN1051" s="2" t="s">
        <v>1</v>
      </c>
      <c r="AO1051" s="135" t="s">
        <v>1</v>
      </c>
      <c r="AP1051" s="2" t="s">
        <v>1</v>
      </c>
      <c r="AQ1051" s="4">
        <v>3368.4703280000003</v>
      </c>
      <c r="AR1051" s="4">
        <v>0</v>
      </c>
    </row>
    <row r="1052" spans="1:44" ht="15" customHeight="1" x14ac:dyDescent="0.25">
      <c r="A1052" s="2" t="s">
        <v>157</v>
      </c>
      <c r="B1052" s="47">
        <v>44486</v>
      </c>
      <c r="C1052" s="2" t="s">
        <v>6</v>
      </c>
      <c r="D1052" s="2" t="s">
        <v>25</v>
      </c>
      <c r="E1052" s="2" t="s">
        <v>197</v>
      </c>
      <c r="F1052" s="2" t="s">
        <v>3358</v>
      </c>
      <c r="G1052" s="2" t="s">
        <v>3</v>
      </c>
      <c r="H1052" s="2" t="s">
        <v>3361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3112.6353479999998</v>
      </c>
      <c r="R1052" s="1">
        <v>0</v>
      </c>
      <c r="S1052" s="1">
        <v>2494.6421000000014</v>
      </c>
      <c r="T1052" s="1">
        <v>0</v>
      </c>
      <c r="U1052" s="2" t="s">
        <v>0</v>
      </c>
      <c r="V1052" s="1">
        <v>0</v>
      </c>
      <c r="W1052" s="1">
        <v>532.7527</v>
      </c>
      <c r="X1052" s="2" t="s">
        <v>8</v>
      </c>
      <c r="Y1052" s="1">
        <v>85.24054799999999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35" t="s">
        <v>1</v>
      </c>
      <c r="AN1052" s="2" t="s">
        <v>1</v>
      </c>
      <c r="AO1052" s="135" t="s">
        <v>1</v>
      </c>
      <c r="AP1052" s="2" t="s">
        <v>1</v>
      </c>
      <c r="AQ1052" s="4">
        <v>3112.6353480000016</v>
      </c>
      <c r="AR1052" s="4">
        <v>0</v>
      </c>
    </row>
    <row r="1053" spans="1:44" ht="15" customHeight="1" x14ac:dyDescent="0.25">
      <c r="A1053" s="2" t="s">
        <v>156</v>
      </c>
      <c r="B1053" s="47">
        <v>44486</v>
      </c>
      <c r="C1053" s="2" t="s">
        <v>26</v>
      </c>
      <c r="D1053" s="2" t="s">
        <v>25</v>
      </c>
      <c r="E1053" s="2" t="s">
        <v>250</v>
      </c>
      <c r="F1053" s="2" t="s">
        <v>1772</v>
      </c>
      <c r="G1053" s="2" t="s">
        <v>3</v>
      </c>
      <c r="H1053" s="2" t="s">
        <v>3362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2563.2765140000001</v>
      </c>
      <c r="R1053" s="1">
        <v>0</v>
      </c>
      <c r="S1053" s="1">
        <v>1497.22155</v>
      </c>
      <c r="T1053" s="1">
        <v>0</v>
      </c>
      <c r="U1053" s="2" t="s">
        <v>0</v>
      </c>
      <c r="V1053" s="1">
        <v>0</v>
      </c>
      <c r="W1053" s="1">
        <v>919.01289999999995</v>
      </c>
      <c r="X1053" s="2" t="s">
        <v>8</v>
      </c>
      <c r="Y1053" s="1">
        <v>147.04206399999995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35" t="s">
        <v>1</v>
      </c>
      <c r="AN1053" s="2" t="s">
        <v>1</v>
      </c>
      <c r="AO1053" s="135" t="s">
        <v>1</v>
      </c>
      <c r="AP1053" s="2" t="s">
        <v>1</v>
      </c>
      <c r="AQ1053" s="4">
        <v>2563.2765139999997</v>
      </c>
      <c r="AR1053" s="4">
        <v>0</v>
      </c>
    </row>
    <row r="1054" spans="1:44" ht="15" customHeight="1" x14ac:dyDescent="0.25">
      <c r="A1054" s="2" t="s">
        <v>155</v>
      </c>
      <c r="B1054" s="47">
        <v>44486</v>
      </c>
      <c r="C1054" s="2" t="s">
        <v>6</v>
      </c>
      <c r="D1054" s="2" t="s">
        <v>23</v>
      </c>
      <c r="E1054" s="2" t="s">
        <v>193</v>
      </c>
      <c r="F1054" s="2" t="s">
        <v>1433</v>
      </c>
      <c r="G1054" s="2" t="s">
        <v>3</v>
      </c>
      <c r="H1054" s="2" t="s">
        <v>3363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925</v>
      </c>
      <c r="P1054" s="2" t="s">
        <v>1133</v>
      </c>
      <c r="Q1054" s="1">
        <v>129.93015</v>
      </c>
      <c r="R1054" s="1">
        <v>0</v>
      </c>
      <c r="S1054" s="1">
        <v>96.19735</v>
      </c>
      <c r="T1054" s="1">
        <v>29.08</v>
      </c>
      <c r="U1054" s="2" t="s">
        <v>8</v>
      </c>
      <c r="V1054" s="1">
        <v>4.6528</v>
      </c>
      <c r="W1054" s="1">
        <v>0</v>
      </c>
      <c r="X1054" s="2" t="s">
        <v>0</v>
      </c>
      <c r="Y1054" s="1">
        <v>0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35" t="s">
        <v>1</v>
      </c>
      <c r="AN1054" s="2" t="s">
        <v>1</v>
      </c>
      <c r="AO1054" s="135" t="s">
        <v>1</v>
      </c>
      <c r="AP1054" s="2" t="s">
        <v>1</v>
      </c>
      <c r="AQ1054" s="4">
        <v>129.93015</v>
      </c>
      <c r="AR1054" s="4">
        <v>0</v>
      </c>
    </row>
    <row r="1055" spans="1:44" ht="15" customHeight="1" x14ac:dyDescent="0.25">
      <c r="A1055" s="2" t="s">
        <v>154</v>
      </c>
      <c r="B1055" s="47">
        <v>44486</v>
      </c>
      <c r="C1055" s="2" t="s">
        <v>6</v>
      </c>
      <c r="D1055" s="2" t="s">
        <v>23</v>
      </c>
      <c r="E1055" s="2" t="s">
        <v>193</v>
      </c>
      <c r="F1055" s="2" t="s">
        <v>1433</v>
      </c>
      <c r="G1055" s="2" t="s">
        <v>3</v>
      </c>
      <c r="H1055" s="2" t="s">
        <v>3364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925</v>
      </c>
      <c r="P1055" s="2" t="s">
        <v>1133</v>
      </c>
      <c r="Q1055" s="1">
        <v>54.228749999999998</v>
      </c>
      <c r="R1055" s="1">
        <v>0</v>
      </c>
      <c r="S1055" s="1">
        <v>40.714750000000002</v>
      </c>
      <c r="T1055" s="1">
        <v>11.65</v>
      </c>
      <c r="U1055" s="2" t="s">
        <v>8</v>
      </c>
      <c r="V1055" s="1">
        <v>1.8640000000000001</v>
      </c>
      <c r="W1055" s="1">
        <v>0</v>
      </c>
      <c r="X1055" s="2" t="s">
        <v>0</v>
      </c>
      <c r="Y1055" s="1">
        <v>0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35" t="s">
        <v>1</v>
      </c>
      <c r="AN1055" s="2" t="s">
        <v>1</v>
      </c>
      <c r="AO1055" s="135" t="s">
        <v>1</v>
      </c>
      <c r="AP1055" s="2" t="s">
        <v>1</v>
      </c>
      <c r="AQ1055" s="4">
        <v>54.228749999999998</v>
      </c>
      <c r="AR1055" s="4">
        <v>0</v>
      </c>
    </row>
    <row r="1056" spans="1:44" ht="15" customHeight="1" x14ac:dyDescent="0.25">
      <c r="A1056" s="2" t="s">
        <v>153</v>
      </c>
      <c r="B1056" s="47">
        <v>44486</v>
      </c>
      <c r="C1056" s="2" t="s">
        <v>6</v>
      </c>
      <c r="D1056" s="2" t="s">
        <v>23</v>
      </c>
      <c r="E1056" s="2" t="s">
        <v>193</v>
      </c>
      <c r="F1056" s="2" t="s">
        <v>1433</v>
      </c>
      <c r="G1056" s="2" t="s">
        <v>3</v>
      </c>
      <c r="H1056" s="2" t="s">
        <v>3365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925</v>
      </c>
      <c r="P1056" s="2" t="s">
        <v>1133</v>
      </c>
      <c r="Q1056" s="1">
        <v>93.204700000000003</v>
      </c>
      <c r="R1056" s="1">
        <v>0</v>
      </c>
      <c r="S1056" s="1">
        <v>86.639099999999999</v>
      </c>
      <c r="T1056" s="1">
        <v>5.66</v>
      </c>
      <c r="U1056" s="2" t="s">
        <v>8</v>
      </c>
      <c r="V1056" s="1">
        <v>0.90559999999999996</v>
      </c>
      <c r="W1056" s="1">
        <v>0</v>
      </c>
      <c r="X1056" s="2" t="s">
        <v>0</v>
      </c>
      <c r="Y1056" s="1">
        <v>0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35" t="s">
        <v>1</v>
      </c>
      <c r="AN1056" s="2" t="s">
        <v>1</v>
      </c>
      <c r="AO1056" s="135" t="s">
        <v>1</v>
      </c>
      <c r="AP1056" s="2" t="s">
        <v>1</v>
      </c>
      <c r="AQ1056" s="4">
        <v>93.204700000000003</v>
      </c>
      <c r="AR1056" s="4">
        <v>0</v>
      </c>
    </row>
    <row r="1057" spans="1:44" ht="15" customHeight="1" x14ac:dyDescent="0.25">
      <c r="A1057" s="2" t="s">
        <v>152</v>
      </c>
      <c r="B1057" s="47">
        <v>44486</v>
      </c>
      <c r="C1057" s="2" t="s">
        <v>6</v>
      </c>
      <c r="D1057" s="2" t="s">
        <v>23</v>
      </c>
      <c r="E1057" s="2" t="s">
        <v>193</v>
      </c>
      <c r="F1057" s="2" t="s">
        <v>1433</v>
      </c>
      <c r="G1057" s="2" t="s">
        <v>3</v>
      </c>
      <c r="H1057" s="2" t="s">
        <v>3366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897.27868399999988</v>
      </c>
      <c r="R1057" s="1">
        <v>0</v>
      </c>
      <c r="S1057" s="1">
        <v>772.90200000000004</v>
      </c>
      <c r="T1057" s="1">
        <v>0</v>
      </c>
      <c r="U1057" s="2" t="s">
        <v>0</v>
      </c>
      <c r="V1057" s="1">
        <v>0</v>
      </c>
      <c r="W1057" s="1">
        <v>107.22129999999999</v>
      </c>
      <c r="X1057" s="2" t="s">
        <v>8</v>
      </c>
      <c r="Y1057" s="1">
        <v>17.155384000000002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35" t="s">
        <v>1</v>
      </c>
      <c r="AN1057" s="2" t="s">
        <v>1</v>
      </c>
      <c r="AO1057" s="135" t="s">
        <v>1</v>
      </c>
      <c r="AP1057" s="2" t="s">
        <v>1</v>
      </c>
      <c r="AQ1057" s="4">
        <v>897.278684</v>
      </c>
      <c r="AR1057" s="4">
        <v>0</v>
      </c>
    </row>
    <row r="1058" spans="1:44" ht="15" customHeight="1" x14ac:dyDescent="0.25">
      <c r="A1058" s="2" t="s">
        <v>151</v>
      </c>
      <c r="B1058" s="47">
        <v>44486</v>
      </c>
      <c r="C1058" s="2" t="s">
        <v>6</v>
      </c>
      <c r="D1058" s="2" t="s">
        <v>23</v>
      </c>
      <c r="E1058" s="2" t="s">
        <v>193</v>
      </c>
      <c r="F1058" s="2" t="s">
        <v>1433</v>
      </c>
      <c r="G1058" s="2" t="s">
        <v>3</v>
      </c>
      <c r="H1058" s="2" t="s">
        <v>3367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</v>
      </c>
      <c r="P1058" s="2" t="s">
        <v>1</v>
      </c>
      <c r="Q1058" s="1">
        <v>6601.2572819999996</v>
      </c>
      <c r="R1058" s="1">
        <v>0</v>
      </c>
      <c r="S1058" s="1">
        <v>4673.518399999999</v>
      </c>
      <c r="T1058" s="1">
        <v>0</v>
      </c>
      <c r="U1058" s="2" t="s">
        <v>0</v>
      </c>
      <c r="V1058" s="1">
        <v>0</v>
      </c>
      <c r="W1058" s="1">
        <v>1661.8438500000007</v>
      </c>
      <c r="X1058" s="2" t="s">
        <v>8</v>
      </c>
      <c r="Y1058" s="1">
        <v>265.89503200000007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35" t="s">
        <v>1</v>
      </c>
      <c r="AN1058" s="2" t="s">
        <v>1</v>
      </c>
      <c r="AO1058" s="135" t="s">
        <v>1</v>
      </c>
      <c r="AP1058" s="2" t="s">
        <v>1</v>
      </c>
      <c r="AQ1058" s="4">
        <v>6601.2572820000005</v>
      </c>
      <c r="AR1058" s="4">
        <v>0</v>
      </c>
    </row>
    <row r="1059" spans="1:44" ht="15" customHeight="1" x14ac:dyDescent="0.25">
      <c r="A1059" s="2" t="s">
        <v>150</v>
      </c>
      <c r="B1059" s="47">
        <v>44486</v>
      </c>
      <c r="C1059" s="2" t="s">
        <v>26</v>
      </c>
      <c r="D1059" s="2" t="s">
        <v>23</v>
      </c>
      <c r="E1059" s="2" t="s">
        <v>355</v>
      </c>
      <c r="F1059" s="2" t="s">
        <v>1409</v>
      </c>
      <c r="G1059" s="2" t="s">
        <v>12</v>
      </c>
      <c r="H1059" s="2" t="s">
        <v>1</v>
      </c>
      <c r="I1059" s="1" t="s">
        <v>1604</v>
      </c>
      <c r="J1059" s="1" t="s">
        <v>1</v>
      </c>
      <c r="K1059" s="1" t="s">
        <v>3368</v>
      </c>
      <c r="L1059" s="1" t="s">
        <v>3333</v>
      </c>
      <c r="M1059" s="1">
        <v>1.28</v>
      </c>
      <c r="N1059" s="2" t="s">
        <v>11</v>
      </c>
      <c r="O1059" s="2" t="s">
        <v>3369</v>
      </c>
      <c r="P1059" s="2" t="s">
        <v>3370</v>
      </c>
      <c r="Q1059" s="1">
        <v>-1.28</v>
      </c>
      <c r="R1059" s="1">
        <v>0</v>
      </c>
      <c r="S1059" s="1">
        <v>-1.28</v>
      </c>
      <c r="T1059" s="1">
        <v>0</v>
      </c>
      <c r="U1059" s="2" t="s">
        <v>0</v>
      </c>
      <c r="V1059" s="1">
        <v>0</v>
      </c>
      <c r="W1059" s="1">
        <v>0</v>
      </c>
      <c r="X1059" s="2" t="s">
        <v>0</v>
      </c>
      <c r="Y1059" s="1">
        <v>0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35" t="s">
        <v>1</v>
      </c>
      <c r="AN1059" s="2" t="s">
        <v>1</v>
      </c>
      <c r="AO1059" s="135" t="s">
        <v>1</v>
      </c>
      <c r="AP1059" s="2" t="s">
        <v>1</v>
      </c>
      <c r="AQ1059" s="4">
        <v>-1.28</v>
      </c>
      <c r="AR1059" s="4">
        <v>0</v>
      </c>
    </row>
    <row r="1060" spans="1:44" ht="15" customHeight="1" x14ac:dyDescent="0.25">
      <c r="A1060" s="2" t="s">
        <v>149</v>
      </c>
      <c r="B1060" s="47">
        <v>44486</v>
      </c>
      <c r="C1060" s="2" t="s">
        <v>26</v>
      </c>
      <c r="D1060" s="2" t="s">
        <v>23</v>
      </c>
      <c r="E1060" s="2" t="s">
        <v>355</v>
      </c>
      <c r="F1060" s="2" t="s">
        <v>1392</v>
      </c>
      <c r="G1060" s="2" t="s">
        <v>3</v>
      </c>
      <c r="H1060" s="2" t="s">
        <v>3371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1">
        <v>1919.0292760000002</v>
      </c>
      <c r="R1060" s="1">
        <v>0</v>
      </c>
      <c r="S1060" s="1">
        <v>1333.4165</v>
      </c>
      <c r="T1060" s="1">
        <v>0</v>
      </c>
      <c r="U1060" s="2" t="s">
        <v>0</v>
      </c>
      <c r="V1060" s="1">
        <v>0</v>
      </c>
      <c r="W1060" s="1">
        <v>504.83859999999999</v>
      </c>
      <c r="X1060" s="2" t="s">
        <v>8</v>
      </c>
      <c r="Y1060" s="1">
        <v>80.774175999999997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35" t="s">
        <v>1</v>
      </c>
      <c r="AN1060" s="2" t="s">
        <v>1</v>
      </c>
      <c r="AO1060" s="135" t="s">
        <v>1</v>
      </c>
      <c r="AP1060" s="2" t="s">
        <v>1</v>
      </c>
      <c r="AQ1060" s="4">
        <v>1919.029276</v>
      </c>
      <c r="AR1060" s="4">
        <v>0</v>
      </c>
    </row>
    <row r="1061" spans="1:44" ht="15" customHeight="1" x14ac:dyDescent="0.25">
      <c r="A1061" s="2" t="s">
        <v>148</v>
      </c>
      <c r="B1061" s="47">
        <v>44486</v>
      </c>
      <c r="C1061" s="2" t="s">
        <v>6</v>
      </c>
      <c r="D1061" s="2" t="s">
        <v>21</v>
      </c>
      <c r="E1061" s="2" t="s">
        <v>191</v>
      </c>
      <c r="F1061" s="2" t="s">
        <v>3203</v>
      </c>
      <c r="G1061" s="2" t="s">
        <v>3</v>
      </c>
      <c r="H1061" s="2" t="s">
        <v>3372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1">
        <v>6496.2662400000008</v>
      </c>
      <c r="R1061" s="1">
        <v>0</v>
      </c>
      <c r="S1061" s="1">
        <v>5054.0501500000009</v>
      </c>
      <c r="T1061" s="1">
        <v>0</v>
      </c>
      <c r="U1061" s="2" t="s">
        <v>0</v>
      </c>
      <c r="V1061" s="1">
        <v>0</v>
      </c>
      <c r="W1061" s="1">
        <v>1243.2897500000004</v>
      </c>
      <c r="X1061" s="2" t="s">
        <v>8</v>
      </c>
      <c r="Y1061" s="1">
        <v>198.92633999999998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35" t="s">
        <v>1</v>
      </c>
      <c r="AN1061" s="2" t="s">
        <v>1</v>
      </c>
      <c r="AO1061" s="135" t="s">
        <v>1</v>
      </c>
      <c r="AP1061" s="2" t="s">
        <v>1</v>
      </c>
      <c r="AQ1061" s="4">
        <v>6496.2662400000008</v>
      </c>
      <c r="AR1061" s="4">
        <v>0</v>
      </c>
    </row>
    <row r="1062" spans="1:44" ht="15" customHeight="1" x14ac:dyDescent="0.25">
      <c r="A1062" s="2" t="s">
        <v>147</v>
      </c>
      <c r="B1062" s="47">
        <v>44486</v>
      </c>
      <c r="C1062" s="2" t="s">
        <v>6</v>
      </c>
      <c r="D1062" s="2" t="s">
        <v>892</v>
      </c>
      <c r="E1062" s="2" t="s">
        <v>893</v>
      </c>
      <c r="F1062" s="2" t="s">
        <v>3373</v>
      </c>
      <c r="G1062" s="2" t="s">
        <v>3</v>
      </c>
      <c r="H1062" s="2" t="s">
        <v>3374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3375</v>
      </c>
      <c r="P1062" s="2" t="s">
        <v>3376</v>
      </c>
      <c r="Q1062" s="1">
        <v>38.202249999999999</v>
      </c>
      <c r="R1062" s="1">
        <v>0</v>
      </c>
      <c r="S1062" s="1">
        <v>38.202249999999999</v>
      </c>
      <c r="T1062" s="1">
        <v>0</v>
      </c>
      <c r="U1062" s="2" t="s">
        <v>0</v>
      </c>
      <c r="V1062" s="1">
        <v>0</v>
      </c>
      <c r="W1062" s="1">
        <v>0</v>
      </c>
      <c r="X1062" s="2" t="s">
        <v>0</v>
      </c>
      <c r="Y1062" s="1">
        <v>0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35" t="s">
        <v>1</v>
      </c>
      <c r="AN1062" s="2" t="s">
        <v>1</v>
      </c>
      <c r="AO1062" s="135" t="s">
        <v>1</v>
      </c>
      <c r="AP1062" s="2" t="s">
        <v>1</v>
      </c>
      <c r="AQ1062" s="4">
        <v>38.202249999999999</v>
      </c>
      <c r="AR1062" s="4">
        <v>0</v>
      </c>
    </row>
    <row r="1063" spans="1:44" ht="15" customHeight="1" x14ac:dyDescent="0.25">
      <c r="A1063" s="2" t="s">
        <v>146</v>
      </c>
      <c r="B1063" s="47">
        <v>44486</v>
      </c>
      <c r="C1063" s="2" t="s">
        <v>6</v>
      </c>
      <c r="D1063" s="2" t="s">
        <v>892</v>
      </c>
      <c r="E1063" s="2" t="s">
        <v>893</v>
      </c>
      <c r="F1063" s="2" t="s">
        <v>3373</v>
      </c>
      <c r="G1063" s="2" t="s">
        <v>3</v>
      </c>
      <c r="H1063" s="2" t="s">
        <v>3377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1612.0363460000003</v>
      </c>
      <c r="R1063" s="1">
        <v>0</v>
      </c>
      <c r="S1063" s="1">
        <v>1118.2583500000001</v>
      </c>
      <c r="T1063" s="1">
        <v>0</v>
      </c>
      <c r="U1063" s="2" t="s">
        <v>0</v>
      </c>
      <c r="V1063" s="1">
        <v>0</v>
      </c>
      <c r="W1063" s="1">
        <v>425.67070000000001</v>
      </c>
      <c r="X1063" s="2" t="s">
        <v>8</v>
      </c>
      <c r="Y1063" s="1">
        <v>68.107296000000005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35" t="s">
        <v>1</v>
      </c>
      <c r="AN1063" s="2" t="s">
        <v>1</v>
      </c>
      <c r="AO1063" s="135" t="s">
        <v>1</v>
      </c>
      <c r="AP1063" s="2" t="s">
        <v>1</v>
      </c>
      <c r="AQ1063" s="4">
        <v>1612.0363460000001</v>
      </c>
      <c r="AR1063" s="4">
        <v>0</v>
      </c>
    </row>
    <row r="1064" spans="1:44" ht="15" customHeight="1" x14ac:dyDescent="0.25">
      <c r="A1064" s="2" t="s">
        <v>145</v>
      </c>
      <c r="B1064" s="46">
        <v>44486</v>
      </c>
      <c r="C1064" s="2" t="s">
        <v>6</v>
      </c>
      <c r="D1064" s="2" t="s">
        <v>892</v>
      </c>
      <c r="E1064" s="2" t="s">
        <v>893</v>
      </c>
      <c r="F1064" s="58" t="s">
        <v>3373</v>
      </c>
      <c r="G1064" s="2" t="s">
        <v>3</v>
      </c>
      <c r="H1064" s="2" t="s">
        <v>3378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3749.5094999999992</v>
      </c>
      <c r="R1064" s="1">
        <v>0</v>
      </c>
      <c r="S1064" s="1">
        <v>2531.8251999999998</v>
      </c>
      <c r="T1064" s="1">
        <v>0</v>
      </c>
      <c r="U1064" s="2" t="s">
        <v>0</v>
      </c>
      <c r="V1064" s="1">
        <v>0</v>
      </c>
      <c r="W1064" s="1">
        <v>1049.7278000000001</v>
      </c>
      <c r="X1064" s="2" t="s">
        <v>0</v>
      </c>
      <c r="Y1064" s="1">
        <v>167.95649999999995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134" t="s">
        <v>0</v>
      </c>
      <c r="AK1064" s="1">
        <v>0</v>
      </c>
      <c r="AL1064" s="1">
        <v>0</v>
      </c>
      <c r="AM1064" s="134" t="s">
        <v>1</v>
      </c>
      <c r="AN1064" s="134" t="s">
        <v>1</v>
      </c>
      <c r="AO1064" s="134" t="s">
        <v>1</v>
      </c>
      <c r="AP1064" s="134" t="s">
        <v>1</v>
      </c>
      <c r="AQ1064" s="98">
        <v>3749.5094999999997</v>
      </c>
      <c r="AR1064" s="7">
        <v>0</v>
      </c>
    </row>
    <row r="1065" spans="1:44" ht="15" customHeight="1" x14ac:dyDescent="0.25">
      <c r="A1065" s="2" t="s">
        <v>144</v>
      </c>
      <c r="B1065" s="47">
        <v>44486</v>
      </c>
      <c r="C1065" s="2" t="s">
        <v>26</v>
      </c>
      <c r="D1065" s="2" t="s">
        <v>892</v>
      </c>
      <c r="E1065" s="2" t="s">
        <v>894</v>
      </c>
      <c r="F1065" s="2" t="s">
        <v>3379</v>
      </c>
      <c r="G1065" s="2" t="s">
        <v>12</v>
      </c>
      <c r="H1065" s="2" t="s">
        <v>1</v>
      </c>
      <c r="I1065" s="1" t="s">
        <v>1681</v>
      </c>
      <c r="J1065" s="1" t="s">
        <v>1</v>
      </c>
      <c r="K1065" s="1" t="s">
        <v>3380</v>
      </c>
      <c r="L1065" s="1" t="s">
        <v>3381</v>
      </c>
      <c r="M1065" s="1">
        <v>29.09</v>
      </c>
      <c r="N1065" s="2" t="s">
        <v>11</v>
      </c>
      <c r="O1065" s="2" t="s">
        <v>3382</v>
      </c>
      <c r="P1065" s="2" t="s">
        <v>3383</v>
      </c>
      <c r="Q1065" s="1">
        <v>-16.112400000000001</v>
      </c>
      <c r="R1065" s="1">
        <v>0</v>
      </c>
      <c r="S1065" s="1">
        <v>0</v>
      </c>
      <c r="T1065" s="1">
        <v>0</v>
      </c>
      <c r="U1065" s="2" t="s">
        <v>0</v>
      </c>
      <c r="V1065" s="1">
        <v>0</v>
      </c>
      <c r="W1065" s="1">
        <v>-13.89</v>
      </c>
      <c r="X1065" s="2" t="s">
        <v>8</v>
      </c>
      <c r="Y1065" s="1">
        <v>-2.2223999999999999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2" t="s">
        <v>0</v>
      </c>
      <c r="AK1065" s="1">
        <v>0</v>
      </c>
      <c r="AL1065" s="1">
        <v>0</v>
      </c>
      <c r="AM1065" s="135" t="s">
        <v>1</v>
      </c>
      <c r="AN1065" s="2" t="s">
        <v>1</v>
      </c>
      <c r="AO1065" s="135" t="s">
        <v>1</v>
      </c>
      <c r="AP1065" s="2" t="s">
        <v>1</v>
      </c>
      <c r="AQ1065" s="4">
        <v>-16.112400000000001</v>
      </c>
      <c r="AR1065" s="4">
        <v>0</v>
      </c>
    </row>
    <row r="1066" spans="1:44" ht="15" customHeight="1" x14ac:dyDescent="0.25">
      <c r="A1066" s="2" t="s">
        <v>143</v>
      </c>
      <c r="B1066" s="47">
        <v>44486</v>
      </c>
      <c r="C1066" s="2" t="s">
        <v>26</v>
      </c>
      <c r="D1066" s="2" t="s">
        <v>892</v>
      </c>
      <c r="E1066" s="2" t="s">
        <v>894</v>
      </c>
      <c r="F1066" s="2" t="s">
        <v>3384</v>
      </c>
      <c r="G1066" s="2" t="s">
        <v>3</v>
      </c>
      <c r="H1066" s="2" t="s">
        <v>3385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1">
        <v>199.81280000000001</v>
      </c>
      <c r="R1066" s="1">
        <v>0</v>
      </c>
      <c r="S1066" s="1">
        <v>25.139999999999958</v>
      </c>
      <c r="T1066" s="1">
        <v>0</v>
      </c>
      <c r="U1066" s="2" t="s">
        <v>0</v>
      </c>
      <c r="V1066" s="1">
        <v>0</v>
      </c>
      <c r="W1066" s="1">
        <v>150.58000000000001</v>
      </c>
      <c r="X1066" s="2" t="s">
        <v>8</v>
      </c>
      <c r="Y1066" s="1">
        <v>24.092800000000004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35" t="s">
        <v>1</v>
      </c>
      <c r="AN1066" s="2" t="s">
        <v>1</v>
      </c>
      <c r="AO1066" s="135" t="s">
        <v>1</v>
      </c>
      <c r="AP1066" s="2" t="s">
        <v>1</v>
      </c>
      <c r="AQ1066" s="4">
        <v>199.81279999999998</v>
      </c>
      <c r="AR1066" s="4">
        <v>0</v>
      </c>
    </row>
    <row r="1067" spans="1:44" ht="15" customHeight="1" x14ac:dyDescent="0.25">
      <c r="A1067" s="2" t="s">
        <v>142</v>
      </c>
      <c r="B1067" s="47">
        <v>44486</v>
      </c>
      <c r="C1067" s="2" t="s">
        <v>6</v>
      </c>
      <c r="D1067" s="2" t="s">
        <v>18</v>
      </c>
      <c r="E1067" s="2" t="s">
        <v>184</v>
      </c>
      <c r="F1067" s="2" t="s">
        <v>1434</v>
      </c>
      <c r="G1067" s="2" t="s">
        <v>3</v>
      </c>
      <c r="H1067" s="2" t="s">
        <v>3386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5231.8696759999993</v>
      </c>
      <c r="R1067" s="1">
        <v>0</v>
      </c>
      <c r="S1067" s="1">
        <v>3577.7815499999983</v>
      </c>
      <c r="T1067" s="1">
        <v>0</v>
      </c>
      <c r="U1067" s="2" t="s">
        <v>0</v>
      </c>
      <c r="V1067" s="1">
        <v>0</v>
      </c>
      <c r="W1067" s="1">
        <v>1425.9382499999997</v>
      </c>
      <c r="X1067" s="2" t="s">
        <v>8</v>
      </c>
      <c r="Y1067" s="1">
        <v>228.14987600000003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35" t="s">
        <v>1</v>
      </c>
      <c r="AN1067" s="2" t="s">
        <v>1</v>
      </c>
      <c r="AO1067" s="135" t="s">
        <v>1</v>
      </c>
      <c r="AP1067" s="2" t="s">
        <v>1</v>
      </c>
      <c r="AQ1067" s="4">
        <v>5231.8696759999984</v>
      </c>
      <c r="AR1067" s="4">
        <v>0</v>
      </c>
    </row>
    <row r="1068" spans="1:44" ht="15" customHeight="1" x14ac:dyDescent="0.25">
      <c r="A1068" s="2" t="s">
        <v>141</v>
      </c>
      <c r="B1068" s="47">
        <v>44486</v>
      </c>
      <c r="C1068" s="2" t="s">
        <v>6</v>
      </c>
      <c r="D1068" s="2" t="s">
        <v>16</v>
      </c>
      <c r="E1068" s="2" t="s">
        <v>182</v>
      </c>
      <c r="F1068" s="2" t="s">
        <v>3387</v>
      </c>
      <c r="G1068" s="2" t="s">
        <v>3</v>
      </c>
      <c r="H1068" s="2" t="s">
        <v>3388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2</v>
      </c>
      <c r="P1068" s="2" t="s">
        <v>1</v>
      </c>
      <c r="Q1068" s="1">
        <v>4509.0028079999993</v>
      </c>
      <c r="R1068" s="1">
        <v>0</v>
      </c>
      <c r="S1068" s="1">
        <v>3339.9623999999999</v>
      </c>
      <c r="T1068" s="1">
        <v>0</v>
      </c>
      <c r="U1068" s="2" t="s">
        <v>0</v>
      </c>
      <c r="V1068" s="1">
        <v>0</v>
      </c>
      <c r="W1068" s="1">
        <v>1007.7934</v>
      </c>
      <c r="X1068" s="2" t="s">
        <v>8</v>
      </c>
      <c r="Y1068" s="1">
        <v>161.24700799999997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35" t="s">
        <v>1</v>
      </c>
      <c r="AN1068" s="2" t="s">
        <v>1</v>
      </c>
      <c r="AO1068" s="135" t="s">
        <v>1</v>
      </c>
      <c r="AP1068" s="2" t="s">
        <v>1</v>
      </c>
      <c r="AQ1068" s="4">
        <v>4509.0028080000002</v>
      </c>
      <c r="AR1068" s="4">
        <v>0</v>
      </c>
    </row>
    <row r="1069" spans="1:44" ht="15" customHeight="1" x14ac:dyDescent="0.25">
      <c r="A1069" s="2" t="s">
        <v>140</v>
      </c>
      <c r="B1069" s="47">
        <v>44486</v>
      </c>
      <c r="C1069" s="2" t="s">
        <v>6</v>
      </c>
      <c r="D1069" s="2" t="s">
        <v>13</v>
      </c>
      <c r="E1069" s="2" t="s">
        <v>180</v>
      </c>
      <c r="F1069" s="2" t="s">
        <v>3389</v>
      </c>
      <c r="G1069" s="2" t="s">
        <v>3</v>
      </c>
      <c r="H1069" s="2" t="s">
        <v>3390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1818.6657999999995</v>
      </c>
      <c r="R1069" s="1">
        <v>0</v>
      </c>
      <c r="S1069" s="1">
        <v>1553.3577999999998</v>
      </c>
      <c r="T1069" s="1">
        <v>0</v>
      </c>
      <c r="U1069" s="2" t="s">
        <v>0</v>
      </c>
      <c r="V1069" s="1">
        <v>0</v>
      </c>
      <c r="W1069" s="1">
        <v>228.71380000000002</v>
      </c>
      <c r="X1069" s="2" t="s">
        <v>8</v>
      </c>
      <c r="Y1069" s="1">
        <v>36.594200000000001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35" t="s">
        <v>1</v>
      </c>
      <c r="AN1069" s="2" t="s">
        <v>1</v>
      </c>
      <c r="AO1069" s="135" t="s">
        <v>1</v>
      </c>
      <c r="AP1069" s="2" t="s">
        <v>1</v>
      </c>
      <c r="AQ1069" s="4">
        <v>1818.6657999999998</v>
      </c>
      <c r="AR1069" s="4">
        <v>0</v>
      </c>
    </row>
    <row r="1070" spans="1:44" ht="15" customHeight="1" x14ac:dyDescent="0.25">
      <c r="A1070" s="2" t="s">
        <v>139</v>
      </c>
      <c r="B1070" s="47">
        <v>44486</v>
      </c>
      <c r="C1070" s="2" t="s">
        <v>6</v>
      </c>
      <c r="D1070" s="2" t="s">
        <v>9</v>
      </c>
      <c r="E1070" s="2" t="s">
        <v>177</v>
      </c>
      <c r="F1070" s="2" t="s">
        <v>3391</v>
      </c>
      <c r="G1070" s="2" t="s">
        <v>3</v>
      </c>
      <c r="H1070" s="2" t="s">
        <v>3392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1">
        <v>146.71635000000001</v>
      </c>
      <c r="R1070" s="1">
        <v>0</v>
      </c>
      <c r="S1070" s="1">
        <v>109.02795000000002</v>
      </c>
      <c r="T1070" s="1">
        <v>0</v>
      </c>
      <c r="U1070" s="2" t="s">
        <v>0</v>
      </c>
      <c r="V1070" s="1">
        <v>0</v>
      </c>
      <c r="W1070" s="1">
        <v>32.489999999999995</v>
      </c>
      <c r="X1070" s="2" t="s">
        <v>0</v>
      </c>
      <c r="Y1070" s="1">
        <v>5.1984000000000004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35" t="s">
        <v>1</v>
      </c>
      <c r="AN1070" s="2" t="s">
        <v>1</v>
      </c>
      <c r="AO1070" s="135" t="s">
        <v>1</v>
      </c>
      <c r="AP1070" s="2" t="s">
        <v>1</v>
      </c>
      <c r="AQ1070" s="4">
        <v>146.71635000000001</v>
      </c>
      <c r="AR1070" s="4">
        <v>0</v>
      </c>
    </row>
    <row r="1071" spans="1:44" ht="15" customHeight="1" x14ac:dyDescent="0.25">
      <c r="A1071" s="2" t="s">
        <v>138</v>
      </c>
      <c r="B1071" s="47">
        <v>44486</v>
      </c>
      <c r="C1071" s="2" t="s">
        <v>6</v>
      </c>
      <c r="D1071" s="2" t="s">
        <v>277</v>
      </c>
      <c r="E1071" s="2" t="s">
        <v>201</v>
      </c>
      <c r="F1071" s="2" t="s">
        <v>3393</v>
      </c>
      <c r="G1071" s="2" t="s">
        <v>3</v>
      </c>
      <c r="H1071" s="2" t="s">
        <v>3394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555.0748000000001</v>
      </c>
      <c r="R1071" s="1">
        <v>0</v>
      </c>
      <c r="S1071" s="1">
        <v>496.17</v>
      </c>
      <c r="T1071" s="1">
        <v>0</v>
      </c>
      <c r="U1071" s="2" t="s">
        <v>0</v>
      </c>
      <c r="V1071" s="1">
        <v>0</v>
      </c>
      <c r="W1071" s="1">
        <v>50.779999999999987</v>
      </c>
      <c r="X1071" s="2" t="s">
        <v>8</v>
      </c>
      <c r="Y1071" s="1">
        <v>8.1248000000000005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35" t="s">
        <v>1</v>
      </c>
      <c r="AN1071" s="2" t="s">
        <v>1</v>
      </c>
      <c r="AO1071" s="135" t="s">
        <v>1</v>
      </c>
      <c r="AP1071" s="2" t="s">
        <v>1</v>
      </c>
      <c r="AQ1071" s="4">
        <v>555.0748000000001</v>
      </c>
      <c r="AR1071" s="4">
        <v>0</v>
      </c>
    </row>
    <row r="1072" spans="1:44" ht="15" customHeight="1" x14ac:dyDescent="0.25">
      <c r="A1072" s="2" t="s">
        <v>137</v>
      </c>
      <c r="B1072" s="47">
        <v>44486</v>
      </c>
      <c r="C1072" s="2" t="s">
        <v>6</v>
      </c>
      <c r="D1072" s="2" t="s">
        <v>1591</v>
      </c>
      <c r="E1072" s="2" t="s">
        <v>732</v>
      </c>
      <c r="F1072" s="2" t="s">
        <v>3395</v>
      </c>
      <c r="G1072" s="2" t="s">
        <v>3</v>
      </c>
      <c r="H1072" s="2" t="s">
        <v>3396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1">
        <v>306.72624999999999</v>
      </c>
      <c r="R1072" s="1">
        <v>0</v>
      </c>
      <c r="S1072" s="1">
        <v>135.06945000000005</v>
      </c>
      <c r="T1072" s="1">
        <v>0</v>
      </c>
      <c r="U1072" s="2" t="s">
        <v>0</v>
      </c>
      <c r="V1072" s="1">
        <v>0</v>
      </c>
      <c r="W1072" s="1">
        <v>147.97999999999999</v>
      </c>
      <c r="X1072" s="2" t="s">
        <v>8</v>
      </c>
      <c r="Y1072" s="1">
        <v>23.6768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35" t="s">
        <v>1</v>
      </c>
      <c r="AN1072" s="2" t="s">
        <v>1</v>
      </c>
      <c r="AO1072" s="135" t="s">
        <v>1</v>
      </c>
      <c r="AP1072" s="2" t="s">
        <v>1</v>
      </c>
      <c r="AQ1072" s="4">
        <v>306.72625000000005</v>
      </c>
      <c r="AR1072" s="4">
        <v>0</v>
      </c>
    </row>
    <row r="1073" spans="1:44" ht="15" customHeight="1" x14ac:dyDescent="0.25">
      <c r="A1073" s="2" t="s">
        <v>136</v>
      </c>
      <c r="B1073" s="47">
        <v>44486</v>
      </c>
      <c r="C1073" s="2" t="s">
        <v>6</v>
      </c>
      <c r="D1073" s="2" t="s">
        <v>1591</v>
      </c>
      <c r="E1073" s="2" t="s">
        <v>732</v>
      </c>
      <c r="F1073" s="2" t="s">
        <v>3395</v>
      </c>
      <c r="G1073" s="2" t="s">
        <v>3</v>
      </c>
      <c r="H1073" s="2" t="s">
        <v>3397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v>1400.0844279999999</v>
      </c>
      <c r="R1073" s="1">
        <v>0</v>
      </c>
      <c r="S1073" s="1">
        <v>1201.5494999999999</v>
      </c>
      <c r="T1073" s="1">
        <v>0</v>
      </c>
      <c r="U1073" s="2" t="s">
        <v>0</v>
      </c>
      <c r="V1073" s="1">
        <v>0</v>
      </c>
      <c r="W1073" s="1">
        <v>171.1508</v>
      </c>
      <c r="X1073" s="2" t="s">
        <v>8</v>
      </c>
      <c r="Y1073" s="1">
        <v>27.384128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35" t="s">
        <v>1</v>
      </c>
      <c r="AN1073" s="2" t="s">
        <v>1</v>
      </c>
      <c r="AO1073" s="135" t="s">
        <v>1</v>
      </c>
      <c r="AP1073" s="2" t="s">
        <v>1</v>
      </c>
      <c r="AQ1073" s="4">
        <v>1400.0844279999999</v>
      </c>
      <c r="AR1073" s="4">
        <v>0</v>
      </c>
    </row>
    <row r="1074" spans="1:44" ht="15" customHeight="1" x14ac:dyDescent="0.25">
      <c r="A1074" s="2" t="s">
        <v>135</v>
      </c>
      <c r="B1074" s="47">
        <v>44486</v>
      </c>
      <c r="C1074" s="2" t="s">
        <v>6</v>
      </c>
      <c r="D1074" s="2" t="s">
        <v>1591</v>
      </c>
      <c r="E1074" s="2" t="s">
        <v>732</v>
      </c>
      <c r="F1074" s="2" t="s">
        <v>2783</v>
      </c>
      <c r="G1074" s="2" t="s">
        <v>12</v>
      </c>
      <c r="H1074" s="2" t="s">
        <v>1</v>
      </c>
      <c r="I1074" s="1" t="s">
        <v>1262</v>
      </c>
      <c r="J1074" s="1" t="s">
        <v>1</v>
      </c>
      <c r="K1074" s="1" t="s">
        <v>3398</v>
      </c>
      <c r="L1074" s="1" t="s">
        <v>3342</v>
      </c>
      <c r="M1074" s="1">
        <v>74.89</v>
      </c>
      <c r="N1074" s="2" t="s">
        <v>11</v>
      </c>
      <c r="O1074" s="2" t="s">
        <v>3399</v>
      </c>
      <c r="P1074" s="2" t="s">
        <v>3400</v>
      </c>
      <c r="Q1074" s="1">
        <v>-10.034000000000001</v>
      </c>
      <c r="R1074" s="1">
        <v>0</v>
      </c>
      <c r="S1074" s="1">
        <v>0</v>
      </c>
      <c r="T1074" s="1">
        <v>0</v>
      </c>
      <c r="U1074" s="2" t="s">
        <v>0</v>
      </c>
      <c r="V1074" s="1">
        <v>0</v>
      </c>
      <c r="W1074" s="1">
        <v>-8.65</v>
      </c>
      <c r="X1074" s="2" t="s">
        <v>8</v>
      </c>
      <c r="Y1074" s="1">
        <v>-1.3839999999999999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35" t="s">
        <v>1</v>
      </c>
      <c r="AN1074" s="2" t="s">
        <v>1</v>
      </c>
      <c r="AO1074" s="135" t="s">
        <v>1</v>
      </c>
      <c r="AP1074" s="2" t="s">
        <v>1</v>
      </c>
      <c r="AQ1074" s="4">
        <v>-10.034000000000001</v>
      </c>
      <c r="AR1074" s="4">
        <v>0</v>
      </c>
    </row>
    <row r="1075" spans="1:44" ht="15" customHeight="1" x14ac:dyDescent="0.25">
      <c r="A1075" s="2" t="s">
        <v>134</v>
      </c>
      <c r="B1075" s="46">
        <v>44486</v>
      </c>
      <c r="C1075" s="2" t="s">
        <v>6</v>
      </c>
      <c r="D1075" s="2" t="s">
        <v>1591</v>
      </c>
      <c r="E1075" s="2" t="s">
        <v>732</v>
      </c>
      <c r="F1075" s="58" t="s">
        <v>2831</v>
      </c>
      <c r="G1075" s="2" t="s">
        <v>3</v>
      </c>
      <c r="H1075" s="2" t="s">
        <v>3401</v>
      </c>
      <c r="I1075" s="2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97</v>
      </c>
      <c r="P1075" s="2" t="s">
        <v>1</v>
      </c>
      <c r="Q1075" s="1">
        <v>0</v>
      </c>
      <c r="R1075" s="1">
        <v>0</v>
      </c>
      <c r="S1075" s="1">
        <v>0</v>
      </c>
      <c r="T1075" s="1">
        <v>0</v>
      </c>
      <c r="U1075" s="2" t="s">
        <v>0</v>
      </c>
      <c r="V1075" s="1">
        <v>0</v>
      </c>
      <c r="W1075" s="1">
        <v>0</v>
      </c>
      <c r="X1075" s="2" t="s">
        <v>8</v>
      </c>
      <c r="Y1075" s="1">
        <v>0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134" t="s">
        <v>0</v>
      </c>
      <c r="AK1075" s="1">
        <v>0</v>
      </c>
      <c r="AL1075" s="1">
        <v>0</v>
      </c>
      <c r="AM1075" s="134" t="s">
        <v>1</v>
      </c>
      <c r="AN1075" s="134" t="s">
        <v>1</v>
      </c>
      <c r="AO1075" s="134" t="s">
        <v>1</v>
      </c>
      <c r="AP1075" s="134" t="s">
        <v>1</v>
      </c>
      <c r="AQ1075" s="4">
        <v>0</v>
      </c>
      <c r="AR1075" s="4">
        <v>0</v>
      </c>
    </row>
    <row r="1076" spans="1:44" ht="15" customHeight="1" x14ac:dyDescent="0.25">
      <c r="A1076" s="2" t="s">
        <v>133</v>
      </c>
      <c r="B1076" s="47">
        <v>44486</v>
      </c>
      <c r="C1076" s="2" t="s">
        <v>6</v>
      </c>
      <c r="D1076" s="2" t="s">
        <v>5</v>
      </c>
      <c r="E1076" s="2" t="s">
        <v>174</v>
      </c>
      <c r="F1076" s="2" t="s">
        <v>1524</v>
      </c>
      <c r="G1076" s="2" t="s">
        <v>3</v>
      </c>
      <c r="H1076" s="2" t="s">
        <v>3402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</v>
      </c>
      <c r="P1076" s="2" t="s">
        <v>1</v>
      </c>
      <c r="Q1076" s="1">
        <v>2046.8175760000001</v>
      </c>
      <c r="R1076" s="1">
        <v>0</v>
      </c>
      <c r="S1076" s="1">
        <v>1522.6428999999998</v>
      </c>
      <c r="T1076" s="1">
        <v>0</v>
      </c>
      <c r="U1076" s="2" t="s">
        <v>0</v>
      </c>
      <c r="V1076" s="1">
        <v>0</v>
      </c>
      <c r="W1076" s="1">
        <v>451.87469999999996</v>
      </c>
      <c r="X1076" s="2" t="s">
        <v>8</v>
      </c>
      <c r="Y1076" s="1">
        <v>72.299976000000001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2" t="s">
        <v>0</v>
      </c>
      <c r="AK1076" s="1">
        <v>0</v>
      </c>
      <c r="AL1076" s="1">
        <v>0</v>
      </c>
      <c r="AM1076" s="135" t="s">
        <v>1</v>
      </c>
      <c r="AN1076" s="2" t="s">
        <v>1</v>
      </c>
      <c r="AO1076" s="135" t="s">
        <v>1</v>
      </c>
      <c r="AP1076" s="2" t="s">
        <v>1</v>
      </c>
      <c r="AQ1076" s="4">
        <v>2046.8175759999997</v>
      </c>
      <c r="AR1076" s="4">
        <v>0</v>
      </c>
    </row>
    <row r="1077" spans="1:44" ht="15" customHeight="1" x14ac:dyDescent="0.25">
      <c r="A1077" s="2" t="s">
        <v>132</v>
      </c>
      <c r="B1077" s="47">
        <v>44486</v>
      </c>
      <c r="C1077" s="2" t="s">
        <v>6</v>
      </c>
      <c r="D1077" s="2" t="s">
        <v>929</v>
      </c>
      <c r="E1077" s="2" t="s">
        <v>930</v>
      </c>
      <c r="F1077" s="2" t="s">
        <v>3403</v>
      </c>
      <c r="G1077" s="2" t="s">
        <v>3</v>
      </c>
      <c r="H1077" s="2" t="s">
        <v>3404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1">
        <v>1100.5437000000002</v>
      </c>
      <c r="R1077" s="1">
        <v>0</v>
      </c>
      <c r="S1077" s="1">
        <v>807.03580000000011</v>
      </c>
      <c r="T1077" s="1">
        <v>0</v>
      </c>
      <c r="U1077" s="2" t="s">
        <v>0</v>
      </c>
      <c r="V1077" s="1">
        <v>0</v>
      </c>
      <c r="W1077" s="1">
        <v>253.02420000000004</v>
      </c>
      <c r="X1077" s="2" t="s">
        <v>0</v>
      </c>
      <c r="Y1077" s="1">
        <v>40.483699999999992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35" t="s">
        <v>1</v>
      </c>
      <c r="AN1077" s="2" t="s">
        <v>1</v>
      </c>
      <c r="AO1077" s="135" t="s">
        <v>1</v>
      </c>
      <c r="AP1077" s="2" t="s">
        <v>1</v>
      </c>
      <c r="AQ1077" s="4">
        <v>1100.5437000000002</v>
      </c>
      <c r="AR1077" s="4">
        <v>0</v>
      </c>
    </row>
    <row r="1078" spans="1:44" ht="15" customHeight="1" x14ac:dyDescent="0.25">
      <c r="A1078" s="2" t="s">
        <v>131</v>
      </c>
      <c r="B1078" s="47">
        <v>44486</v>
      </c>
      <c r="C1078" s="2" t="s">
        <v>6</v>
      </c>
      <c r="D1078" s="2" t="s">
        <v>884</v>
      </c>
      <c r="E1078" s="2" t="s">
        <v>850</v>
      </c>
      <c r="F1078" s="2" t="s">
        <v>3405</v>
      </c>
      <c r="G1078" s="2" t="s">
        <v>3</v>
      </c>
      <c r="H1078" s="2" t="s">
        <v>3188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0</v>
      </c>
      <c r="R1078" s="1">
        <v>0</v>
      </c>
      <c r="S1078" s="1">
        <v>0</v>
      </c>
      <c r="T1078" s="1">
        <v>0</v>
      </c>
      <c r="U1078" s="2" t="s">
        <v>0</v>
      </c>
      <c r="V1078" s="1">
        <v>0</v>
      </c>
      <c r="W1078" s="1">
        <v>0</v>
      </c>
      <c r="X1078" s="2" t="s">
        <v>8</v>
      </c>
      <c r="Y1078" s="1">
        <v>0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35"/>
      <c r="AN1078" s="2"/>
      <c r="AO1078" s="135">
        <v>0</v>
      </c>
      <c r="AP1078" s="2">
        <v>0</v>
      </c>
      <c r="AQ1078" s="4">
        <v>0</v>
      </c>
      <c r="AR1078" s="4">
        <v>0</v>
      </c>
    </row>
    <row r="1079" spans="1:44" ht="15" customHeight="1" x14ac:dyDescent="0.25">
      <c r="A1079" s="2" t="s">
        <v>130</v>
      </c>
      <c r="B1079" s="47">
        <v>44487</v>
      </c>
      <c r="C1079" s="2" t="s">
        <v>6</v>
      </c>
      <c r="D1079" s="2" t="s">
        <v>48</v>
      </c>
      <c r="E1079" s="2" t="s">
        <v>229</v>
      </c>
      <c r="F1079" s="2" t="s">
        <v>3406</v>
      </c>
      <c r="G1079" s="2" t="s">
        <v>3</v>
      </c>
      <c r="H1079" s="2" t="s">
        <v>3407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1">
        <v>4008.4082000000012</v>
      </c>
      <c r="R1079" s="1">
        <v>0</v>
      </c>
      <c r="S1079" s="1">
        <v>2963.8860500000001</v>
      </c>
      <c r="T1079" s="1">
        <v>0</v>
      </c>
      <c r="U1079" s="2" t="s">
        <v>0</v>
      </c>
      <c r="V1079" s="1">
        <v>0</v>
      </c>
      <c r="W1079" s="1">
        <v>900.44995000000006</v>
      </c>
      <c r="X1079" s="2" t="s">
        <v>8</v>
      </c>
      <c r="Y1079" s="1">
        <v>144.07220000000007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35" t="s">
        <v>1</v>
      </c>
      <c r="AN1079" s="2" t="s">
        <v>1</v>
      </c>
      <c r="AO1079" s="135" t="s">
        <v>1</v>
      </c>
      <c r="AP1079" s="2" t="s">
        <v>1</v>
      </c>
      <c r="AQ1079" s="4">
        <v>4008.4082000000003</v>
      </c>
      <c r="AR1079" s="4">
        <v>0</v>
      </c>
    </row>
    <row r="1080" spans="1:44" ht="15" customHeight="1" x14ac:dyDescent="0.25">
      <c r="A1080" s="2" t="s">
        <v>129</v>
      </c>
      <c r="B1080" s="47">
        <v>44487</v>
      </c>
      <c r="C1080" s="2" t="s">
        <v>1364</v>
      </c>
      <c r="D1080" s="2" t="s">
        <v>48</v>
      </c>
      <c r="E1080" s="2" t="s">
        <v>1365</v>
      </c>
      <c r="F1080" s="2" t="s">
        <v>3408</v>
      </c>
      <c r="G1080" s="2" t="s">
        <v>3</v>
      </c>
      <c r="H1080" s="2" t="s">
        <v>3409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1435.6632500000001</v>
      </c>
      <c r="R1080" s="1">
        <v>0</v>
      </c>
      <c r="S1080" s="1">
        <v>1107.8452999999995</v>
      </c>
      <c r="T1080" s="1">
        <v>0</v>
      </c>
      <c r="U1080" s="2" t="s">
        <v>0</v>
      </c>
      <c r="V1080" s="1">
        <v>0</v>
      </c>
      <c r="W1080" s="1">
        <v>282.60165000000001</v>
      </c>
      <c r="X1080" s="2" t="s">
        <v>0</v>
      </c>
      <c r="Y1080" s="1">
        <v>45.216299999999997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35" t="s">
        <v>1</v>
      </c>
      <c r="AN1080" s="2" t="s">
        <v>1</v>
      </c>
      <c r="AO1080" s="135" t="s">
        <v>1</v>
      </c>
      <c r="AP1080" s="2" t="s">
        <v>1</v>
      </c>
      <c r="AQ1080" s="4">
        <v>1435.6632499999996</v>
      </c>
      <c r="AR1080" s="4">
        <v>0</v>
      </c>
    </row>
    <row r="1081" spans="1:44" ht="15" customHeight="1" x14ac:dyDescent="0.25">
      <c r="A1081" s="2" t="s">
        <v>128</v>
      </c>
      <c r="B1081" s="47">
        <v>44487</v>
      </c>
      <c r="C1081" s="2" t="s">
        <v>1364</v>
      </c>
      <c r="D1081" s="2" t="s">
        <v>48</v>
      </c>
      <c r="E1081" s="2" t="s">
        <v>1365</v>
      </c>
      <c r="F1081" s="2" t="s">
        <v>3410</v>
      </c>
      <c r="G1081" s="2" t="s">
        <v>3</v>
      </c>
      <c r="H1081" s="2" t="s">
        <v>3411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1488</v>
      </c>
      <c r="P1081" s="2" t="s">
        <v>1384</v>
      </c>
      <c r="Q1081" s="1">
        <v>10.87</v>
      </c>
      <c r="R1081" s="1">
        <v>0</v>
      </c>
      <c r="S1081" s="1">
        <v>10.87</v>
      </c>
      <c r="T1081" s="1">
        <v>0</v>
      </c>
      <c r="U1081" s="2" t="s">
        <v>0</v>
      </c>
      <c r="V1081" s="1">
        <v>0</v>
      </c>
      <c r="W1081" s="1">
        <v>0</v>
      </c>
      <c r="X1081" s="2" t="s">
        <v>0</v>
      </c>
      <c r="Y1081" s="1">
        <v>0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35" t="s">
        <v>1</v>
      </c>
      <c r="AN1081" s="2" t="s">
        <v>1</v>
      </c>
      <c r="AO1081" s="135" t="s">
        <v>1</v>
      </c>
      <c r="AP1081" s="2" t="s">
        <v>1</v>
      </c>
      <c r="AQ1081" s="4">
        <v>10.87</v>
      </c>
      <c r="AR1081" s="4">
        <v>0</v>
      </c>
    </row>
    <row r="1082" spans="1:44" ht="15" customHeight="1" x14ac:dyDescent="0.25">
      <c r="A1082" s="2" t="s">
        <v>127</v>
      </c>
      <c r="B1082" s="47">
        <v>44487</v>
      </c>
      <c r="C1082" s="2" t="s">
        <v>1364</v>
      </c>
      <c r="D1082" s="2" t="s">
        <v>48</v>
      </c>
      <c r="E1082" s="2" t="s">
        <v>1365</v>
      </c>
      <c r="F1082" s="2" t="s">
        <v>3408</v>
      </c>
      <c r="G1082" s="2" t="s">
        <v>3</v>
      </c>
      <c r="H1082" s="2" t="s">
        <v>3412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1">
        <v>1262.9683000000005</v>
      </c>
      <c r="R1082" s="1">
        <v>0</v>
      </c>
      <c r="S1082" s="1">
        <v>944.98544999999967</v>
      </c>
      <c r="T1082" s="1">
        <v>0</v>
      </c>
      <c r="U1082" s="2" t="s">
        <v>0</v>
      </c>
      <c r="V1082" s="1">
        <v>0</v>
      </c>
      <c r="W1082" s="1">
        <v>274.12315000000007</v>
      </c>
      <c r="X1082" s="2" t="s">
        <v>8</v>
      </c>
      <c r="Y1082" s="1">
        <v>43.859700000000011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35" t="s">
        <v>1</v>
      </c>
      <c r="AN1082" s="2" t="s">
        <v>1</v>
      </c>
      <c r="AO1082" s="135" t="s">
        <v>1</v>
      </c>
      <c r="AP1082" s="2" t="s">
        <v>1</v>
      </c>
      <c r="AQ1082" s="4">
        <v>1262.9682999999998</v>
      </c>
      <c r="AR1082" s="4">
        <v>0</v>
      </c>
    </row>
    <row r="1083" spans="1:44" ht="15" customHeight="1" x14ac:dyDescent="0.25">
      <c r="A1083" s="2" t="s">
        <v>126</v>
      </c>
      <c r="B1083" s="47">
        <v>44487</v>
      </c>
      <c r="C1083" s="2" t="s">
        <v>1364</v>
      </c>
      <c r="D1083" s="2" t="s">
        <v>48</v>
      </c>
      <c r="E1083" s="2" t="s">
        <v>1365</v>
      </c>
      <c r="F1083" s="2" t="s">
        <v>3410</v>
      </c>
      <c r="G1083" s="2" t="s">
        <v>3</v>
      </c>
      <c r="H1083" s="2" t="s">
        <v>3413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1515</v>
      </c>
      <c r="P1083" s="2" t="s">
        <v>1516</v>
      </c>
      <c r="Q1083" s="1">
        <v>63.202449999999999</v>
      </c>
      <c r="R1083" s="1">
        <v>0</v>
      </c>
      <c r="S1083" s="1">
        <v>46.7928</v>
      </c>
      <c r="T1083" s="1">
        <v>14.14625</v>
      </c>
      <c r="U1083" s="2" t="s">
        <v>8</v>
      </c>
      <c r="V1083" s="1">
        <v>2.2633999999999999</v>
      </c>
      <c r="W1083" s="1">
        <v>0</v>
      </c>
      <c r="X1083" s="2" t="s">
        <v>0</v>
      </c>
      <c r="Y1083" s="1">
        <v>0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35" t="s">
        <v>1</v>
      </c>
      <c r="AN1083" s="2" t="s">
        <v>1</v>
      </c>
      <c r="AO1083" s="135" t="s">
        <v>1</v>
      </c>
      <c r="AP1083" s="2" t="s">
        <v>1</v>
      </c>
      <c r="AQ1083" s="4">
        <v>63.202449999999999</v>
      </c>
      <c r="AR1083" s="4">
        <v>0</v>
      </c>
    </row>
    <row r="1084" spans="1:44" ht="15" customHeight="1" x14ac:dyDescent="0.25">
      <c r="A1084" s="2" t="s">
        <v>125</v>
      </c>
      <c r="B1084" s="47">
        <v>44487</v>
      </c>
      <c r="C1084" s="2" t="s">
        <v>1364</v>
      </c>
      <c r="D1084" s="2" t="s">
        <v>48</v>
      </c>
      <c r="E1084" s="2" t="s">
        <v>1365</v>
      </c>
      <c r="F1084" s="2" t="s">
        <v>3408</v>
      </c>
      <c r="G1084" s="2" t="s">
        <v>3</v>
      </c>
      <c r="H1084" s="2" t="s">
        <v>3414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1097.1453220000001</v>
      </c>
      <c r="R1084" s="1">
        <v>0</v>
      </c>
      <c r="S1084" s="1">
        <v>791.99434999999994</v>
      </c>
      <c r="T1084" s="1">
        <v>0</v>
      </c>
      <c r="U1084" s="2" t="s">
        <v>0</v>
      </c>
      <c r="V1084" s="1">
        <v>0</v>
      </c>
      <c r="W1084" s="1">
        <v>263.06120000000004</v>
      </c>
      <c r="X1084" s="2" t="s">
        <v>8</v>
      </c>
      <c r="Y1084" s="1">
        <v>42.089772000000004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35" t="s">
        <v>1</v>
      </c>
      <c r="AN1084" s="2" t="s">
        <v>1</v>
      </c>
      <c r="AO1084" s="135" t="s">
        <v>1</v>
      </c>
      <c r="AP1084" s="2" t="s">
        <v>1</v>
      </c>
      <c r="AQ1084" s="4">
        <v>1097.1453220000001</v>
      </c>
      <c r="AR1084" s="4">
        <v>0</v>
      </c>
    </row>
    <row r="1085" spans="1:44" ht="15" customHeight="1" x14ac:dyDescent="0.25">
      <c r="A1085" s="2" t="s">
        <v>124</v>
      </c>
      <c r="B1085" s="47">
        <v>44487</v>
      </c>
      <c r="C1085" s="2" t="s">
        <v>1364</v>
      </c>
      <c r="D1085" s="2" t="s">
        <v>48</v>
      </c>
      <c r="E1085" s="2" t="s">
        <v>1365</v>
      </c>
      <c r="F1085" s="2" t="s">
        <v>3410</v>
      </c>
      <c r="G1085" s="2" t="s">
        <v>12</v>
      </c>
      <c r="H1085" s="2" t="s">
        <v>1</v>
      </c>
      <c r="I1085" s="1" t="s">
        <v>1718</v>
      </c>
      <c r="J1085" s="1" t="s">
        <v>1</v>
      </c>
      <c r="K1085" s="1" t="s">
        <v>3415</v>
      </c>
      <c r="L1085" s="1" t="s">
        <v>3416</v>
      </c>
      <c r="M1085" s="1">
        <v>12.72</v>
      </c>
      <c r="N1085" s="2" t="s">
        <v>11</v>
      </c>
      <c r="O1085" s="2" t="s">
        <v>3417</v>
      </c>
      <c r="P1085" s="2" t="s">
        <v>3418</v>
      </c>
      <c r="Q1085" s="1">
        <v>-4.3963999999999999</v>
      </c>
      <c r="R1085" s="1">
        <v>0</v>
      </c>
      <c r="S1085" s="1">
        <v>0</v>
      </c>
      <c r="T1085" s="1">
        <v>0</v>
      </c>
      <c r="U1085" s="2" t="s">
        <v>0</v>
      </c>
      <c r="V1085" s="1">
        <v>0</v>
      </c>
      <c r="W1085" s="1">
        <v>-3.79</v>
      </c>
      <c r="X1085" s="2" t="s">
        <v>8</v>
      </c>
      <c r="Y1085" s="1">
        <v>-0.60640000000000005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35" t="s">
        <v>1</v>
      </c>
      <c r="AN1085" s="2" t="s">
        <v>1</v>
      </c>
      <c r="AO1085" s="135" t="s">
        <v>1</v>
      </c>
      <c r="AP1085" s="2" t="s">
        <v>1</v>
      </c>
      <c r="AQ1085" s="4">
        <v>-4.3963999999999999</v>
      </c>
      <c r="AR1085" s="4">
        <v>0</v>
      </c>
    </row>
    <row r="1086" spans="1:44" ht="15" customHeight="1" x14ac:dyDescent="0.25">
      <c r="A1086" s="2" t="s">
        <v>123</v>
      </c>
      <c r="B1086" s="47">
        <v>44487</v>
      </c>
      <c r="C1086" s="2" t="s">
        <v>26</v>
      </c>
      <c r="D1086" s="2" t="s">
        <v>48</v>
      </c>
      <c r="E1086" s="2" t="s">
        <v>220</v>
      </c>
      <c r="F1086" s="2" t="s">
        <v>3419</v>
      </c>
      <c r="G1086" s="2" t="s">
        <v>3</v>
      </c>
      <c r="H1086" s="2" t="s">
        <v>3420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/>
      <c r="Q1086" s="1">
        <v>3545.4120000000003</v>
      </c>
      <c r="R1086" s="1">
        <v>0</v>
      </c>
      <c r="S1086" s="1">
        <v>2421.7199999999998</v>
      </c>
      <c r="T1086" s="1">
        <v>0</v>
      </c>
      <c r="U1086" s="2" t="s">
        <v>0</v>
      </c>
      <c r="V1086" s="1">
        <v>0</v>
      </c>
      <c r="W1086" s="1">
        <v>968.7</v>
      </c>
      <c r="X1086" s="2" t="s">
        <v>0</v>
      </c>
      <c r="Y1086" s="1">
        <v>154.99200000000002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35" t="s">
        <v>1</v>
      </c>
      <c r="AN1086" s="2" t="s">
        <v>1</v>
      </c>
      <c r="AO1086" s="135" t="s">
        <v>1</v>
      </c>
      <c r="AP1086" s="2" t="s">
        <v>1</v>
      </c>
      <c r="AQ1086" s="4">
        <v>3545.4120000000003</v>
      </c>
      <c r="AR1086" s="4">
        <v>0</v>
      </c>
    </row>
    <row r="1087" spans="1:44" ht="15" customHeight="1" x14ac:dyDescent="0.25">
      <c r="A1087" s="2" t="s">
        <v>122</v>
      </c>
      <c r="B1087" s="47">
        <v>44487</v>
      </c>
      <c r="C1087" s="2" t="s">
        <v>26</v>
      </c>
      <c r="D1087" s="2" t="s">
        <v>48</v>
      </c>
      <c r="E1087" s="2" t="s">
        <v>220</v>
      </c>
      <c r="F1087" s="2" t="s">
        <v>3419</v>
      </c>
      <c r="G1087" s="2" t="s">
        <v>12</v>
      </c>
      <c r="H1087" s="2"/>
      <c r="I1087" s="1">
        <v>37140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/>
      <c r="Q1087" s="1">
        <v>-6.9020000000000001</v>
      </c>
      <c r="R1087" s="1">
        <v>0</v>
      </c>
      <c r="S1087" s="1">
        <v>0</v>
      </c>
      <c r="T1087" s="1">
        <v>0</v>
      </c>
      <c r="U1087" s="2" t="s">
        <v>0</v>
      </c>
      <c r="V1087" s="1">
        <v>0</v>
      </c>
      <c r="W1087" s="1">
        <v>-5.95</v>
      </c>
      <c r="X1087" s="2" t="s">
        <v>0</v>
      </c>
      <c r="Y1087" s="1">
        <v>-0.95200000000000007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35" t="s">
        <v>1</v>
      </c>
      <c r="AN1087" s="2" t="s">
        <v>1</v>
      </c>
      <c r="AO1087" s="135" t="s">
        <v>1</v>
      </c>
      <c r="AP1087" s="2" t="s">
        <v>1</v>
      </c>
      <c r="AQ1087" s="4">
        <v>-6.9020000000000001</v>
      </c>
      <c r="AR1087" s="4">
        <v>0</v>
      </c>
    </row>
    <row r="1088" spans="1:44" ht="15" customHeight="1" x14ac:dyDescent="0.25">
      <c r="A1088" s="2" t="s">
        <v>121</v>
      </c>
      <c r="B1088" s="47">
        <v>44487</v>
      </c>
      <c r="C1088" s="2" t="s">
        <v>1364</v>
      </c>
      <c r="D1088" s="2" t="s">
        <v>41</v>
      </c>
      <c r="E1088" s="2" t="s">
        <v>1366</v>
      </c>
      <c r="F1088" s="2" t="s">
        <v>3421</v>
      </c>
      <c r="G1088" s="2" t="s">
        <v>3</v>
      </c>
      <c r="H1088" s="2" t="s">
        <v>3422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1475.9055999999991</v>
      </c>
      <c r="R1088" s="1">
        <v>0</v>
      </c>
      <c r="S1088" s="1">
        <v>1116.8978999999993</v>
      </c>
      <c r="T1088" s="1">
        <v>0</v>
      </c>
      <c r="U1088" s="2" t="s">
        <v>0</v>
      </c>
      <c r="V1088" s="1">
        <v>0</v>
      </c>
      <c r="W1088" s="1">
        <v>309.48939999999999</v>
      </c>
      <c r="X1088" s="2" t="s">
        <v>8</v>
      </c>
      <c r="Y1088" s="1">
        <v>49.518300000000004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35" t="s">
        <v>1</v>
      </c>
      <c r="AN1088" s="2" t="s">
        <v>1</v>
      </c>
      <c r="AO1088" s="135" t="s">
        <v>1</v>
      </c>
      <c r="AP1088" s="2" t="s">
        <v>1</v>
      </c>
      <c r="AQ1088" s="4">
        <v>1475.9055999999991</v>
      </c>
      <c r="AR1088" s="4">
        <v>0</v>
      </c>
    </row>
    <row r="1089" spans="1:44" ht="15" customHeight="1" x14ac:dyDescent="0.25">
      <c r="A1089" s="2" t="s">
        <v>120</v>
      </c>
      <c r="B1089" s="47">
        <v>44487</v>
      </c>
      <c r="C1089" s="2" t="s">
        <v>6</v>
      </c>
      <c r="D1089" s="2" t="s">
        <v>41</v>
      </c>
      <c r="E1089" s="2" t="s">
        <v>218</v>
      </c>
      <c r="F1089" s="2" t="s">
        <v>2071</v>
      </c>
      <c r="G1089" s="2" t="s">
        <v>3</v>
      </c>
      <c r="H1089" s="2" t="s">
        <v>3423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</v>
      </c>
      <c r="P1089" s="2" t="s">
        <v>1</v>
      </c>
      <c r="Q1089" s="1">
        <v>2331.8234859999998</v>
      </c>
      <c r="R1089" s="1">
        <v>0</v>
      </c>
      <c r="S1089" s="1">
        <v>1909.2541999999999</v>
      </c>
      <c r="T1089" s="1">
        <v>0</v>
      </c>
      <c r="U1089" s="2" t="s">
        <v>0</v>
      </c>
      <c r="V1089" s="1">
        <v>0</v>
      </c>
      <c r="W1089" s="1">
        <v>364.28384999999992</v>
      </c>
      <c r="X1089" s="2" t="s">
        <v>8</v>
      </c>
      <c r="Y1089" s="1">
        <v>58.285435999999997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35" t="s">
        <v>1</v>
      </c>
      <c r="AN1089" s="2" t="s">
        <v>1</v>
      </c>
      <c r="AO1089" s="135" t="s">
        <v>1</v>
      </c>
      <c r="AP1089" s="2" t="s">
        <v>1</v>
      </c>
      <c r="AQ1089" s="4">
        <v>2331.8234859999998</v>
      </c>
      <c r="AR1089" s="4">
        <v>0</v>
      </c>
    </row>
    <row r="1090" spans="1:44" ht="15" customHeight="1" x14ac:dyDescent="0.25">
      <c r="A1090" s="2" t="s">
        <v>119</v>
      </c>
      <c r="B1090" s="47">
        <v>44487</v>
      </c>
      <c r="C1090" s="2" t="s">
        <v>34</v>
      </c>
      <c r="D1090" s="2" t="s">
        <v>41</v>
      </c>
      <c r="E1090" s="2" t="s">
        <v>216</v>
      </c>
      <c r="F1090" s="2" t="s">
        <v>3424</v>
      </c>
      <c r="G1090" s="2" t="s">
        <v>3</v>
      </c>
      <c r="H1090" s="2" t="s">
        <v>3425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3426</v>
      </c>
      <c r="P1090" s="2" t="s">
        <v>3427</v>
      </c>
      <c r="Q1090" s="1">
        <v>5.03</v>
      </c>
      <c r="R1090" s="1">
        <v>0</v>
      </c>
      <c r="S1090" s="1">
        <v>5.03</v>
      </c>
      <c r="T1090" s="1">
        <v>0</v>
      </c>
      <c r="U1090" s="2" t="s">
        <v>0</v>
      </c>
      <c r="V1090" s="1">
        <v>0</v>
      </c>
      <c r="W1090" s="1">
        <v>0</v>
      </c>
      <c r="X1090" s="2" t="s">
        <v>0</v>
      </c>
      <c r="Y1090" s="1">
        <v>0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35" t="s">
        <v>1</v>
      </c>
      <c r="AN1090" s="2" t="s">
        <v>1</v>
      </c>
      <c r="AO1090" s="135" t="s">
        <v>1</v>
      </c>
      <c r="AP1090" s="2" t="s">
        <v>1</v>
      </c>
      <c r="AQ1090" s="4">
        <v>5.03</v>
      </c>
      <c r="AR1090" s="4">
        <v>0</v>
      </c>
    </row>
    <row r="1091" spans="1:44" ht="15" customHeight="1" x14ac:dyDescent="0.25">
      <c r="A1091" s="2" t="s">
        <v>118</v>
      </c>
      <c r="B1091" s="47">
        <v>44487</v>
      </c>
      <c r="C1091" s="2" t="s">
        <v>34</v>
      </c>
      <c r="D1091" s="2" t="s">
        <v>41</v>
      </c>
      <c r="E1091" s="2" t="s">
        <v>216</v>
      </c>
      <c r="F1091" s="2" t="s">
        <v>3428</v>
      </c>
      <c r="G1091" s="2" t="s">
        <v>3</v>
      </c>
      <c r="H1091" s="2" t="s">
        <v>3429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1">
        <v>460.86705000000006</v>
      </c>
      <c r="R1091" s="1">
        <v>0</v>
      </c>
      <c r="S1091" s="1">
        <v>437.14420000000007</v>
      </c>
      <c r="T1091" s="1">
        <v>0</v>
      </c>
      <c r="U1091" s="2" t="s">
        <v>0</v>
      </c>
      <c r="V1091" s="1">
        <v>0</v>
      </c>
      <c r="W1091" s="1">
        <v>20.450749999999999</v>
      </c>
      <c r="X1091" s="2" t="s">
        <v>0</v>
      </c>
      <c r="Y1091" s="1">
        <v>3.2721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35" t="s">
        <v>1</v>
      </c>
      <c r="AN1091" s="2" t="s">
        <v>1</v>
      </c>
      <c r="AO1091" s="135" t="s">
        <v>1</v>
      </c>
      <c r="AP1091" s="2" t="s">
        <v>1</v>
      </c>
      <c r="AQ1091" s="4">
        <v>460.86705000000006</v>
      </c>
      <c r="AR1091" s="4">
        <v>0</v>
      </c>
    </row>
    <row r="1092" spans="1:44" ht="15" customHeight="1" x14ac:dyDescent="0.25">
      <c r="A1092" s="2" t="s">
        <v>117</v>
      </c>
      <c r="B1092" s="47">
        <v>44487</v>
      </c>
      <c r="C1092" s="2" t="s">
        <v>34</v>
      </c>
      <c r="D1092" s="2" t="s">
        <v>41</v>
      </c>
      <c r="E1092" s="2" t="s">
        <v>216</v>
      </c>
      <c r="F1092" s="2" t="s">
        <v>3428</v>
      </c>
      <c r="G1092" s="2" t="s">
        <v>3</v>
      </c>
      <c r="H1092" s="2" t="s">
        <v>3430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1493.4760000000001</v>
      </c>
      <c r="R1092" s="1">
        <v>0</v>
      </c>
      <c r="S1092" s="1">
        <v>1257.9528999999998</v>
      </c>
      <c r="T1092" s="1">
        <v>0</v>
      </c>
      <c r="U1092" s="2" t="s">
        <v>0</v>
      </c>
      <c r="V1092" s="1">
        <v>0</v>
      </c>
      <c r="W1092" s="1">
        <v>203.03719999999998</v>
      </c>
      <c r="X1092" s="2" t="s">
        <v>0</v>
      </c>
      <c r="Y1092" s="1">
        <v>32.485900000000001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35" t="s">
        <v>1</v>
      </c>
      <c r="AN1092" s="2" t="s">
        <v>1</v>
      </c>
      <c r="AO1092" s="135" t="s">
        <v>1</v>
      </c>
      <c r="AP1092" s="2" t="s">
        <v>1</v>
      </c>
      <c r="AQ1092" s="4">
        <v>1493.4759999999997</v>
      </c>
      <c r="AR1092" s="4">
        <v>0</v>
      </c>
    </row>
    <row r="1093" spans="1:44" ht="15" customHeight="1" x14ac:dyDescent="0.25">
      <c r="A1093" s="2" t="s">
        <v>116</v>
      </c>
      <c r="B1093" s="47">
        <v>44487</v>
      </c>
      <c r="C1093" s="2" t="s">
        <v>26</v>
      </c>
      <c r="D1093" s="2" t="s">
        <v>41</v>
      </c>
      <c r="E1093" s="2" t="s">
        <v>211</v>
      </c>
      <c r="F1093" s="2" t="s">
        <v>2485</v>
      </c>
      <c r="G1093" s="2" t="s">
        <v>3</v>
      </c>
      <c r="H1093" s="2" t="s">
        <v>3431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3432</v>
      </c>
      <c r="P1093" s="2" t="s">
        <v>3433</v>
      </c>
      <c r="Q1093" s="1">
        <v>23.014399999999998</v>
      </c>
      <c r="R1093" s="1">
        <v>0</v>
      </c>
      <c r="S1093" s="1">
        <v>0</v>
      </c>
      <c r="T1093" s="1">
        <v>19.84</v>
      </c>
      <c r="U1093" s="2" t="s">
        <v>8</v>
      </c>
      <c r="V1093" s="1">
        <v>3.1743999999999999</v>
      </c>
      <c r="W1093" s="1">
        <v>0</v>
      </c>
      <c r="X1093" s="2" t="s">
        <v>0</v>
      </c>
      <c r="Y1093" s="1">
        <v>0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35" t="s">
        <v>1</v>
      </c>
      <c r="AN1093" s="2" t="s">
        <v>1</v>
      </c>
      <c r="AO1093" s="135" t="s">
        <v>1</v>
      </c>
      <c r="AP1093" s="2" t="s">
        <v>1</v>
      </c>
      <c r="AQ1093" s="4">
        <v>23.014399999999998</v>
      </c>
      <c r="AR1093" s="4">
        <v>0</v>
      </c>
    </row>
    <row r="1094" spans="1:44" ht="15" customHeight="1" x14ac:dyDescent="0.25">
      <c r="A1094" s="2" t="s">
        <v>115</v>
      </c>
      <c r="B1094" s="47">
        <v>44487</v>
      </c>
      <c r="C1094" s="2" t="s">
        <v>26</v>
      </c>
      <c r="D1094" s="2" t="s">
        <v>41</v>
      </c>
      <c r="E1094" s="2" t="s">
        <v>211</v>
      </c>
      <c r="F1094" s="2" t="s">
        <v>2483</v>
      </c>
      <c r="G1094" s="2" t="s">
        <v>3</v>
      </c>
      <c r="H1094" s="2" t="s">
        <v>3434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1">
        <v>410.87975</v>
      </c>
      <c r="R1094" s="1">
        <v>0</v>
      </c>
      <c r="S1094" s="1">
        <v>312.6857500000001</v>
      </c>
      <c r="T1094" s="1">
        <v>0</v>
      </c>
      <c r="U1094" s="2" t="s">
        <v>0</v>
      </c>
      <c r="V1094" s="1">
        <v>0</v>
      </c>
      <c r="W1094" s="1">
        <v>84.649999999999991</v>
      </c>
      <c r="X1094" s="2" t="s">
        <v>0</v>
      </c>
      <c r="Y1094" s="1">
        <v>13.544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35" t="s">
        <v>1</v>
      </c>
      <c r="AN1094" s="2" t="s">
        <v>1</v>
      </c>
      <c r="AO1094" s="135" t="s">
        <v>1</v>
      </c>
      <c r="AP1094" s="2" t="s">
        <v>1</v>
      </c>
      <c r="AQ1094" s="4">
        <v>410.87975000000006</v>
      </c>
      <c r="AR1094" s="4">
        <v>0</v>
      </c>
    </row>
    <row r="1095" spans="1:44" ht="15" customHeight="1" x14ac:dyDescent="0.25">
      <c r="A1095" s="2" t="s">
        <v>114</v>
      </c>
      <c r="B1095" s="47">
        <v>44487</v>
      </c>
      <c r="C1095" s="2" t="s">
        <v>26</v>
      </c>
      <c r="D1095" s="2" t="s">
        <v>41</v>
      </c>
      <c r="E1095" s="2" t="s">
        <v>211</v>
      </c>
      <c r="F1095" s="2" t="s">
        <v>2483</v>
      </c>
      <c r="G1095" s="2" t="s">
        <v>3</v>
      </c>
      <c r="H1095" s="2" t="s">
        <v>3435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1110.1056340000002</v>
      </c>
      <c r="R1095" s="1">
        <v>0</v>
      </c>
      <c r="S1095" s="1">
        <v>777.05030000000011</v>
      </c>
      <c r="T1095" s="1">
        <v>0</v>
      </c>
      <c r="U1095" s="2" t="s">
        <v>0</v>
      </c>
      <c r="V1095" s="1">
        <v>0</v>
      </c>
      <c r="W1095" s="1">
        <v>287.11664999999999</v>
      </c>
      <c r="X1095" s="2" t="s">
        <v>8</v>
      </c>
      <c r="Y1095" s="1">
        <v>45.938684000000009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35" t="s">
        <v>1</v>
      </c>
      <c r="AN1095" s="2" t="s">
        <v>1</v>
      </c>
      <c r="AO1095" s="135" t="s">
        <v>1</v>
      </c>
      <c r="AP1095" s="2" t="s">
        <v>1</v>
      </c>
      <c r="AQ1095" s="4">
        <v>1110.105634</v>
      </c>
      <c r="AR1095" s="4">
        <v>0</v>
      </c>
    </row>
    <row r="1096" spans="1:44" ht="15" customHeight="1" x14ac:dyDescent="0.25">
      <c r="A1096" s="2" t="s">
        <v>113</v>
      </c>
      <c r="B1096" s="47">
        <v>44487</v>
      </c>
      <c r="C1096" s="2" t="s">
        <v>6</v>
      </c>
      <c r="D1096" s="2" t="s">
        <v>41</v>
      </c>
      <c r="E1096" s="2" t="s">
        <v>214</v>
      </c>
      <c r="F1096" s="2" t="s">
        <v>1901</v>
      </c>
      <c r="G1096" s="2" t="s">
        <v>3</v>
      </c>
      <c r="H1096" s="2" t="s">
        <v>3436</v>
      </c>
      <c r="I1096" s="1"/>
      <c r="J1096" s="1"/>
      <c r="K1096" s="1"/>
      <c r="L1096" s="1"/>
      <c r="M1096" s="1">
        <v>0</v>
      </c>
      <c r="N1096" s="2"/>
      <c r="O1096" s="2" t="s">
        <v>2</v>
      </c>
      <c r="P1096" s="2"/>
      <c r="Q1096" s="1">
        <v>1023.2136</v>
      </c>
      <c r="R1096" s="1">
        <v>0</v>
      </c>
      <c r="S1096" s="1">
        <v>982.95</v>
      </c>
      <c r="T1096" s="1">
        <v>0</v>
      </c>
      <c r="U1096" s="2" t="s">
        <v>0</v>
      </c>
      <c r="V1096" s="1">
        <v>0</v>
      </c>
      <c r="W1096" s="1">
        <v>34.71</v>
      </c>
      <c r="X1096" s="2" t="s">
        <v>8</v>
      </c>
      <c r="Y1096" s="1">
        <v>5.5536000000000003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35"/>
      <c r="AN1096" s="2"/>
      <c r="AO1096" s="135">
        <v>0</v>
      </c>
      <c r="AP1096" s="2">
        <v>0</v>
      </c>
      <c r="AQ1096" s="4">
        <v>1023.2136</v>
      </c>
      <c r="AR1096" s="4">
        <v>0</v>
      </c>
    </row>
    <row r="1097" spans="1:44" ht="15" customHeight="1" x14ac:dyDescent="0.25">
      <c r="A1097" s="2" t="s">
        <v>112</v>
      </c>
      <c r="B1097" s="47">
        <v>44487</v>
      </c>
      <c r="C1097" s="2" t="s">
        <v>6</v>
      </c>
      <c r="D1097" s="2" t="s">
        <v>41</v>
      </c>
      <c r="E1097" s="2" t="s">
        <v>1110</v>
      </c>
      <c r="F1097" s="2" t="s">
        <v>3437</v>
      </c>
      <c r="G1097" s="2" t="s">
        <v>895</v>
      </c>
      <c r="H1097" s="2" t="s">
        <v>3438</v>
      </c>
      <c r="I1097" s="1"/>
      <c r="J1097" s="1"/>
      <c r="K1097" s="1"/>
      <c r="L1097" s="1"/>
      <c r="M1097" s="1">
        <v>0</v>
      </c>
      <c r="N1097" s="2"/>
      <c r="O1097" s="2" t="s">
        <v>2</v>
      </c>
      <c r="P1097" s="2"/>
      <c r="Q1097" s="1">
        <v>0</v>
      </c>
      <c r="R1097" s="1">
        <v>0</v>
      </c>
      <c r="S1097" s="1">
        <v>0</v>
      </c>
      <c r="T1097" s="1">
        <v>0</v>
      </c>
      <c r="U1097" s="2" t="s">
        <v>0</v>
      </c>
      <c r="V1097" s="1">
        <v>0</v>
      </c>
      <c r="W1097" s="1">
        <v>0</v>
      </c>
      <c r="X1097" s="2" t="s">
        <v>0</v>
      </c>
      <c r="Y1097" s="1">
        <v>0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35"/>
      <c r="AN1097" s="2"/>
      <c r="AO1097" s="135">
        <v>0</v>
      </c>
      <c r="AP1097" s="2"/>
      <c r="AQ1097" s="4">
        <v>0</v>
      </c>
      <c r="AR1097" s="4">
        <v>0</v>
      </c>
    </row>
    <row r="1098" spans="1:44" ht="15" customHeight="1" x14ac:dyDescent="0.25">
      <c r="A1098" s="2" t="s">
        <v>111</v>
      </c>
      <c r="B1098" s="47">
        <v>44487</v>
      </c>
      <c r="C1098" s="2" t="s">
        <v>1364</v>
      </c>
      <c r="D1098" s="2" t="s">
        <v>37</v>
      </c>
      <c r="E1098" s="2" t="s">
        <v>1367</v>
      </c>
      <c r="F1098" s="2" t="s">
        <v>3319</v>
      </c>
      <c r="G1098" s="2" t="s">
        <v>3</v>
      </c>
      <c r="H1098" s="2" t="s">
        <v>3439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</v>
      </c>
      <c r="P1098" s="2" t="s">
        <v>1</v>
      </c>
      <c r="Q1098" s="1">
        <v>1454.8964980000005</v>
      </c>
      <c r="R1098" s="1">
        <v>0</v>
      </c>
      <c r="S1098" s="1">
        <v>1152.0465000000008</v>
      </c>
      <c r="T1098" s="1">
        <v>0</v>
      </c>
      <c r="U1098" s="2" t="s">
        <v>0</v>
      </c>
      <c r="V1098" s="1">
        <v>0</v>
      </c>
      <c r="W1098" s="1">
        <v>261.07754999999997</v>
      </c>
      <c r="X1098" s="2" t="s">
        <v>0</v>
      </c>
      <c r="Y1098" s="1">
        <v>41.772447999999997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35" t="s">
        <v>1</v>
      </c>
      <c r="AN1098" s="2" t="s">
        <v>1</v>
      </c>
      <c r="AO1098" s="135" t="s">
        <v>1</v>
      </c>
      <c r="AP1098" s="2" t="s">
        <v>1</v>
      </c>
      <c r="AQ1098" s="4">
        <v>1454.8964980000007</v>
      </c>
      <c r="AR1098" s="4">
        <v>0</v>
      </c>
    </row>
    <row r="1099" spans="1:44" ht="15" customHeight="1" x14ac:dyDescent="0.25">
      <c r="A1099" s="2" t="s">
        <v>110</v>
      </c>
      <c r="B1099" s="47">
        <v>44487</v>
      </c>
      <c r="C1099" s="2" t="s">
        <v>6</v>
      </c>
      <c r="D1099" s="2" t="s">
        <v>37</v>
      </c>
      <c r="E1099" s="2" t="s">
        <v>209</v>
      </c>
      <c r="F1099" s="2" t="s">
        <v>3240</v>
      </c>
      <c r="G1099" s="2" t="s">
        <v>3</v>
      </c>
      <c r="H1099" s="2" t="s">
        <v>3440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1130</v>
      </c>
      <c r="P1099" s="2" t="s">
        <v>1131</v>
      </c>
      <c r="Q1099" s="1">
        <v>189.10585</v>
      </c>
      <c r="R1099" s="1">
        <v>0</v>
      </c>
      <c r="S1099" s="1">
        <v>69.319600000000008</v>
      </c>
      <c r="T1099" s="1">
        <v>103.26405</v>
      </c>
      <c r="U1099" s="2" t="s">
        <v>8</v>
      </c>
      <c r="V1099" s="1">
        <v>16.522200000000002</v>
      </c>
      <c r="W1099" s="1">
        <v>0</v>
      </c>
      <c r="X1099" s="2" t="s">
        <v>0</v>
      </c>
      <c r="Y1099" s="1">
        <v>0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35" t="s">
        <v>1</v>
      </c>
      <c r="AN1099" s="2" t="s">
        <v>1</v>
      </c>
      <c r="AO1099" s="135" t="s">
        <v>1</v>
      </c>
      <c r="AP1099" s="2" t="s">
        <v>1</v>
      </c>
      <c r="AQ1099" s="4">
        <v>189.10585</v>
      </c>
      <c r="AR1099" s="4">
        <v>0</v>
      </c>
    </row>
    <row r="1100" spans="1:44" ht="15" customHeight="1" x14ac:dyDescent="0.25">
      <c r="A1100" s="2" t="s">
        <v>109</v>
      </c>
      <c r="B1100" s="47">
        <v>44487</v>
      </c>
      <c r="C1100" s="2" t="s">
        <v>6</v>
      </c>
      <c r="D1100" s="2" t="s">
        <v>37</v>
      </c>
      <c r="E1100" s="2" t="s">
        <v>209</v>
      </c>
      <c r="F1100" s="2" t="s">
        <v>3240</v>
      </c>
      <c r="G1100" s="2" t="s">
        <v>3</v>
      </c>
      <c r="H1100" s="2" t="s">
        <v>3441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2385</v>
      </c>
      <c r="P1100" s="2" t="s">
        <v>3442</v>
      </c>
      <c r="Q1100" s="1">
        <v>176.51</v>
      </c>
      <c r="R1100" s="1">
        <v>0</v>
      </c>
      <c r="S1100" s="1">
        <v>176.51</v>
      </c>
      <c r="T1100" s="1">
        <v>0</v>
      </c>
      <c r="U1100" s="2" t="s">
        <v>0</v>
      </c>
      <c r="V1100" s="1">
        <v>0</v>
      </c>
      <c r="W1100" s="1">
        <v>0</v>
      </c>
      <c r="X1100" s="2" t="s">
        <v>0</v>
      </c>
      <c r="Y1100" s="1">
        <v>0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35" t="s">
        <v>1</v>
      </c>
      <c r="AN1100" s="2" t="s">
        <v>1</v>
      </c>
      <c r="AO1100" s="135" t="s">
        <v>1</v>
      </c>
      <c r="AP1100" s="2" t="s">
        <v>1</v>
      </c>
      <c r="AQ1100" s="4">
        <v>176.51</v>
      </c>
      <c r="AR1100" s="4">
        <v>0</v>
      </c>
    </row>
    <row r="1101" spans="1:44" ht="15" customHeight="1" x14ac:dyDescent="0.25">
      <c r="A1101" s="2" t="s">
        <v>108</v>
      </c>
      <c r="B1101" s="47">
        <v>44487</v>
      </c>
      <c r="C1101" s="2" t="s">
        <v>6</v>
      </c>
      <c r="D1101" s="2" t="s">
        <v>37</v>
      </c>
      <c r="E1101" s="2" t="s">
        <v>209</v>
      </c>
      <c r="F1101" s="2" t="s">
        <v>3240</v>
      </c>
      <c r="G1101" s="2" t="s">
        <v>3</v>
      </c>
      <c r="H1101" s="2" t="s">
        <v>3443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1">
        <v>2700.9280279999994</v>
      </c>
      <c r="R1101" s="1">
        <v>0</v>
      </c>
      <c r="S1101" s="1">
        <v>1910.9675000000002</v>
      </c>
      <c r="T1101" s="1">
        <v>0</v>
      </c>
      <c r="U1101" s="2" t="s">
        <v>0</v>
      </c>
      <c r="V1101" s="1">
        <v>0</v>
      </c>
      <c r="W1101" s="1">
        <v>681.00040000000001</v>
      </c>
      <c r="X1101" s="2" t="s">
        <v>8</v>
      </c>
      <c r="Y1101" s="1">
        <v>108.96012799999998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35" t="s">
        <v>1</v>
      </c>
      <c r="AN1101" s="2" t="s">
        <v>1</v>
      </c>
      <c r="AO1101" s="135" t="s">
        <v>1</v>
      </c>
      <c r="AP1101" s="2" t="s">
        <v>1</v>
      </c>
      <c r="AQ1101" s="4">
        <v>2700.9280280000003</v>
      </c>
      <c r="AR1101" s="4">
        <v>0</v>
      </c>
    </row>
    <row r="1102" spans="1:44" ht="15" customHeight="1" x14ac:dyDescent="0.25">
      <c r="A1102" s="2" t="s">
        <v>107</v>
      </c>
      <c r="B1102" s="47">
        <v>44487</v>
      </c>
      <c r="C1102" s="2" t="s">
        <v>6</v>
      </c>
      <c r="D1102" s="2" t="s">
        <v>37</v>
      </c>
      <c r="E1102" s="2" t="s">
        <v>209</v>
      </c>
      <c r="F1102" s="2" t="s">
        <v>3240</v>
      </c>
      <c r="G1102" s="2" t="s">
        <v>3</v>
      </c>
      <c r="H1102" s="2" t="s">
        <v>3444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1414.6876159999997</v>
      </c>
      <c r="R1102" s="1">
        <v>0</v>
      </c>
      <c r="S1102" s="1">
        <v>1108.5436500000003</v>
      </c>
      <c r="T1102" s="1">
        <v>0</v>
      </c>
      <c r="U1102" s="2" t="s">
        <v>0</v>
      </c>
      <c r="V1102" s="1">
        <v>0</v>
      </c>
      <c r="W1102" s="1">
        <v>263.91725000000002</v>
      </c>
      <c r="X1102" s="2" t="s">
        <v>8</v>
      </c>
      <c r="Y1102" s="1">
        <v>42.226716000000003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35" t="s">
        <v>1</v>
      </c>
      <c r="AN1102" s="2" t="s">
        <v>1</v>
      </c>
      <c r="AO1102" s="135" t="s">
        <v>1</v>
      </c>
      <c r="AP1102" s="2" t="s">
        <v>1</v>
      </c>
      <c r="AQ1102" s="4">
        <v>1414.6876160000002</v>
      </c>
      <c r="AR1102" s="4">
        <v>0</v>
      </c>
    </row>
    <row r="1103" spans="1:44" ht="15" customHeight="1" x14ac:dyDescent="0.25">
      <c r="A1103" s="2" t="s">
        <v>106</v>
      </c>
      <c r="B1103" s="47">
        <v>44487</v>
      </c>
      <c r="C1103" s="2" t="s">
        <v>6</v>
      </c>
      <c r="D1103" s="2" t="s">
        <v>37</v>
      </c>
      <c r="E1103" s="2" t="s">
        <v>209</v>
      </c>
      <c r="F1103" s="2" t="s">
        <v>3240</v>
      </c>
      <c r="G1103" s="2" t="s">
        <v>3</v>
      </c>
      <c r="H1103" s="2" t="s">
        <v>3445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1">
        <v>295.83794799999998</v>
      </c>
      <c r="R1103" s="1">
        <v>0</v>
      </c>
      <c r="S1103" s="1">
        <v>202.45179999999996</v>
      </c>
      <c r="T1103" s="1">
        <v>0</v>
      </c>
      <c r="U1103" s="2" t="s">
        <v>0</v>
      </c>
      <c r="V1103" s="1">
        <v>0</v>
      </c>
      <c r="W1103" s="1">
        <v>80.505300000000005</v>
      </c>
      <c r="X1103" s="2" t="s">
        <v>8</v>
      </c>
      <c r="Y1103" s="1">
        <v>12.880848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35" t="s">
        <v>1</v>
      </c>
      <c r="AN1103" s="2" t="s">
        <v>1</v>
      </c>
      <c r="AO1103" s="135" t="s">
        <v>1</v>
      </c>
      <c r="AP1103" s="2" t="s">
        <v>1</v>
      </c>
      <c r="AQ1103" s="4">
        <v>295.83794799999998</v>
      </c>
      <c r="AR1103" s="4">
        <v>0</v>
      </c>
    </row>
    <row r="1104" spans="1:44" ht="15" customHeight="1" x14ac:dyDescent="0.25">
      <c r="A1104" s="2" t="s">
        <v>105</v>
      </c>
      <c r="B1104" s="47">
        <v>44487</v>
      </c>
      <c r="C1104" s="2" t="s">
        <v>34</v>
      </c>
      <c r="D1104" s="2" t="s">
        <v>37</v>
      </c>
      <c r="E1104" s="2" t="s">
        <v>207</v>
      </c>
      <c r="F1104" s="2" t="s">
        <v>3446</v>
      </c>
      <c r="G1104" s="2" t="s">
        <v>12</v>
      </c>
      <c r="H1104" s="2" t="s">
        <v>1</v>
      </c>
      <c r="I1104" s="1" t="s">
        <v>1213</v>
      </c>
      <c r="J1104" s="1" t="s">
        <v>1</v>
      </c>
      <c r="K1104" s="1" t="s">
        <v>3447</v>
      </c>
      <c r="L1104" s="1" t="s">
        <v>3416</v>
      </c>
      <c r="M1104" s="1">
        <v>17.59</v>
      </c>
      <c r="N1104" s="2" t="s">
        <v>11</v>
      </c>
      <c r="O1104" s="2" t="s">
        <v>3448</v>
      </c>
      <c r="P1104" s="2" t="s">
        <v>3449</v>
      </c>
      <c r="Q1104" s="1">
        <v>-8.65</v>
      </c>
      <c r="R1104" s="1">
        <v>0</v>
      </c>
      <c r="S1104" s="1">
        <v>-8.65</v>
      </c>
      <c r="T1104" s="1">
        <v>0</v>
      </c>
      <c r="U1104" s="2" t="s">
        <v>0</v>
      </c>
      <c r="V1104" s="1">
        <v>0</v>
      </c>
      <c r="W1104" s="1">
        <v>0</v>
      </c>
      <c r="X1104" s="2" t="s">
        <v>0</v>
      </c>
      <c r="Y1104" s="1">
        <v>0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35" t="s">
        <v>1</v>
      </c>
      <c r="AN1104" s="2" t="s">
        <v>1</v>
      </c>
      <c r="AO1104" s="135" t="s">
        <v>1</v>
      </c>
      <c r="AP1104" s="2" t="s">
        <v>1</v>
      </c>
      <c r="AQ1104" s="4">
        <v>-8.65</v>
      </c>
      <c r="AR1104" s="4">
        <v>0</v>
      </c>
    </row>
    <row r="1105" spans="1:44" ht="15" customHeight="1" x14ac:dyDescent="0.25">
      <c r="A1105" s="2" t="s">
        <v>104</v>
      </c>
      <c r="B1105" s="47">
        <v>44487</v>
      </c>
      <c r="C1105" s="2" t="s">
        <v>34</v>
      </c>
      <c r="D1105" s="2" t="s">
        <v>37</v>
      </c>
      <c r="E1105" s="2" t="s">
        <v>207</v>
      </c>
      <c r="F1105" s="2" t="s">
        <v>1821</v>
      </c>
      <c r="G1105" s="2" t="s">
        <v>3</v>
      </c>
      <c r="H1105" s="2" t="s">
        <v>3450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1">
        <v>1271.9744999999998</v>
      </c>
      <c r="R1105" s="1">
        <v>0</v>
      </c>
      <c r="S1105" s="1">
        <v>1186.7144999999998</v>
      </c>
      <c r="T1105" s="1">
        <v>0</v>
      </c>
      <c r="U1105" s="2" t="s">
        <v>0</v>
      </c>
      <c r="V1105" s="1">
        <v>0</v>
      </c>
      <c r="W1105" s="1">
        <v>73.500000000000014</v>
      </c>
      <c r="X1105" s="2" t="s">
        <v>0</v>
      </c>
      <c r="Y1105" s="1">
        <v>11.759999999999998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35" t="s">
        <v>1</v>
      </c>
      <c r="AN1105" s="2" t="s">
        <v>1</v>
      </c>
      <c r="AO1105" s="135" t="s">
        <v>1</v>
      </c>
      <c r="AP1105" s="2" t="s">
        <v>1</v>
      </c>
      <c r="AQ1105" s="4">
        <v>1271.9744999999998</v>
      </c>
      <c r="AR1105" s="4">
        <v>0</v>
      </c>
    </row>
    <row r="1106" spans="1:44" ht="15" customHeight="1" x14ac:dyDescent="0.25">
      <c r="A1106" s="2" t="s">
        <v>103</v>
      </c>
      <c r="B1106" s="47">
        <v>44487</v>
      </c>
      <c r="C1106" s="2" t="s">
        <v>26</v>
      </c>
      <c r="D1106" s="2" t="s">
        <v>37</v>
      </c>
      <c r="E1106" s="2" t="s">
        <v>4</v>
      </c>
      <c r="F1106" s="2" t="s">
        <v>2380</v>
      </c>
      <c r="G1106" s="2" t="s">
        <v>3</v>
      </c>
      <c r="H1106" s="2" t="s">
        <v>3451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919</v>
      </c>
      <c r="P1106" s="2" t="s">
        <v>920</v>
      </c>
      <c r="Q1106" s="1">
        <v>36.946399999999997</v>
      </c>
      <c r="R1106" s="1">
        <v>0</v>
      </c>
      <c r="S1106" s="1">
        <v>6.1600000000000037</v>
      </c>
      <c r="T1106" s="1">
        <v>26.54</v>
      </c>
      <c r="U1106" s="2" t="s">
        <v>8</v>
      </c>
      <c r="V1106" s="1">
        <v>4.2464000000000004</v>
      </c>
      <c r="W1106" s="1">
        <v>0</v>
      </c>
      <c r="X1106" s="2" t="s">
        <v>0</v>
      </c>
      <c r="Y1106" s="1">
        <v>0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35" t="s">
        <v>1</v>
      </c>
      <c r="AN1106" s="2" t="s">
        <v>1</v>
      </c>
      <c r="AO1106" s="135" t="s">
        <v>1</v>
      </c>
      <c r="AP1106" s="2" t="s">
        <v>1</v>
      </c>
      <c r="AQ1106" s="4">
        <v>36.946400000000004</v>
      </c>
      <c r="AR1106" s="4">
        <v>0</v>
      </c>
    </row>
    <row r="1107" spans="1:44" ht="15" customHeight="1" x14ac:dyDescent="0.25">
      <c r="A1107" s="2" t="s">
        <v>102</v>
      </c>
      <c r="B1107" s="47">
        <v>44487</v>
      </c>
      <c r="C1107" s="2" t="s">
        <v>26</v>
      </c>
      <c r="D1107" s="2" t="s">
        <v>37</v>
      </c>
      <c r="E1107" s="2" t="s">
        <v>4</v>
      </c>
      <c r="F1107" s="2" t="s">
        <v>2380</v>
      </c>
      <c r="G1107" s="2" t="s">
        <v>3</v>
      </c>
      <c r="H1107" s="2" t="s">
        <v>3452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1302</v>
      </c>
      <c r="P1107" s="2" t="s">
        <v>1303</v>
      </c>
      <c r="Q1107" s="1">
        <v>69.353700000000003</v>
      </c>
      <c r="R1107" s="1">
        <v>0</v>
      </c>
      <c r="S1107" s="1">
        <v>69.353700000000003</v>
      </c>
      <c r="T1107" s="1">
        <v>0</v>
      </c>
      <c r="U1107" s="2" t="s">
        <v>0</v>
      </c>
      <c r="V1107" s="1">
        <v>0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35" t="s">
        <v>1</v>
      </c>
      <c r="AN1107" s="2" t="s">
        <v>1</v>
      </c>
      <c r="AO1107" s="135" t="s">
        <v>1</v>
      </c>
      <c r="AP1107" s="2" t="s">
        <v>1</v>
      </c>
      <c r="AQ1107" s="4">
        <v>69.353700000000003</v>
      </c>
      <c r="AR1107" s="4">
        <v>0</v>
      </c>
    </row>
    <row r="1108" spans="1:44" ht="15" customHeight="1" x14ac:dyDescent="0.25">
      <c r="A1108" s="2" t="s">
        <v>101</v>
      </c>
      <c r="B1108" s="47">
        <v>44487</v>
      </c>
      <c r="C1108" s="2" t="s">
        <v>26</v>
      </c>
      <c r="D1108" s="2" t="s">
        <v>37</v>
      </c>
      <c r="E1108" s="2" t="s">
        <v>4</v>
      </c>
      <c r="F1108" s="2" t="s">
        <v>1772</v>
      </c>
      <c r="G1108" s="2" t="s">
        <v>3</v>
      </c>
      <c r="H1108" s="2" t="s">
        <v>3453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278.38310000000007</v>
      </c>
      <c r="R1108" s="1">
        <v>0</v>
      </c>
      <c r="S1108" s="1">
        <v>218.48070000000001</v>
      </c>
      <c r="T1108" s="1">
        <v>0</v>
      </c>
      <c r="U1108" s="2" t="s">
        <v>0</v>
      </c>
      <c r="V1108" s="1">
        <v>0</v>
      </c>
      <c r="W1108" s="1">
        <v>51.639999999999993</v>
      </c>
      <c r="X1108" s="2" t="s">
        <v>8</v>
      </c>
      <c r="Y1108" s="1">
        <v>8.2623999999999995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35" t="s">
        <v>1</v>
      </c>
      <c r="AN1108" s="2" t="s">
        <v>1</v>
      </c>
      <c r="AO1108" s="135" t="s">
        <v>1</v>
      </c>
      <c r="AP1108" s="2" t="s">
        <v>1</v>
      </c>
      <c r="AQ1108" s="4">
        <v>278.38310000000001</v>
      </c>
      <c r="AR1108" s="4">
        <v>0</v>
      </c>
    </row>
    <row r="1109" spans="1:44" ht="15" customHeight="1" x14ac:dyDescent="0.25">
      <c r="A1109" s="2" t="s">
        <v>100</v>
      </c>
      <c r="B1109" s="47">
        <v>44487</v>
      </c>
      <c r="C1109" s="2" t="s">
        <v>26</v>
      </c>
      <c r="D1109" s="2" t="s">
        <v>37</v>
      </c>
      <c r="E1109" s="2" t="s">
        <v>4</v>
      </c>
      <c r="F1109" s="2" t="s">
        <v>1772</v>
      </c>
      <c r="G1109" s="2" t="s">
        <v>3</v>
      </c>
      <c r="H1109" s="2" t="s">
        <v>3454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</v>
      </c>
      <c r="P1109" s="2" t="s">
        <v>1</v>
      </c>
      <c r="Q1109" s="1">
        <v>524.95555400000001</v>
      </c>
      <c r="R1109" s="1">
        <v>0</v>
      </c>
      <c r="S1109" s="1">
        <v>423.86079999999998</v>
      </c>
      <c r="T1109" s="1">
        <v>0</v>
      </c>
      <c r="U1109" s="2" t="s">
        <v>0</v>
      </c>
      <c r="V1109" s="1">
        <v>0</v>
      </c>
      <c r="W1109" s="1">
        <v>87.150649999999999</v>
      </c>
      <c r="X1109" s="2" t="s">
        <v>0</v>
      </c>
      <c r="Y1109" s="1">
        <v>13.944104000000001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35" t="s">
        <v>1</v>
      </c>
      <c r="AN1109" s="2" t="s">
        <v>1</v>
      </c>
      <c r="AO1109" s="135" t="s">
        <v>1</v>
      </c>
      <c r="AP1109" s="2" t="s">
        <v>1</v>
      </c>
      <c r="AQ1109" s="4">
        <v>524.95555400000001</v>
      </c>
      <c r="AR1109" s="4">
        <v>0</v>
      </c>
    </row>
    <row r="1110" spans="1:44" ht="15" customHeight="1" x14ac:dyDescent="0.25">
      <c r="A1110" s="2" t="s">
        <v>99</v>
      </c>
      <c r="B1110" s="47">
        <v>44487</v>
      </c>
      <c r="C1110" s="2" t="s">
        <v>26</v>
      </c>
      <c r="D1110" s="2" t="s">
        <v>37</v>
      </c>
      <c r="E1110" s="2" t="s">
        <v>4</v>
      </c>
      <c r="F1110" s="2" t="s">
        <v>1772</v>
      </c>
      <c r="G1110" s="2" t="s">
        <v>3</v>
      </c>
      <c r="H1110" s="2" t="s">
        <v>3455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1999.4632280000001</v>
      </c>
      <c r="R1110" s="1">
        <v>0</v>
      </c>
      <c r="S1110" s="1">
        <v>1162.1617999999994</v>
      </c>
      <c r="T1110" s="1">
        <v>0</v>
      </c>
      <c r="U1110" s="2" t="s">
        <v>0</v>
      </c>
      <c r="V1110" s="1">
        <v>0</v>
      </c>
      <c r="W1110" s="1">
        <v>721.81160000000011</v>
      </c>
      <c r="X1110" s="2" t="s">
        <v>8</v>
      </c>
      <c r="Y1110" s="1">
        <v>115.489828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35" t="s">
        <v>1</v>
      </c>
      <c r="AN1110" s="2" t="s">
        <v>1</v>
      </c>
      <c r="AO1110" s="135" t="s">
        <v>1</v>
      </c>
      <c r="AP1110" s="2" t="s">
        <v>1</v>
      </c>
      <c r="AQ1110" s="4">
        <v>1999.4632279999994</v>
      </c>
      <c r="AR1110" s="4">
        <v>0</v>
      </c>
    </row>
    <row r="1111" spans="1:44" ht="15" customHeight="1" x14ac:dyDescent="0.25">
      <c r="A1111" s="2" t="s">
        <v>98</v>
      </c>
      <c r="B1111" s="47">
        <v>44487</v>
      </c>
      <c r="C1111" s="2" t="s">
        <v>6</v>
      </c>
      <c r="D1111" s="2" t="s">
        <v>32</v>
      </c>
      <c r="E1111" s="2" t="s">
        <v>203</v>
      </c>
      <c r="F1111" s="2" t="s">
        <v>2390</v>
      </c>
      <c r="G1111" s="2" t="s">
        <v>3</v>
      </c>
      <c r="H1111" s="2" t="s">
        <v>3456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3613.5613479999997</v>
      </c>
      <c r="R1111" s="1">
        <v>0</v>
      </c>
      <c r="S1111" s="1">
        <v>2868.2491499999996</v>
      </c>
      <c r="T1111" s="1">
        <v>0</v>
      </c>
      <c r="U1111" s="2" t="s">
        <v>0</v>
      </c>
      <c r="V1111" s="1">
        <v>0</v>
      </c>
      <c r="W1111" s="1">
        <v>642.51055000000031</v>
      </c>
      <c r="X1111" s="2" t="s">
        <v>8</v>
      </c>
      <c r="Y1111" s="1">
        <v>102.80164800000001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35" t="s">
        <v>1</v>
      </c>
      <c r="AN1111" s="2" t="s">
        <v>1</v>
      </c>
      <c r="AO1111" s="135" t="s">
        <v>1</v>
      </c>
      <c r="AP1111" s="2" t="s">
        <v>1</v>
      </c>
      <c r="AQ1111" s="4">
        <v>3613.5613480000002</v>
      </c>
      <c r="AR1111" s="4">
        <v>0</v>
      </c>
    </row>
    <row r="1112" spans="1:44" ht="15" customHeight="1" x14ac:dyDescent="0.25">
      <c r="A1112" s="2" t="s">
        <v>96</v>
      </c>
      <c r="B1112" s="47">
        <v>44487</v>
      </c>
      <c r="C1112" s="2" t="s">
        <v>26</v>
      </c>
      <c r="D1112" s="2" t="s">
        <v>32</v>
      </c>
      <c r="E1112" s="2" t="s">
        <v>31</v>
      </c>
      <c r="F1112" s="2" t="s">
        <v>2569</v>
      </c>
      <c r="G1112" s="2" t="s">
        <v>3</v>
      </c>
      <c r="H1112" s="2" t="s">
        <v>3457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3458</v>
      </c>
      <c r="P1112" s="2" t="s">
        <v>3459</v>
      </c>
      <c r="Q1112" s="1">
        <v>18.91</v>
      </c>
      <c r="R1112" s="1">
        <v>0</v>
      </c>
      <c r="S1112" s="1">
        <v>18.91</v>
      </c>
      <c r="T1112" s="1">
        <v>0</v>
      </c>
      <c r="U1112" s="2" t="s">
        <v>0</v>
      </c>
      <c r="V1112" s="1">
        <v>0</v>
      </c>
      <c r="W1112" s="1">
        <v>0</v>
      </c>
      <c r="X1112" s="2" t="s">
        <v>0</v>
      </c>
      <c r="Y1112" s="1">
        <v>0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35" t="s">
        <v>1</v>
      </c>
      <c r="AN1112" s="2" t="s">
        <v>1</v>
      </c>
      <c r="AO1112" s="135" t="s">
        <v>1</v>
      </c>
      <c r="AP1112" s="2" t="s">
        <v>1</v>
      </c>
      <c r="AQ1112" s="4">
        <v>18.91</v>
      </c>
      <c r="AR1112" s="4">
        <v>0</v>
      </c>
    </row>
    <row r="1113" spans="1:44" ht="15" customHeight="1" x14ac:dyDescent="0.25">
      <c r="A1113" s="2" t="s">
        <v>95</v>
      </c>
      <c r="B1113" s="47">
        <v>44487</v>
      </c>
      <c r="C1113" s="2" t="s">
        <v>26</v>
      </c>
      <c r="D1113" s="2" t="s">
        <v>32</v>
      </c>
      <c r="E1113" s="2" t="s">
        <v>31</v>
      </c>
      <c r="F1113" s="2" t="s">
        <v>2567</v>
      </c>
      <c r="G1113" s="2" t="s">
        <v>3</v>
      </c>
      <c r="H1113" s="2" t="s">
        <v>3460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50.721981999999997</v>
      </c>
      <c r="R1113" s="1">
        <v>0</v>
      </c>
      <c r="S1113" s="1">
        <v>37.552850000000007</v>
      </c>
      <c r="T1113" s="1">
        <v>0</v>
      </c>
      <c r="U1113" s="2" t="s">
        <v>0</v>
      </c>
      <c r="V1113" s="1">
        <v>0</v>
      </c>
      <c r="W1113" s="1">
        <v>11.3527</v>
      </c>
      <c r="X1113" s="2" t="s">
        <v>8</v>
      </c>
      <c r="Y1113" s="1">
        <v>1.816432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35" t="s">
        <v>1</v>
      </c>
      <c r="AN1113" s="2" t="s">
        <v>1</v>
      </c>
      <c r="AO1113" s="135" t="s">
        <v>1</v>
      </c>
      <c r="AP1113" s="2" t="s">
        <v>1</v>
      </c>
      <c r="AQ1113" s="4">
        <v>50.721982000000004</v>
      </c>
      <c r="AR1113" s="4">
        <v>0</v>
      </c>
    </row>
    <row r="1114" spans="1:44" ht="15" customHeight="1" x14ac:dyDescent="0.25">
      <c r="A1114" s="2" t="s">
        <v>94</v>
      </c>
      <c r="B1114" s="46">
        <v>44487</v>
      </c>
      <c r="C1114" s="2" t="s">
        <v>26</v>
      </c>
      <c r="D1114" s="2" t="s">
        <v>32</v>
      </c>
      <c r="E1114" s="2" t="s">
        <v>31</v>
      </c>
      <c r="F1114" s="58" t="s">
        <v>2567</v>
      </c>
      <c r="G1114" s="2" t="s">
        <v>3</v>
      </c>
      <c r="H1114" s="2" t="s">
        <v>3461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900.78532600000017</v>
      </c>
      <c r="R1114" s="1">
        <v>0</v>
      </c>
      <c r="S1114" s="1">
        <v>673.57920000000001</v>
      </c>
      <c r="T1114" s="1">
        <v>0</v>
      </c>
      <c r="U1114" s="2" t="s">
        <v>0</v>
      </c>
      <c r="V1114" s="1">
        <v>0</v>
      </c>
      <c r="W1114" s="1">
        <v>195.86735000000002</v>
      </c>
      <c r="X1114" s="2" t="s">
        <v>0</v>
      </c>
      <c r="Y1114" s="1">
        <v>31.338776000000003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134" t="s">
        <v>0</v>
      </c>
      <c r="AK1114" s="1">
        <v>0</v>
      </c>
      <c r="AL1114" s="1">
        <v>0</v>
      </c>
      <c r="AM1114" s="134" t="s">
        <v>1</v>
      </c>
      <c r="AN1114" s="134" t="s">
        <v>1</v>
      </c>
      <c r="AO1114" s="134" t="s">
        <v>1</v>
      </c>
      <c r="AP1114" s="134" t="s">
        <v>1</v>
      </c>
      <c r="AQ1114" s="98">
        <v>900.78532600000005</v>
      </c>
      <c r="AR1114" s="7">
        <v>0</v>
      </c>
    </row>
    <row r="1115" spans="1:44" ht="15" customHeight="1" x14ac:dyDescent="0.25">
      <c r="A1115" s="2" t="s">
        <v>93</v>
      </c>
      <c r="B1115" s="47">
        <v>44487</v>
      </c>
      <c r="C1115" s="2" t="s">
        <v>6</v>
      </c>
      <c r="D1115" s="2" t="s">
        <v>25</v>
      </c>
      <c r="E1115" s="2" t="s">
        <v>197</v>
      </c>
      <c r="F1115" s="2" t="s">
        <v>3462</v>
      </c>
      <c r="G1115" s="2" t="s">
        <v>3</v>
      </c>
      <c r="H1115" s="2" t="s">
        <v>3463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3426.1124500000005</v>
      </c>
      <c r="R1115" s="1">
        <v>0</v>
      </c>
      <c r="S1115" s="1">
        <v>2616.262200000001</v>
      </c>
      <c r="T1115" s="1">
        <v>0</v>
      </c>
      <c r="U1115" s="2" t="s">
        <v>0</v>
      </c>
      <c r="V1115" s="1">
        <v>0</v>
      </c>
      <c r="W1115" s="1">
        <v>698.14685000000009</v>
      </c>
      <c r="X1115" s="2" t="s">
        <v>8</v>
      </c>
      <c r="Y1115" s="1">
        <v>111.70339999999997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2" t="s">
        <v>0</v>
      </c>
      <c r="AK1115" s="1">
        <v>0</v>
      </c>
      <c r="AL1115" s="1">
        <v>0</v>
      </c>
      <c r="AM1115" s="135" t="s">
        <v>1</v>
      </c>
      <c r="AN1115" s="2" t="s">
        <v>1</v>
      </c>
      <c r="AO1115" s="135" t="s">
        <v>1</v>
      </c>
      <c r="AP1115" s="2" t="s">
        <v>1</v>
      </c>
      <c r="AQ1115" s="4">
        <v>3426.112450000001</v>
      </c>
      <c r="AR1115" s="4">
        <v>0</v>
      </c>
    </row>
    <row r="1116" spans="1:44" ht="15" customHeight="1" x14ac:dyDescent="0.25">
      <c r="A1116" s="2" t="s">
        <v>92</v>
      </c>
      <c r="B1116" s="47">
        <v>44487</v>
      </c>
      <c r="C1116" s="2" t="s">
        <v>26</v>
      </c>
      <c r="D1116" s="2" t="s">
        <v>25</v>
      </c>
      <c r="E1116" s="2" t="s">
        <v>250</v>
      </c>
      <c r="F1116" s="2" t="s">
        <v>1887</v>
      </c>
      <c r="G1116" s="2" t="s">
        <v>3</v>
      </c>
      <c r="H1116" s="2" t="s">
        <v>3464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2692.5674580000004</v>
      </c>
      <c r="R1116" s="1">
        <v>0</v>
      </c>
      <c r="S1116" s="1">
        <v>1719.5465999999999</v>
      </c>
      <c r="T1116" s="1">
        <v>0</v>
      </c>
      <c r="U1116" s="2" t="s">
        <v>0</v>
      </c>
      <c r="V1116" s="1">
        <v>0</v>
      </c>
      <c r="W1116" s="1">
        <v>838.81105000000002</v>
      </c>
      <c r="X1116" s="2" t="s">
        <v>8</v>
      </c>
      <c r="Y1116" s="1">
        <v>134.20980800000001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35" t="s">
        <v>1</v>
      </c>
      <c r="AN1116" s="2" t="s">
        <v>1</v>
      </c>
      <c r="AO1116" s="135" t="s">
        <v>1</v>
      </c>
      <c r="AP1116" s="2" t="s">
        <v>1</v>
      </c>
      <c r="AQ1116" s="4">
        <v>2692.567458</v>
      </c>
      <c r="AR1116" s="4">
        <v>0</v>
      </c>
    </row>
    <row r="1117" spans="1:44" ht="15" customHeight="1" x14ac:dyDescent="0.25">
      <c r="A1117" s="2" t="s">
        <v>91</v>
      </c>
      <c r="B1117" s="47">
        <v>44487</v>
      </c>
      <c r="C1117" s="2" t="s">
        <v>6</v>
      </c>
      <c r="D1117" s="2" t="s">
        <v>23</v>
      </c>
      <c r="E1117" s="2" t="s">
        <v>193</v>
      </c>
      <c r="F1117" s="2" t="s">
        <v>0</v>
      </c>
      <c r="G1117" s="2" t="s">
        <v>3</v>
      </c>
      <c r="H1117" s="2" t="s">
        <v>3465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1">
        <v>3838.2366559999996</v>
      </c>
      <c r="R1117" s="1">
        <v>0</v>
      </c>
      <c r="S1117" s="1">
        <v>2485.7905000000019</v>
      </c>
      <c r="T1117" s="1">
        <v>0</v>
      </c>
      <c r="U1117" s="2" t="s">
        <v>0</v>
      </c>
      <c r="V1117" s="1">
        <v>0</v>
      </c>
      <c r="W1117" s="1">
        <v>1165.9019000000001</v>
      </c>
      <c r="X1117" s="2" t="s">
        <v>8</v>
      </c>
      <c r="Y1117" s="1">
        <v>186.54425599999996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35" t="s">
        <v>1</v>
      </c>
      <c r="AN1117" s="2" t="s">
        <v>1</v>
      </c>
      <c r="AO1117" s="135" t="s">
        <v>1</v>
      </c>
      <c r="AP1117" s="2" t="s">
        <v>1</v>
      </c>
      <c r="AQ1117" s="4">
        <v>3838.2366560000019</v>
      </c>
      <c r="AR1117" s="4">
        <v>0</v>
      </c>
    </row>
    <row r="1118" spans="1:44" ht="15" customHeight="1" x14ac:dyDescent="0.25">
      <c r="A1118" s="2" t="s">
        <v>90</v>
      </c>
      <c r="B1118" s="47">
        <v>44487</v>
      </c>
      <c r="C1118" s="2" t="s">
        <v>26</v>
      </c>
      <c r="D1118" s="2" t="s">
        <v>23</v>
      </c>
      <c r="E1118" s="2" t="s">
        <v>355</v>
      </c>
      <c r="F1118" s="2" t="s">
        <v>1409</v>
      </c>
      <c r="G1118" s="2" t="s">
        <v>3</v>
      </c>
      <c r="H1118" s="2" t="s">
        <v>3466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/>
      <c r="Q1118" s="1">
        <v>-1.28</v>
      </c>
      <c r="R1118" s="1">
        <v>0</v>
      </c>
      <c r="S1118" s="1">
        <v>-1.28</v>
      </c>
      <c r="T1118" s="1">
        <v>0</v>
      </c>
      <c r="U1118" s="2" t="s">
        <v>0</v>
      </c>
      <c r="V1118" s="1">
        <v>0</v>
      </c>
      <c r="W1118" s="1">
        <v>0</v>
      </c>
      <c r="X1118" s="2" t="s">
        <v>0</v>
      </c>
      <c r="Y1118" s="1">
        <v>0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35" t="s">
        <v>1</v>
      </c>
      <c r="AN1118" s="2" t="s">
        <v>1</v>
      </c>
      <c r="AO1118" s="135" t="s">
        <v>1</v>
      </c>
      <c r="AP1118" s="2" t="s">
        <v>1</v>
      </c>
      <c r="AQ1118" s="4">
        <v>-1.28</v>
      </c>
      <c r="AR1118" s="4">
        <v>0</v>
      </c>
    </row>
    <row r="1119" spans="1:44" ht="15" customHeight="1" x14ac:dyDescent="0.25">
      <c r="A1119" s="2" t="s">
        <v>89</v>
      </c>
      <c r="B1119" s="47">
        <v>44487</v>
      </c>
      <c r="C1119" s="2" t="s">
        <v>6</v>
      </c>
      <c r="D1119" s="2" t="s">
        <v>21</v>
      </c>
      <c r="E1119" s="2" t="s">
        <v>191</v>
      </c>
      <c r="F1119" s="2" t="s">
        <v>3467</v>
      </c>
      <c r="G1119" s="2" t="s">
        <v>3</v>
      </c>
      <c r="H1119" s="2" t="s">
        <v>3468</v>
      </c>
      <c r="I1119" s="2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3809.7027500000013</v>
      </c>
      <c r="R1119" s="1">
        <v>0</v>
      </c>
      <c r="S1119" s="1">
        <v>2778.7000000000003</v>
      </c>
      <c r="T1119" s="1">
        <v>0</v>
      </c>
      <c r="U1119" s="2" t="s">
        <v>0</v>
      </c>
      <c r="V1119" s="1">
        <v>0</v>
      </c>
      <c r="W1119" s="1">
        <v>888.79565000000014</v>
      </c>
      <c r="X1119" s="2" t="s">
        <v>0</v>
      </c>
      <c r="Y1119" s="1">
        <v>142.2071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35" t="s">
        <v>1</v>
      </c>
      <c r="AN1119" s="2" t="s">
        <v>1</v>
      </c>
      <c r="AO1119" s="135" t="s">
        <v>1</v>
      </c>
      <c r="AP1119" s="2" t="s">
        <v>1</v>
      </c>
      <c r="AQ1119" s="4">
        <v>3809.7027500000004</v>
      </c>
      <c r="AR1119" s="4">
        <v>0</v>
      </c>
    </row>
    <row r="1120" spans="1:44" ht="15" customHeight="1" x14ac:dyDescent="0.25">
      <c r="A1120" s="2" t="s">
        <v>88</v>
      </c>
      <c r="B1120" s="47">
        <v>44487</v>
      </c>
      <c r="C1120" s="2" t="s">
        <v>6</v>
      </c>
      <c r="D1120" s="2" t="s">
        <v>892</v>
      </c>
      <c r="E1120" s="2" t="s">
        <v>893</v>
      </c>
      <c r="F1120" s="2" t="s">
        <v>3469</v>
      </c>
      <c r="G1120" s="2" t="s">
        <v>3</v>
      </c>
      <c r="H1120" s="2" t="s">
        <v>3470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3471</v>
      </c>
      <c r="P1120" s="2" t="s">
        <v>3472</v>
      </c>
      <c r="Q1120" s="1">
        <v>8.65</v>
      </c>
      <c r="R1120" s="1">
        <v>0</v>
      </c>
      <c r="S1120" s="1">
        <v>8.65</v>
      </c>
      <c r="T1120" s="1">
        <v>0</v>
      </c>
      <c r="U1120" s="2" t="s">
        <v>0</v>
      </c>
      <c r="V1120" s="1">
        <v>0</v>
      </c>
      <c r="W1120" s="1">
        <v>0</v>
      </c>
      <c r="X1120" s="2" t="s">
        <v>0</v>
      </c>
      <c r="Y1120" s="1">
        <v>0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35" t="s">
        <v>1</v>
      </c>
      <c r="AN1120" s="2" t="s">
        <v>1</v>
      </c>
      <c r="AO1120" s="135" t="s">
        <v>1</v>
      </c>
      <c r="AP1120" s="2" t="s">
        <v>1</v>
      </c>
      <c r="AQ1120" s="4">
        <v>8.65</v>
      </c>
      <c r="AR1120" s="4">
        <v>0</v>
      </c>
    </row>
    <row r="1121" spans="1:44" ht="15" customHeight="1" x14ac:dyDescent="0.25">
      <c r="A1121" s="2" t="s">
        <v>87</v>
      </c>
      <c r="B1121" s="47">
        <v>44487</v>
      </c>
      <c r="C1121" s="2" t="s">
        <v>6</v>
      </c>
      <c r="D1121" s="2" t="s">
        <v>892</v>
      </c>
      <c r="E1121" s="2" t="s">
        <v>893</v>
      </c>
      <c r="F1121" s="2" t="s">
        <v>3469</v>
      </c>
      <c r="G1121" s="2" t="s">
        <v>12</v>
      </c>
      <c r="H1121" s="2" t="s">
        <v>1</v>
      </c>
      <c r="I1121" s="1" t="s">
        <v>1357</v>
      </c>
      <c r="J1121" s="1" t="s">
        <v>1</v>
      </c>
      <c r="K1121" s="1" t="s">
        <v>3473</v>
      </c>
      <c r="L1121" s="1" t="s">
        <v>3416</v>
      </c>
      <c r="M1121" s="1">
        <v>174.82</v>
      </c>
      <c r="N1121" s="2" t="s">
        <v>11</v>
      </c>
      <c r="O1121" s="2" t="s">
        <v>3474</v>
      </c>
      <c r="P1121" s="2" t="s">
        <v>3475</v>
      </c>
      <c r="Q1121" s="1">
        <v>-85.700999999999993</v>
      </c>
      <c r="R1121" s="1">
        <v>0</v>
      </c>
      <c r="S1121" s="1">
        <v>-85.700999999999993</v>
      </c>
      <c r="T1121" s="1">
        <v>0</v>
      </c>
      <c r="U1121" s="2" t="s">
        <v>0</v>
      </c>
      <c r="V1121" s="1">
        <v>0</v>
      </c>
      <c r="W1121" s="1">
        <v>0</v>
      </c>
      <c r="X1121" s="2" t="s">
        <v>0</v>
      </c>
      <c r="Y1121" s="1">
        <v>0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35" t="s">
        <v>1</v>
      </c>
      <c r="AN1121" s="2" t="s">
        <v>1</v>
      </c>
      <c r="AO1121" s="135" t="s">
        <v>1</v>
      </c>
      <c r="AP1121" s="2" t="s">
        <v>1</v>
      </c>
      <c r="AQ1121" s="4">
        <v>-85.700999999999993</v>
      </c>
      <c r="AR1121" s="4">
        <v>0</v>
      </c>
    </row>
    <row r="1122" spans="1:44" ht="15" customHeight="1" x14ac:dyDescent="0.25">
      <c r="A1122" s="2" t="s">
        <v>86</v>
      </c>
      <c r="B1122" s="46">
        <v>44487</v>
      </c>
      <c r="C1122" s="2" t="s">
        <v>6</v>
      </c>
      <c r="D1122" s="2" t="s">
        <v>892</v>
      </c>
      <c r="E1122" s="2" t="s">
        <v>893</v>
      </c>
      <c r="F1122" s="58" t="s">
        <v>3469</v>
      </c>
      <c r="G1122" s="2" t="s">
        <v>3</v>
      </c>
      <c r="H1122" s="2" t="s">
        <v>3476</v>
      </c>
      <c r="I1122" s="2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538.30857200000003</v>
      </c>
      <c r="R1122" s="1">
        <v>0</v>
      </c>
      <c r="S1122" s="1">
        <v>293.12030000000004</v>
      </c>
      <c r="T1122" s="1">
        <v>0</v>
      </c>
      <c r="U1122" s="2" t="s">
        <v>0</v>
      </c>
      <c r="V1122" s="1">
        <v>0</v>
      </c>
      <c r="W1122" s="1">
        <v>211.36920000000001</v>
      </c>
      <c r="X1122" s="2" t="s">
        <v>8</v>
      </c>
      <c r="Y1122" s="1">
        <v>33.819071999999998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134" t="s">
        <v>0</v>
      </c>
      <c r="AK1122" s="1">
        <v>0</v>
      </c>
      <c r="AL1122" s="1">
        <v>0</v>
      </c>
      <c r="AM1122" s="134" t="s">
        <v>1</v>
      </c>
      <c r="AN1122" s="134" t="s">
        <v>1</v>
      </c>
      <c r="AO1122" s="134" t="s">
        <v>1</v>
      </c>
      <c r="AP1122" s="134" t="s">
        <v>1</v>
      </c>
      <c r="AQ1122" s="4">
        <v>538.30857200000003</v>
      </c>
      <c r="AR1122" s="4">
        <v>0</v>
      </c>
    </row>
    <row r="1123" spans="1:44" ht="15" customHeight="1" x14ac:dyDescent="0.25">
      <c r="A1123" s="2" t="s">
        <v>85</v>
      </c>
      <c r="B1123" s="46">
        <v>44487</v>
      </c>
      <c r="C1123" s="2" t="s">
        <v>6</v>
      </c>
      <c r="D1123" s="2" t="s">
        <v>892</v>
      </c>
      <c r="E1123" s="2" t="s">
        <v>893</v>
      </c>
      <c r="F1123" s="58" t="s">
        <v>3469</v>
      </c>
      <c r="G1123" s="2" t="s">
        <v>3</v>
      </c>
      <c r="H1123" s="2" t="s">
        <v>3477</v>
      </c>
      <c r="I1123" s="2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5557.1169700000009</v>
      </c>
      <c r="R1123" s="1">
        <v>0</v>
      </c>
      <c r="S1123" s="1">
        <v>3710.1618500000018</v>
      </c>
      <c r="T1123" s="1">
        <v>0</v>
      </c>
      <c r="U1123" s="2" t="s">
        <v>0</v>
      </c>
      <c r="V1123" s="1">
        <v>0</v>
      </c>
      <c r="W1123" s="1">
        <v>1592.2027000000003</v>
      </c>
      <c r="X1123" s="2" t="s">
        <v>8</v>
      </c>
      <c r="Y1123" s="1">
        <v>254.75241999999992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134" t="s">
        <v>0</v>
      </c>
      <c r="AK1123" s="1">
        <v>0</v>
      </c>
      <c r="AL1123" s="1">
        <v>0</v>
      </c>
      <c r="AM1123" s="134" t="s">
        <v>1</v>
      </c>
      <c r="AN1123" s="134" t="s">
        <v>1</v>
      </c>
      <c r="AO1123" s="134" t="s">
        <v>1</v>
      </c>
      <c r="AP1123" s="134" t="s">
        <v>1</v>
      </c>
      <c r="AQ1123" s="4">
        <v>5557.1169700000019</v>
      </c>
      <c r="AR1123" s="4">
        <v>0</v>
      </c>
    </row>
    <row r="1124" spans="1:44" ht="15" customHeight="1" x14ac:dyDescent="0.25">
      <c r="A1124" s="2" t="s">
        <v>84</v>
      </c>
      <c r="B1124" s="47">
        <v>44487</v>
      </c>
      <c r="C1124" s="2" t="s">
        <v>26</v>
      </c>
      <c r="D1124" s="2" t="s">
        <v>892</v>
      </c>
      <c r="E1124" s="2" t="s">
        <v>894</v>
      </c>
      <c r="F1124" s="2" t="s">
        <v>3478</v>
      </c>
      <c r="G1124" s="2" t="s">
        <v>3</v>
      </c>
      <c r="H1124" s="2" t="s">
        <v>3479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1">
        <v>177.52919999999997</v>
      </c>
      <c r="R1124" s="1">
        <v>0</v>
      </c>
      <c r="S1124" s="1">
        <v>5.7099999999999795</v>
      </c>
      <c r="T1124" s="1">
        <v>0</v>
      </c>
      <c r="U1124" s="2" t="s">
        <v>0</v>
      </c>
      <c r="V1124" s="1">
        <v>0</v>
      </c>
      <c r="W1124" s="1">
        <v>148.12</v>
      </c>
      <c r="X1124" s="2" t="s">
        <v>8</v>
      </c>
      <c r="Y1124" s="1">
        <v>23.699199999999998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2" t="s">
        <v>0</v>
      </c>
      <c r="AK1124" s="1">
        <v>0</v>
      </c>
      <c r="AL1124" s="1">
        <v>0</v>
      </c>
      <c r="AM1124" s="135" t="s">
        <v>1</v>
      </c>
      <c r="AN1124" s="2" t="s">
        <v>1</v>
      </c>
      <c r="AO1124" s="135" t="s">
        <v>1</v>
      </c>
      <c r="AP1124" s="2" t="s">
        <v>1</v>
      </c>
      <c r="AQ1124" s="4">
        <v>177.52919999999997</v>
      </c>
      <c r="AR1124" s="4">
        <v>0</v>
      </c>
    </row>
    <row r="1125" spans="1:44" ht="15" customHeight="1" x14ac:dyDescent="0.25">
      <c r="A1125" s="2" t="s">
        <v>83</v>
      </c>
      <c r="B1125" s="47">
        <v>44487</v>
      </c>
      <c r="C1125" s="2" t="s">
        <v>6</v>
      </c>
      <c r="D1125" s="2" t="s">
        <v>18</v>
      </c>
      <c r="E1125" s="2" t="s">
        <v>184</v>
      </c>
      <c r="F1125" s="2" t="s">
        <v>1433</v>
      </c>
      <c r="G1125" s="2" t="s">
        <v>3</v>
      </c>
      <c r="H1125" s="2" t="s">
        <v>3480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279.53539999999998</v>
      </c>
      <c r="R1125" s="1">
        <v>0</v>
      </c>
      <c r="S1125" s="1">
        <v>235.68540000000002</v>
      </c>
      <c r="T1125" s="1">
        <v>0</v>
      </c>
      <c r="U1125" s="2" t="s">
        <v>0</v>
      </c>
      <c r="V1125" s="1">
        <v>0</v>
      </c>
      <c r="W1125" s="1">
        <v>37.801699999999997</v>
      </c>
      <c r="X1125" s="2" t="s">
        <v>8</v>
      </c>
      <c r="Y1125" s="1">
        <v>6.0482999999999993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35" t="s">
        <v>1</v>
      </c>
      <c r="AN1125" s="2" t="s">
        <v>1</v>
      </c>
      <c r="AO1125" s="135" t="s">
        <v>1</v>
      </c>
      <c r="AP1125" s="2" t="s">
        <v>1</v>
      </c>
      <c r="AQ1125" s="4">
        <v>279.53539999999998</v>
      </c>
      <c r="AR1125" s="4">
        <v>0</v>
      </c>
    </row>
    <row r="1126" spans="1:44" ht="15" customHeight="1" x14ac:dyDescent="0.25">
      <c r="A1126" s="2" t="s">
        <v>82</v>
      </c>
      <c r="B1126" s="47">
        <v>44487</v>
      </c>
      <c r="C1126" s="2" t="s">
        <v>6</v>
      </c>
      <c r="D1126" s="2" t="s">
        <v>16</v>
      </c>
      <c r="E1126" s="2" t="s">
        <v>182</v>
      </c>
      <c r="F1126" s="2" t="s">
        <v>3481</v>
      </c>
      <c r="G1126" s="2" t="s">
        <v>3</v>
      </c>
      <c r="H1126" s="2" t="s">
        <v>3482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1">
        <v>2728.3422140000007</v>
      </c>
      <c r="R1126" s="1">
        <v>0</v>
      </c>
      <c r="S1126" s="1">
        <v>1853.6829499999994</v>
      </c>
      <c r="T1126" s="1">
        <v>0</v>
      </c>
      <c r="U1126" s="2" t="s">
        <v>0</v>
      </c>
      <c r="V1126" s="1">
        <v>0</v>
      </c>
      <c r="W1126" s="1">
        <v>754.01670000000001</v>
      </c>
      <c r="X1126" s="2" t="s">
        <v>8</v>
      </c>
      <c r="Y1126" s="1">
        <v>120.64256399999999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35" t="s">
        <v>1</v>
      </c>
      <c r="AN1126" s="2" t="s">
        <v>1</v>
      </c>
      <c r="AO1126" s="135" t="s">
        <v>1</v>
      </c>
      <c r="AP1126" s="2" t="s">
        <v>1</v>
      </c>
      <c r="AQ1126" s="4">
        <v>2728.3422139999993</v>
      </c>
      <c r="AR1126" s="4">
        <v>0</v>
      </c>
    </row>
    <row r="1127" spans="1:44" ht="15" customHeight="1" x14ac:dyDescent="0.25">
      <c r="A1127" s="2" t="s">
        <v>81</v>
      </c>
      <c r="B1127" s="47">
        <v>44487</v>
      </c>
      <c r="C1127" s="2" t="s">
        <v>6</v>
      </c>
      <c r="D1127" s="2" t="s">
        <v>13</v>
      </c>
      <c r="E1127" s="2" t="s">
        <v>180</v>
      </c>
      <c r="F1127" s="2" t="s">
        <v>3483</v>
      </c>
      <c r="G1127" s="2" t="s">
        <v>3</v>
      </c>
      <c r="H1127" s="2" t="s">
        <v>3484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3485</v>
      </c>
      <c r="P1127" s="2" t="s">
        <v>3486</v>
      </c>
      <c r="Q1127" s="1">
        <v>4.24</v>
      </c>
      <c r="R1127" s="1">
        <v>0</v>
      </c>
      <c r="S1127" s="1">
        <v>4.24</v>
      </c>
      <c r="T1127" s="1">
        <v>0</v>
      </c>
      <c r="U1127" s="2" t="s">
        <v>0</v>
      </c>
      <c r="V1127" s="1">
        <v>0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35" t="s">
        <v>1</v>
      </c>
      <c r="AN1127" s="2" t="s">
        <v>1</v>
      </c>
      <c r="AO1127" s="135" t="s">
        <v>1</v>
      </c>
      <c r="AP1127" s="2" t="s">
        <v>1</v>
      </c>
      <c r="AQ1127" s="4">
        <v>4.24</v>
      </c>
      <c r="AR1127" s="4">
        <v>0</v>
      </c>
    </row>
    <row r="1128" spans="1:44" ht="15" customHeight="1" x14ac:dyDescent="0.25">
      <c r="A1128" s="2" t="s">
        <v>80</v>
      </c>
      <c r="B1128" s="47">
        <v>44487</v>
      </c>
      <c r="C1128" s="2" t="s">
        <v>6</v>
      </c>
      <c r="D1128" s="2" t="s">
        <v>13</v>
      </c>
      <c r="E1128" s="2" t="s">
        <v>180</v>
      </c>
      <c r="F1128" s="2" t="s">
        <v>3483</v>
      </c>
      <c r="G1128" s="2" t="s">
        <v>3</v>
      </c>
      <c r="H1128" s="2" t="s">
        <v>3487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1251</v>
      </c>
      <c r="P1128" s="2" t="s">
        <v>1252</v>
      </c>
      <c r="Q1128" s="1">
        <v>8.65</v>
      </c>
      <c r="R1128" s="1">
        <v>0</v>
      </c>
      <c r="S1128" s="1">
        <v>8.65</v>
      </c>
      <c r="T1128" s="1">
        <v>0</v>
      </c>
      <c r="U1128" s="2" t="s">
        <v>0</v>
      </c>
      <c r="V1128" s="1">
        <v>0</v>
      </c>
      <c r="W1128" s="1">
        <v>0</v>
      </c>
      <c r="X1128" s="2" t="s">
        <v>0</v>
      </c>
      <c r="Y1128" s="1">
        <v>0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35" t="s">
        <v>1</v>
      </c>
      <c r="AN1128" s="2" t="s">
        <v>1</v>
      </c>
      <c r="AO1128" s="135" t="s">
        <v>1</v>
      </c>
      <c r="AP1128" s="2" t="s">
        <v>1</v>
      </c>
      <c r="AQ1128" s="4">
        <v>8.65</v>
      </c>
      <c r="AR1128" s="4">
        <v>0</v>
      </c>
    </row>
    <row r="1129" spans="1:44" ht="15" customHeight="1" x14ac:dyDescent="0.25">
      <c r="A1129" s="2" t="s">
        <v>79</v>
      </c>
      <c r="B1129" s="47">
        <v>44487</v>
      </c>
      <c r="C1129" s="2" t="s">
        <v>6</v>
      </c>
      <c r="D1129" s="2" t="s">
        <v>13</v>
      </c>
      <c r="E1129" s="2" t="s">
        <v>180</v>
      </c>
      <c r="F1129" s="2" t="s">
        <v>3488</v>
      </c>
      <c r="G1129" s="2" t="s">
        <v>3</v>
      </c>
      <c r="H1129" s="2" t="s">
        <v>3489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282.85049999999995</v>
      </c>
      <c r="R1129" s="1">
        <v>0</v>
      </c>
      <c r="S1129" s="1">
        <v>279.42849999999993</v>
      </c>
      <c r="T1129" s="1">
        <v>0</v>
      </c>
      <c r="U1129" s="2" t="s">
        <v>0</v>
      </c>
      <c r="V1129" s="1">
        <v>0</v>
      </c>
      <c r="W1129" s="1">
        <v>2.95</v>
      </c>
      <c r="X1129" s="2" t="s">
        <v>0</v>
      </c>
      <c r="Y1129" s="1">
        <v>0.47199999999999998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35" t="s">
        <v>1</v>
      </c>
      <c r="AN1129" s="2" t="s">
        <v>1</v>
      </c>
      <c r="AO1129" s="135" t="s">
        <v>1</v>
      </c>
      <c r="AP1129" s="2" t="s">
        <v>1</v>
      </c>
      <c r="AQ1129" s="4">
        <v>282.8504999999999</v>
      </c>
      <c r="AR1129" s="4">
        <v>0</v>
      </c>
    </row>
    <row r="1130" spans="1:44" ht="15" customHeight="1" x14ac:dyDescent="0.25">
      <c r="A1130" s="2" t="s">
        <v>78</v>
      </c>
      <c r="B1130" s="47">
        <v>44487</v>
      </c>
      <c r="C1130" s="2" t="s">
        <v>6</v>
      </c>
      <c r="D1130" s="2" t="s">
        <v>13</v>
      </c>
      <c r="E1130" s="2" t="s">
        <v>180</v>
      </c>
      <c r="F1130" s="2" t="s">
        <v>3488</v>
      </c>
      <c r="G1130" s="2" t="s">
        <v>3</v>
      </c>
      <c r="H1130" s="2" t="s">
        <v>3490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182.79800000000003</v>
      </c>
      <c r="R1130" s="1">
        <v>0</v>
      </c>
      <c r="S1130" s="1">
        <v>178.44800000000001</v>
      </c>
      <c r="T1130" s="1">
        <v>0</v>
      </c>
      <c r="U1130" s="2" t="s">
        <v>0</v>
      </c>
      <c r="V1130" s="1">
        <v>0</v>
      </c>
      <c r="W1130" s="1">
        <v>3.75</v>
      </c>
      <c r="X1130" s="2" t="s">
        <v>0</v>
      </c>
      <c r="Y1130" s="1">
        <v>0.6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35" t="s">
        <v>1</v>
      </c>
      <c r="AN1130" s="2" t="s">
        <v>1</v>
      </c>
      <c r="AO1130" s="135" t="s">
        <v>1</v>
      </c>
      <c r="AP1130" s="2" t="s">
        <v>1</v>
      </c>
      <c r="AQ1130" s="4">
        <v>182.798</v>
      </c>
      <c r="AR1130" s="4">
        <v>0</v>
      </c>
    </row>
    <row r="1131" spans="1:44" ht="15" customHeight="1" x14ac:dyDescent="0.25">
      <c r="A1131" s="2" t="s">
        <v>77</v>
      </c>
      <c r="B1131" s="47">
        <v>44487</v>
      </c>
      <c r="C1131" s="2" t="s">
        <v>6</v>
      </c>
      <c r="D1131" s="2" t="s">
        <v>13</v>
      </c>
      <c r="E1131" s="2" t="s">
        <v>180</v>
      </c>
      <c r="F1131" s="2" t="s">
        <v>3488</v>
      </c>
      <c r="G1131" s="2" t="s">
        <v>3</v>
      </c>
      <c r="H1131" s="2" t="s">
        <v>3491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609.11000000000013</v>
      </c>
      <c r="R1131" s="1">
        <v>0</v>
      </c>
      <c r="S1131" s="1">
        <v>546.45979999999997</v>
      </c>
      <c r="T1131" s="1">
        <v>0</v>
      </c>
      <c r="U1131" s="2" t="s">
        <v>0</v>
      </c>
      <c r="V1131" s="1">
        <v>0</v>
      </c>
      <c r="W1131" s="1">
        <v>54.008800000000001</v>
      </c>
      <c r="X1131" s="2" t="s">
        <v>0</v>
      </c>
      <c r="Y1131" s="1">
        <v>8.6414000000000009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35" t="s">
        <v>1</v>
      </c>
      <c r="AN1131" s="2" t="s">
        <v>1</v>
      </c>
      <c r="AO1131" s="135" t="s">
        <v>1</v>
      </c>
      <c r="AP1131" s="2" t="s">
        <v>1</v>
      </c>
      <c r="AQ1131" s="4">
        <v>609.1099999999999</v>
      </c>
      <c r="AR1131" s="4">
        <v>0</v>
      </c>
    </row>
    <row r="1132" spans="1:44" ht="15" customHeight="1" x14ac:dyDescent="0.25">
      <c r="A1132" s="2" t="s">
        <v>76</v>
      </c>
      <c r="B1132" s="47">
        <v>44487</v>
      </c>
      <c r="C1132" s="2" t="s">
        <v>6</v>
      </c>
      <c r="D1132" s="2" t="s">
        <v>277</v>
      </c>
      <c r="E1132" s="2" t="s">
        <v>201</v>
      </c>
      <c r="F1132" s="2" t="s">
        <v>3492</v>
      </c>
      <c r="G1132" s="2" t="s">
        <v>3</v>
      </c>
      <c r="H1132" s="2" t="s">
        <v>3493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1">
        <v>280.03795000000002</v>
      </c>
      <c r="R1132" s="1">
        <v>0</v>
      </c>
      <c r="S1132" s="1">
        <v>266.54714999999999</v>
      </c>
      <c r="T1132" s="1">
        <v>0</v>
      </c>
      <c r="U1132" s="2" t="s">
        <v>0</v>
      </c>
      <c r="V1132" s="1">
        <v>0</v>
      </c>
      <c r="W1132" s="1">
        <v>11.63</v>
      </c>
      <c r="X1132" s="2" t="s">
        <v>8</v>
      </c>
      <c r="Y1132" s="1">
        <v>1.8608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35" t="s">
        <v>1</v>
      </c>
      <c r="AN1132" s="2" t="s">
        <v>1</v>
      </c>
      <c r="AO1132" s="135" t="s">
        <v>1</v>
      </c>
      <c r="AP1132" s="2" t="s">
        <v>1</v>
      </c>
      <c r="AQ1132" s="4">
        <v>280.03794999999997</v>
      </c>
      <c r="AR1132" s="4">
        <v>0</v>
      </c>
    </row>
    <row r="1133" spans="1:44" ht="15" customHeight="1" x14ac:dyDescent="0.25">
      <c r="A1133" s="2" t="s">
        <v>75</v>
      </c>
      <c r="B1133" s="47">
        <v>44487</v>
      </c>
      <c r="C1133" s="2" t="s">
        <v>6</v>
      </c>
      <c r="D1133" s="2" t="s">
        <v>1591</v>
      </c>
      <c r="E1133" s="2" t="s">
        <v>732</v>
      </c>
      <c r="F1133" s="2" t="s">
        <v>3494</v>
      </c>
      <c r="G1133" s="2" t="s">
        <v>3</v>
      </c>
      <c r="H1133" s="2" t="s">
        <v>3495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1359.9653579999999</v>
      </c>
      <c r="R1133" s="1">
        <v>0</v>
      </c>
      <c r="S1133" s="1">
        <v>936.4</v>
      </c>
      <c r="T1133" s="1">
        <v>0</v>
      </c>
      <c r="U1133" s="2" t="s">
        <v>0</v>
      </c>
      <c r="V1133" s="1">
        <v>0</v>
      </c>
      <c r="W1133" s="1">
        <v>365.14254999999997</v>
      </c>
      <c r="X1133" s="2" t="s">
        <v>8</v>
      </c>
      <c r="Y1133" s="1">
        <v>58.422808000000011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35" t="s">
        <v>1</v>
      </c>
      <c r="AN1133" s="2" t="s">
        <v>1</v>
      </c>
      <c r="AO1133" s="135" t="s">
        <v>1</v>
      </c>
      <c r="AP1133" s="2" t="s">
        <v>1</v>
      </c>
      <c r="AQ1133" s="4">
        <v>1359.9653579999999</v>
      </c>
      <c r="AR1133" s="4">
        <v>0</v>
      </c>
    </row>
    <row r="1134" spans="1:44" ht="15" customHeight="1" x14ac:dyDescent="0.25">
      <c r="A1134" s="2" t="s">
        <v>74</v>
      </c>
      <c r="B1134" s="47">
        <v>44487</v>
      </c>
      <c r="C1134" s="2" t="s">
        <v>6</v>
      </c>
      <c r="D1134" s="2" t="s">
        <v>5</v>
      </c>
      <c r="E1134" s="2" t="s">
        <v>174</v>
      </c>
      <c r="F1134" s="2" t="s">
        <v>1529</v>
      </c>
      <c r="G1134" s="2" t="s">
        <v>3</v>
      </c>
      <c r="H1134" s="2" t="s">
        <v>3496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424.87635</v>
      </c>
      <c r="R1134" s="1">
        <v>0</v>
      </c>
      <c r="S1134" s="1">
        <v>286.83604999999994</v>
      </c>
      <c r="T1134" s="1">
        <v>0</v>
      </c>
      <c r="U1134" s="2" t="s">
        <v>0</v>
      </c>
      <c r="V1134" s="1">
        <v>0</v>
      </c>
      <c r="W1134" s="1">
        <v>119.00020000000001</v>
      </c>
      <c r="X1134" s="2" t="s">
        <v>8</v>
      </c>
      <c r="Y1134" s="1">
        <v>19.040099999999999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35" t="s">
        <v>1</v>
      </c>
      <c r="AN1134" s="2" t="s">
        <v>1</v>
      </c>
      <c r="AO1134" s="135" t="s">
        <v>1</v>
      </c>
      <c r="AP1134" s="2" t="s">
        <v>1</v>
      </c>
      <c r="AQ1134" s="4">
        <v>424.87634999999995</v>
      </c>
      <c r="AR1134" s="4">
        <v>0</v>
      </c>
    </row>
    <row r="1135" spans="1:44" ht="15" customHeight="1" x14ac:dyDescent="0.25">
      <c r="A1135" s="2" t="s">
        <v>73</v>
      </c>
      <c r="B1135" s="47">
        <v>44487</v>
      </c>
      <c r="C1135" s="2" t="s">
        <v>6</v>
      </c>
      <c r="D1135" s="2" t="s">
        <v>929</v>
      </c>
      <c r="E1135" s="2" t="s">
        <v>930</v>
      </c>
      <c r="F1135" s="2" t="s">
        <v>3497</v>
      </c>
      <c r="G1135" s="2" t="s">
        <v>3</v>
      </c>
      <c r="H1135" s="2" t="s">
        <v>3498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1227</v>
      </c>
      <c r="P1135" s="2" t="s">
        <v>1228</v>
      </c>
      <c r="Q1135" s="1">
        <v>5.8239999999999998</v>
      </c>
      <c r="R1135" s="1">
        <v>0</v>
      </c>
      <c r="S1135" s="1">
        <v>5.8239999999999998</v>
      </c>
      <c r="T1135" s="1">
        <v>0</v>
      </c>
      <c r="U1135" s="2" t="s">
        <v>0</v>
      </c>
      <c r="V1135" s="1">
        <v>0</v>
      </c>
      <c r="W1135" s="1">
        <v>0</v>
      </c>
      <c r="X1135" s="2" t="s">
        <v>0</v>
      </c>
      <c r="Y1135" s="1">
        <v>0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35" t="s">
        <v>1</v>
      </c>
      <c r="AN1135" s="2" t="s">
        <v>1</v>
      </c>
      <c r="AO1135" s="135" t="s">
        <v>1</v>
      </c>
      <c r="AP1135" s="2" t="s">
        <v>1</v>
      </c>
      <c r="AQ1135" s="4">
        <v>5.8239999999999998</v>
      </c>
      <c r="AR1135" s="4">
        <v>0</v>
      </c>
    </row>
    <row r="1136" spans="1:44" ht="15" customHeight="1" x14ac:dyDescent="0.25">
      <c r="A1136" s="2" t="s">
        <v>72</v>
      </c>
      <c r="B1136" s="47">
        <v>44487</v>
      </c>
      <c r="C1136" s="2" t="s">
        <v>6</v>
      </c>
      <c r="D1136" s="2" t="s">
        <v>929</v>
      </c>
      <c r="E1136" s="2" t="s">
        <v>930</v>
      </c>
      <c r="F1136" s="2" t="s">
        <v>3497</v>
      </c>
      <c r="G1136" s="2" t="s">
        <v>3</v>
      </c>
      <c r="H1136" s="2" t="s">
        <v>3499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1">
        <v>78.24260000000001</v>
      </c>
      <c r="R1136" s="1">
        <v>0</v>
      </c>
      <c r="S1136" s="1">
        <v>63.858600000000003</v>
      </c>
      <c r="T1136" s="1">
        <v>0</v>
      </c>
      <c r="U1136" s="2" t="s">
        <v>0</v>
      </c>
      <c r="V1136" s="1">
        <v>0</v>
      </c>
      <c r="W1136" s="1">
        <v>12.399999999999999</v>
      </c>
      <c r="X1136" s="2" t="s">
        <v>0</v>
      </c>
      <c r="Y1136" s="1">
        <v>1.984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35" t="s">
        <v>1</v>
      </c>
      <c r="AN1136" s="2" t="s">
        <v>1</v>
      </c>
      <c r="AO1136" s="135" t="s">
        <v>1</v>
      </c>
      <c r="AP1136" s="2" t="s">
        <v>1</v>
      </c>
      <c r="AQ1136" s="4">
        <v>78.242599999999996</v>
      </c>
      <c r="AR1136" s="4">
        <v>0</v>
      </c>
    </row>
    <row r="1137" spans="1:44" ht="15" customHeight="1" x14ac:dyDescent="0.25">
      <c r="A1137" s="2" t="s">
        <v>71</v>
      </c>
      <c r="B1137" s="47">
        <v>44487</v>
      </c>
      <c r="C1137" s="2" t="s">
        <v>6</v>
      </c>
      <c r="D1137" s="2" t="s">
        <v>929</v>
      </c>
      <c r="E1137" s="2" t="s">
        <v>930</v>
      </c>
      <c r="F1137" s="2" t="s">
        <v>3497</v>
      </c>
      <c r="G1137" s="2" t="s">
        <v>3</v>
      </c>
      <c r="H1137" s="2" t="s">
        <v>3500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1">
        <v>743.0068</v>
      </c>
      <c r="R1137" s="1">
        <v>0</v>
      </c>
      <c r="S1137" s="1">
        <v>508.76100000000019</v>
      </c>
      <c r="T1137" s="1">
        <v>0</v>
      </c>
      <c r="U1137" s="2" t="s">
        <v>0</v>
      </c>
      <c r="V1137" s="1">
        <v>0</v>
      </c>
      <c r="W1137" s="1">
        <v>201.93610000000001</v>
      </c>
      <c r="X1137" s="2" t="s">
        <v>0</v>
      </c>
      <c r="Y1137" s="1">
        <v>32.309699999999999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35" t="s">
        <v>1</v>
      </c>
      <c r="AN1137" s="2" t="s">
        <v>1</v>
      </c>
      <c r="AO1137" s="135" t="s">
        <v>1</v>
      </c>
      <c r="AP1137" s="2" t="s">
        <v>1</v>
      </c>
      <c r="AQ1137" s="4">
        <v>743.00680000000023</v>
      </c>
      <c r="AR1137" s="4">
        <v>0</v>
      </c>
    </row>
    <row r="1138" spans="1:44" ht="15" customHeight="1" x14ac:dyDescent="0.25">
      <c r="A1138" s="2" t="s">
        <v>70</v>
      </c>
      <c r="B1138" s="47">
        <v>44487</v>
      </c>
      <c r="C1138" s="2" t="s">
        <v>6</v>
      </c>
      <c r="D1138" s="2" t="s">
        <v>884</v>
      </c>
      <c r="E1138" s="2" t="s">
        <v>850</v>
      </c>
      <c r="F1138" s="2" t="s">
        <v>3501</v>
      </c>
      <c r="G1138" s="2" t="s">
        <v>3</v>
      </c>
      <c r="H1138" s="2" t="s">
        <v>3188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0</v>
      </c>
      <c r="R1138" s="1">
        <v>0</v>
      </c>
      <c r="S1138" s="1">
        <v>0</v>
      </c>
      <c r="T1138" s="1">
        <v>0</v>
      </c>
      <c r="U1138" s="2" t="s">
        <v>0</v>
      </c>
      <c r="V1138" s="1">
        <v>0</v>
      </c>
      <c r="W1138" s="1">
        <v>0</v>
      </c>
      <c r="X1138" s="2" t="s">
        <v>8</v>
      </c>
      <c r="Y1138" s="1">
        <v>0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35"/>
      <c r="AN1138" s="2"/>
      <c r="AO1138" s="135">
        <v>0</v>
      </c>
      <c r="AP1138" s="2">
        <v>0</v>
      </c>
      <c r="AQ1138" s="4">
        <v>0</v>
      </c>
      <c r="AR1138" s="4">
        <v>0</v>
      </c>
    </row>
    <row r="1139" spans="1:44" ht="15" customHeight="1" x14ac:dyDescent="0.25">
      <c r="A1139" s="2" t="s">
        <v>69</v>
      </c>
      <c r="B1139" s="47">
        <v>44488</v>
      </c>
      <c r="C1139" s="2" t="s">
        <v>6</v>
      </c>
      <c r="D1139" s="2" t="s">
        <v>48</v>
      </c>
      <c r="E1139" s="2" t="s">
        <v>229</v>
      </c>
      <c r="F1139" s="2" t="s">
        <v>3502</v>
      </c>
      <c r="G1139" s="2" t="s">
        <v>3</v>
      </c>
      <c r="H1139" s="2" t="s">
        <v>3503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2385</v>
      </c>
      <c r="P1139" s="2" t="s">
        <v>3254</v>
      </c>
      <c r="Q1139" s="1">
        <v>319.95999999999998</v>
      </c>
      <c r="R1139" s="1">
        <v>0</v>
      </c>
      <c r="S1139" s="1">
        <v>319.95999999999998</v>
      </c>
      <c r="T1139" s="1">
        <v>0</v>
      </c>
      <c r="U1139" s="2" t="s">
        <v>0</v>
      </c>
      <c r="V1139" s="1">
        <v>0</v>
      </c>
      <c r="W1139" s="1">
        <v>0</v>
      </c>
      <c r="X1139" s="2" t="s">
        <v>0</v>
      </c>
      <c r="Y1139" s="1">
        <v>0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35" t="s">
        <v>1</v>
      </c>
      <c r="AN1139" s="2" t="s">
        <v>1</v>
      </c>
      <c r="AO1139" s="135" t="s">
        <v>1</v>
      </c>
      <c r="AP1139" s="2" t="s">
        <v>1</v>
      </c>
      <c r="AQ1139" s="4">
        <v>319.95999999999998</v>
      </c>
      <c r="AR1139" s="4">
        <v>0</v>
      </c>
    </row>
    <row r="1140" spans="1:44" ht="15" customHeight="1" x14ac:dyDescent="0.25">
      <c r="A1140" s="2" t="s">
        <v>68</v>
      </c>
      <c r="B1140" s="47">
        <v>44488</v>
      </c>
      <c r="C1140" s="2" t="s">
        <v>6</v>
      </c>
      <c r="D1140" s="2" t="s">
        <v>48</v>
      </c>
      <c r="E1140" s="2" t="s">
        <v>229</v>
      </c>
      <c r="F1140" s="2" t="s">
        <v>3502</v>
      </c>
      <c r="G1140" s="2" t="s">
        <v>12</v>
      </c>
      <c r="H1140" s="2" t="s">
        <v>1</v>
      </c>
      <c r="I1140" s="1" t="s">
        <v>3504</v>
      </c>
      <c r="J1140" s="1" t="s">
        <v>1</v>
      </c>
      <c r="K1140" s="1" t="s">
        <v>3505</v>
      </c>
      <c r="L1140" s="1" t="s">
        <v>3416</v>
      </c>
      <c r="M1140" s="1">
        <v>83.23</v>
      </c>
      <c r="N1140" s="2" t="s">
        <v>11</v>
      </c>
      <c r="O1140" s="2" t="s">
        <v>3506</v>
      </c>
      <c r="P1140" s="2" t="s">
        <v>3507</v>
      </c>
      <c r="Q1140" s="1">
        <v>-8.3520000000000003</v>
      </c>
      <c r="R1140" s="1">
        <v>0</v>
      </c>
      <c r="S1140" s="1">
        <v>0</v>
      </c>
      <c r="T1140" s="1">
        <v>0</v>
      </c>
      <c r="U1140" s="2" t="s">
        <v>0</v>
      </c>
      <c r="V1140" s="1">
        <v>0</v>
      </c>
      <c r="W1140" s="1">
        <v>-7.2</v>
      </c>
      <c r="X1140" s="2" t="s">
        <v>8</v>
      </c>
      <c r="Y1140" s="1">
        <v>-1.1519999999999999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35" t="s">
        <v>1</v>
      </c>
      <c r="AN1140" s="2" t="s">
        <v>1</v>
      </c>
      <c r="AO1140" s="135" t="s">
        <v>1</v>
      </c>
      <c r="AP1140" s="2" t="s">
        <v>1</v>
      </c>
      <c r="AQ1140" s="4">
        <v>-8.3520000000000003</v>
      </c>
      <c r="AR1140" s="4">
        <v>0</v>
      </c>
    </row>
    <row r="1141" spans="1:44" ht="15" customHeight="1" x14ac:dyDescent="0.25">
      <c r="A1141" s="2" t="s">
        <v>67</v>
      </c>
      <c r="B1141" s="47">
        <v>44488</v>
      </c>
      <c r="C1141" s="2" t="s">
        <v>6</v>
      </c>
      <c r="D1141" s="2" t="s">
        <v>48</v>
      </c>
      <c r="E1141" s="2" t="s">
        <v>229</v>
      </c>
      <c r="F1141" s="2" t="s">
        <v>3502</v>
      </c>
      <c r="G1141" s="2" t="s">
        <v>3</v>
      </c>
      <c r="H1141" s="2" t="s">
        <v>3508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1686.7926500000003</v>
      </c>
      <c r="R1141" s="1">
        <v>0</v>
      </c>
      <c r="S1141" s="1">
        <v>1366.7701</v>
      </c>
      <c r="T1141" s="1">
        <v>0</v>
      </c>
      <c r="U1141" s="2" t="s">
        <v>0</v>
      </c>
      <c r="V1141" s="1">
        <v>0</v>
      </c>
      <c r="W1141" s="1">
        <v>275.88155</v>
      </c>
      <c r="X1141" s="2" t="s">
        <v>8</v>
      </c>
      <c r="Y1141" s="1">
        <v>44.140999999999998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35" t="s">
        <v>1</v>
      </c>
      <c r="AN1141" s="2" t="s">
        <v>1</v>
      </c>
      <c r="AO1141" s="135" t="s">
        <v>1</v>
      </c>
      <c r="AP1141" s="2" t="s">
        <v>1</v>
      </c>
      <c r="AQ1141" s="4">
        <v>1686.7926500000001</v>
      </c>
      <c r="AR1141" s="4">
        <v>0</v>
      </c>
    </row>
    <row r="1142" spans="1:44" ht="15" customHeight="1" x14ac:dyDescent="0.25">
      <c r="A1142" s="2" t="s">
        <v>66</v>
      </c>
      <c r="B1142" s="47">
        <v>44488</v>
      </c>
      <c r="C1142" s="2" t="s">
        <v>6</v>
      </c>
      <c r="D1142" s="2" t="s">
        <v>48</v>
      </c>
      <c r="E1142" s="2" t="s">
        <v>229</v>
      </c>
      <c r="F1142" s="2" t="s">
        <v>3502</v>
      </c>
      <c r="G1142" s="2" t="s">
        <v>3</v>
      </c>
      <c r="H1142" s="2" t="s">
        <v>3509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1766.6451999999995</v>
      </c>
      <c r="R1142" s="1">
        <v>0</v>
      </c>
      <c r="S1142" s="1">
        <v>1315.1931499999994</v>
      </c>
      <c r="T1142" s="1">
        <v>0</v>
      </c>
      <c r="U1142" s="2" t="s">
        <v>0</v>
      </c>
      <c r="V1142" s="1">
        <v>0</v>
      </c>
      <c r="W1142" s="1">
        <v>389.18274999999994</v>
      </c>
      <c r="X1142" s="2" t="s">
        <v>8</v>
      </c>
      <c r="Y1142" s="1">
        <v>62.269300000000001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35" t="s">
        <v>1</v>
      </c>
      <c r="AN1142" s="2" t="s">
        <v>1</v>
      </c>
      <c r="AO1142" s="135" t="s">
        <v>1</v>
      </c>
      <c r="AP1142" s="2" t="s">
        <v>1</v>
      </c>
      <c r="AQ1142" s="4">
        <v>1766.6451999999992</v>
      </c>
      <c r="AR1142" s="4">
        <v>0</v>
      </c>
    </row>
    <row r="1143" spans="1:44" ht="15" customHeight="1" x14ac:dyDescent="0.25">
      <c r="A1143" s="2" t="s">
        <v>65</v>
      </c>
      <c r="B1143" s="47">
        <v>44488</v>
      </c>
      <c r="C1143" s="2" t="s">
        <v>1364</v>
      </c>
      <c r="D1143" s="2" t="s">
        <v>48</v>
      </c>
      <c r="E1143" s="2" t="s">
        <v>1365</v>
      </c>
      <c r="F1143" s="2" t="s">
        <v>3510</v>
      </c>
      <c r="G1143" s="2" t="s">
        <v>3</v>
      </c>
      <c r="H1143" s="2" t="s">
        <v>3511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2377.7917160000002</v>
      </c>
      <c r="R1143" s="1">
        <v>0</v>
      </c>
      <c r="S1143" s="1">
        <v>1863.0441500000015</v>
      </c>
      <c r="T1143" s="1">
        <v>0</v>
      </c>
      <c r="U1143" s="2" t="s">
        <v>0</v>
      </c>
      <c r="V1143" s="1">
        <v>0</v>
      </c>
      <c r="W1143" s="1">
        <v>443.74795</v>
      </c>
      <c r="X1143" s="2" t="s">
        <v>8</v>
      </c>
      <c r="Y1143" s="1">
        <v>70.999616000000003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35" t="s">
        <v>1</v>
      </c>
      <c r="AN1143" s="2" t="s">
        <v>1</v>
      </c>
      <c r="AO1143" s="135" t="s">
        <v>1</v>
      </c>
      <c r="AP1143" s="2" t="s">
        <v>1</v>
      </c>
      <c r="AQ1143" s="4">
        <v>2377.7917160000015</v>
      </c>
      <c r="AR1143" s="4">
        <v>0</v>
      </c>
    </row>
    <row r="1144" spans="1:44" ht="15" customHeight="1" x14ac:dyDescent="0.25">
      <c r="A1144" s="2" t="s">
        <v>64</v>
      </c>
      <c r="B1144" s="47">
        <v>44488</v>
      </c>
      <c r="C1144" s="2" t="s">
        <v>26</v>
      </c>
      <c r="D1144" s="2" t="s">
        <v>48</v>
      </c>
      <c r="E1144" s="2" t="s">
        <v>220</v>
      </c>
      <c r="F1144" s="2" t="s">
        <v>3512</v>
      </c>
      <c r="G1144" s="2" t="s">
        <v>3</v>
      </c>
      <c r="H1144" s="2" t="s">
        <v>3513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1027.878792</v>
      </c>
      <c r="R1144" s="1">
        <v>0</v>
      </c>
      <c r="S1144" s="1">
        <v>790.12525000000028</v>
      </c>
      <c r="T1144" s="1">
        <v>0</v>
      </c>
      <c r="U1144" s="2" t="s">
        <v>0</v>
      </c>
      <c r="V1144" s="1">
        <v>0</v>
      </c>
      <c r="W1144" s="1">
        <v>204.95994999999999</v>
      </c>
      <c r="X1144" s="2" t="s">
        <v>8</v>
      </c>
      <c r="Y1144" s="1">
        <v>32.793591999999997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35" t="s">
        <v>1</v>
      </c>
      <c r="AN1144" s="2" t="s">
        <v>1</v>
      </c>
      <c r="AO1144" s="135" t="s">
        <v>1</v>
      </c>
      <c r="AP1144" s="2" t="s">
        <v>1</v>
      </c>
      <c r="AQ1144" s="4">
        <v>1027.8787920000002</v>
      </c>
      <c r="AR1144" s="4">
        <v>0</v>
      </c>
    </row>
    <row r="1145" spans="1:44" ht="15" customHeight="1" x14ac:dyDescent="0.25">
      <c r="A1145" s="2" t="s">
        <v>63</v>
      </c>
      <c r="B1145" s="47">
        <v>44488</v>
      </c>
      <c r="C1145" s="2" t="s">
        <v>26</v>
      </c>
      <c r="D1145" s="2" t="s">
        <v>48</v>
      </c>
      <c r="E1145" s="2" t="s">
        <v>220</v>
      </c>
      <c r="F1145" s="2" t="s">
        <v>3512</v>
      </c>
      <c r="G1145" s="2" t="s">
        <v>3</v>
      </c>
      <c r="H1145" s="2" t="s">
        <v>3514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</v>
      </c>
      <c r="P1145" s="2" t="s">
        <v>1</v>
      </c>
      <c r="Q1145" s="1">
        <v>3186.4389319999996</v>
      </c>
      <c r="R1145" s="1">
        <v>0</v>
      </c>
      <c r="S1145" s="1">
        <v>2318.953</v>
      </c>
      <c r="T1145" s="1">
        <v>0</v>
      </c>
      <c r="U1145" s="2" t="s">
        <v>0</v>
      </c>
      <c r="V1145" s="1">
        <v>0</v>
      </c>
      <c r="W1145" s="1">
        <v>747.8326999999997</v>
      </c>
      <c r="X1145" s="2" t="s">
        <v>0</v>
      </c>
      <c r="Y1145" s="1">
        <v>119.653232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35" t="s">
        <v>1</v>
      </c>
      <c r="AN1145" s="2" t="s">
        <v>1</v>
      </c>
      <c r="AO1145" s="135" t="s">
        <v>1</v>
      </c>
      <c r="AP1145" s="2" t="s">
        <v>1</v>
      </c>
      <c r="AQ1145" s="4">
        <v>3186.4389319999996</v>
      </c>
      <c r="AR1145" s="4">
        <v>0</v>
      </c>
    </row>
    <row r="1146" spans="1:44" ht="15" customHeight="1" x14ac:dyDescent="0.25">
      <c r="A1146" s="2" t="s">
        <v>62</v>
      </c>
      <c r="B1146" s="47">
        <v>44488</v>
      </c>
      <c r="C1146" s="2" t="s">
        <v>26</v>
      </c>
      <c r="D1146" s="2" t="s">
        <v>48</v>
      </c>
      <c r="E1146" s="2" t="s">
        <v>220</v>
      </c>
      <c r="F1146" s="2" t="s">
        <v>3512</v>
      </c>
      <c r="G1146" s="2" t="s">
        <v>12</v>
      </c>
      <c r="H1146" s="2"/>
      <c r="I1146" s="1">
        <v>139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-0.52</v>
      </c>
      <c r="R1146" s="1">
        <v>0</v>
      </c>
      <c r="S1146" s="1">
        <v>-0.52</v>
      </c>
      <c r="T1146" s="1">
        <v>0</v>
      </c>
      <c r="U1146" s="2" t="s">
        <v>0</v>
      </c>
      <c r="V1146" s="1">
        <v>0</v>
      </c>
      <c r="W1146" s="1">
        <v>0</v>
      </c>
      <c r="X1146" s="2" t="s">
        <v>0</v>
      </c>
      <c r="Y1146" s="1">
        <v>0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35" t="s">
        <v>1</v>
      </c>
      <c r="AN1146" s="2" t="s">
        <v>1</v>
      </c>
      <c r="AO1146" s="135" t="s">
        <v>1</v>
      </c>
      <c r="AP1146" s="2" t="s">
        <v>1</v>
      </c>
      <c r="AQ1146" s="4">
        <v>-0.52</v>
      </c>
      <c r="AR1146" s="4">
        <v>0</v>
      </c>
    </row>
    <row r="1147" spans="1:44" ht="15" customHeight="1" x14ac:dyDescent="0.25">
      <c r="A1147" s="2" t="s">
        <v>61</v>
      </c>
      <c r="B1147" s="47">
        <v>44488</v>
      </c>
      <c r="C1147" s="2" t="s">
        <v>1364</v>
      </c>
      <c r="D1147" s="2" t="s">
        <v>41</v>
      </c>
      <c r="E1147" s="2" t="s">
        <v>1366</v>
      </c>
      <c r="F1147" s="2" t="s">
        <v>3510</v>
      </c>
      <c r="G1147" s="2" t="s">
        <v>3</v>
      </c>
      <c r="H1147" s="2" t="s">
        <v>3515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1366.9116079999997</v>
      </c>
      <c r="R1147" s="1">
        <v>0</v>
      </c>
      <c r="S1147" s="1">
        <v>1113.2776999999992</v>
      </c>
      <c r="T1147" s="1">
        <v>0</v>
      </c>
      <c r="U1147" s="2" t="s">
        <v>0</v>
      </c>
      <c r="V1147" s="1">
        <v>0</v>
      </c>
      <c r="W1147" s="1">
        <v>218.6499</v>
      </c>
      <c r="X1147" s="2" t="s">
        <v>0</v>
      </c>
      <c r="Y1147" s="1">
        <v>34.984007999999996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35" t="s">
        <v>1</v>
      </c>
      <c r="AN1147" s="2" t="s">
        <v>1</v>
      </c>
      <c r="AO1147" s="135" t="s">
        <v>1</v>
      </c>
      <c r="AP1147" s="2" t="s">
        <v>1</v>
      </c>
      <c r="AQ1147" s="4">
        <v>1366.911607999999</v>
      </c>
      <c r="AR1147" s="4">
        <v>0</v>
      </c>
    </row>
    <row r="1148" spans="1:44" ht="15" customHeight="1" x14ac:dyDescent="0.25">
      <c r="A1148" s="2" t="s">
        <v>60</v>
      </c>
      <c r="B1148" s="47">
        <v>44488</v>
      </c>
      <c r="C1148" s="2" t="s">
        <v>6</v>
      </c>
      <c r="D1148" s="2" t="s">
        <v>41</v>
      </c>
      <c r="E1148" s="2" t="s">
        <v>218</v>
      </c>
      <c r="F1148" s="2" t="s">
        <v>2123</v>
      </c>
      <c r="G1148" s="2" t="s">
        <v>3</v>
      </c>
      <c r="H1148" s="2" t="s">
        <v>3516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2458.4359780000004</v>
      </c>
      <c r="R1148" s="1">
        <v>0</v>
      </c>
      <c r="S1148" s="1">
        <v>1972.458000000001</v>
      </c>
      <c r="T1148" s="1">
        <v>0</v>
      </c>
      <c r="U1148" s="2" t="s">
        <v>0</v>
      </c>
      <c r="V1148" s="1">
        <v>0</v>
      </c>
      <c r="W1148" s="1">
        <v>418.94644999999991</v>
      </c>
      <c r="X1148" s="2" t="s">
        <v>8</v>
      </c>
      <c r="Y1148" s="1">
        <v>67.03152799999998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35" t="s">
        <v>1</v>
      </c>
      <c r="AN1148" s="2" t="s">
        <v>1</v>
      </c>
      <c r="AO1148" s="135" t="s">
        <v>1</v>
      </c>
      <c r="AP1148" s="2" t="s">
        <v>1</v>
      </c>
      <c r="AQ1148" s="4">
        <v>2458.4359780000009</v>
      </c>
      <c r="AR1148" s="4">
        <v>0</v>
      </c>
    </row>
    <row r="1149" spans="1:44" ht="15" customHeight="1" x14ac:dyDescent="0.25">
      <c r="A1149" s="2" t="s">
        <v>59</v>
      </c>
      <c r="B1149" s="47">
        <v>44488</v>
      </c>
      <c r="C1149" s="2" t="s">
        <v>34</v>
      </c>
      <c r="D1149" s="2" t="s">
        <v>41</v>
      </c>
      <c r="E1149" s="2" t="s">
        <v>216</v>
      </c>
      <c r="F1149" s="2" t="s">
        <v>3517</v>
      </c>
      <c r="G1149" s="2" t="s">
        <v>3</v>
      </c>
      <c r="H1149" s="2" t="s">
        <v>3518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1782.3930999999986</v>
      </c>
      <c r="R1149" s="1">
        <v>0</v>
      </c>
      <c r="S1149" s="1">
        <v>1558.5849999999987</v>
      </c>
      <c r="T1149" s="1">
        <v>0</v>
      </c>
      <c r="U1149" s="2" t="s">
        <v>0</v>
      </c>
      <c r="V1149" s="1">
        <v>0</v>
      </c>
      <c r="W1149" s="1">
        <v>192.93800000000002</v>
      </c>
      <c r="X1149" s="2" t="s">
        <v>8</v>
      </c>
      <c r="Y1149" s="1">
        <v>30.870100000000004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35" t="s">
        <v>1</v>
      </c>
      <c r="AN1149" s="2" t="s">
        <v>1</v>
      </c>
      <c r="AO1149" s="135" t="s">
        <v>1</v>
      </c>
      <c r="AP1149" s="2" t="s">
        <v>1</v>
      </c>
      <c r="AQ1149" s="4">
        <v>1782.3930999999989</v>
      </c>
      <c r="AR1149" s="4">
        <v>0</v>
      </c>
    </row>
    <row r="1150" spans="1:44" ht="15" customHeight="1" x14ac:dyDescent="0.25">
      <c r="A1150" s="2" t="s">
        <v>58</v>
      </c>
      <c r="B1150" s="47">
        <v>44488</v>
      </c>
      <c r="C1150" s="2" t="s">
        <v>26</v>
      </c>
      <c r="D1150" s="2" t="s">
        <v>41</v>
      </c>
      <c r="E1150" s="2" t="s">
        <v>211</v>
      </c>
      <c r="F1150" s="2" t="s">
        <v>3354</v>
      </c>
      <c r="G1150" s="2" t="s">
        <v>3</v>
      </c>
      <c r="H1150" s="2" t="s">
        <v>3519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1277</v>
      </c>
      <c r="P1150" s="2" t="s">
        <v>1278</v>
      </c>
      <c r="Q1150" s="1">
        <v>81.231399999999994</v>
      </c>
      <c r="R1150" s="1">
        <v>0</v>
      </c>
      <c r="S1150" s="1">
        <v>17.856049999999996</v>
      </c>
      <c r="T1150" s="1">
        <v>54.633949999999999</v>
      </c>
      <c r="U1150" s="2" t="s">
        <v>8</v>
      </c>
      <c r="V1150" s="1">
        <v>8.7414000000000005</v>
      </c>
      <c r="W1150" s="1">
        <v>0</v>
      </c>
      <c r="X1150" s="2" t="s">
        <v>0</v>
      </c>
      <c r="Y1150" s="1">
        <v>0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35" t="s">
        <v>1</v>
      </c>
      <c r="AN1150" s="2" t="s">
        <v>1</v>
      </c>
      <c r="AO1150" s="135" t="s">
        <v>1</v>
      </c>
      <c r="AP1150" s="2" t="s">
        <v>1</v>
      </c>
      <c r="AQ1150" s="4">
        <v>81.231399999999994</v>
      </c>
      <c r="AR1150" s="4">
        <v>0</v>
      </c>
    </row>
    <row r="1151" spans="1:44" ht="15" customHeight="1" x14ac:dyDescent="0.25">
      <c r="A1151" s="2" t="s">
        <v>57</v>
      </c>
      <c r="B1151" s="47">
        <v>44488</v>
      </c>
      <c r="C1151" s="2" t="s">
        <v>26</v>
      </c>
      <c r="D1151" s="2" t="s">
        <v>41</v>
      </c>
      <c r="E1151" s="2" t="s">
        <v>211</v>
      </c>
      <c r="F1151" s="2" t="s">
        <v>3354</v>
      </c>
      <c r="G1151" s="2" t="s">
        <v>3</v>
      </c>
      <c r="H1151" s="2" t="s">
        <v>3520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1259</v>
      </c>
      <c r="P1151" s="2" t="s">
        <v>1260</v>
      </c>
      <c r="Q1151" s="1">
        <v>7.6559999999999997</v>
      </c>
      <c r="R1151" s="1">
        <v>0</v>
      </c>
      <c r="S1151" s="1">
        <v>0</v>
      </c>
      <c r="T1151" s="1">
        <v>6.6</v>
      </c>
      <c r="U1151" s="2" t="s">
        <v>8</v>
      </c>
      <c r="V1151" s="1">
        <v>1.056</v>
      </c>
      <c r="W1151" s="1">
        <v>0</v>
      </c>
      <c r="X1151" s="2" t="s">
        <v>0</v>
      </c>
      <c r="Y1151" s="1">
        <v>0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35" t="s">
        <v>1</v>
      </c>
      <c r="AN1151" s="2" t="s">
        <v>1</v>
      </c>
      <c r="AO1151" s="135" t="s">
        <v>1</v>
      </c>
      <c r="AP1151" s="2" t="s">
        <v>1</v>
      </c>
      <c r="AQ1151" s="4">
        <v>7.6559999999999997</v>
      </c>
      <c r="AR1151" s="4">
        <v>0</v>
      </c>
    </row>
    <row r="1152" spans="1:44" ht="15" customHeight="1" x14ac:dyDescent="0.25">
      <c r="A1152" s="2" t="s">
        <v>56</v>
      </c>
      <c r="B1152" s="47">
        <v>44488</v>
      </c>
      <c r="C1152" s="2" t="s">
        <v>26</v>
      </c>
      <c r="D1152" s="2" t="s">
        <v>41</v>
      </c>
      <c r="E1152" s="2" t="s">
        <v>211</v>
      </c>
      <c r="F1152" s="2" t="s">
        <v>2539</v>
      </c>
      <c r="G1152" s="2" t="s">
        <v>3</v>
      </c>
      <c r="H1152" s="2" t="s">
        <v>3521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734.16996800000004</v>
      </c>
      <c r="R1152" s="1">
        <v>0</v>
      </c>
      <c r="S1152" s="1">
        <v>543.87365000000011</v>
      </c>
      <c r="T1152" s="1">
        <v>0</v>
      </c>
      <c r="U1152" s="2" t="s">
        <v>0</v>
      </c>
      <c r="V1152" s="1">
        <v>0</v>
      </c>
      <c r="W1152" s="1">
        <v>164.04854999999998</v>
      </c>
      <c r="X1152" s="2" t="s">
        <v>0</v>
      </c>
      <c r="Y1152" s="1">
        <v>26.247767999999997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35" t="s">
        <v>1</v>
      </c>
      <c r="AN1152" s="2" t="s">
        <v>1</v>
      </c>
      <c r="AO1152" s="135" t="s">
        <v>1</v>
      </c>
      <c r="AP1152" s="2" t="s">
        <v>1</v>
      </c>
      <c r="AQ1152" s="4">
        <v>734.16996800000004</v>
      </c>
      <c r="AR1152" s="4">
        <v>0</v>
      </c>
    </row>
    <row r="1153" spans="1:44" ht="15" customHeight="1" x14ac:dyDescent="0.25">
      <c r="A1153" s="2" t="s">
        <v>55</v>
      </c>
      <c r="B1153" s="47">
        <v>44488</v>
      </c>
      <c r="C1153" s="2" t="s">
        <v>26</v>
      </c>
      <c r="D1153" s="2" t="s">
        <v>41</v>
      </c>
      <c r="E1153" s="2" t="s">
        <v>211</v>
      </c>
      <c r="F1153" s="2" t="s">
        <v>2539</v>
      </c>
      <c r="G1153" s="2" t="s">
        <v>3</v>
      </c>
      <c r="H1153" s="2" t="s">
        <v>3522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1">
        <v>188.61539999999999</v>
      </c>
      <c r="R1153" s="1">
        <v>0</v>
      </c>
      <c r="S1153" s="1">
        <v>141.50779999999997</v>
      </c>
      <c r="T1153" s="1">
        <v>0</v>
      </c>
      <c r="U1153" s="2" t="s">
        <v>0</v>
      </c>
      <c r="V1153" s="1">
        <v>0</v>
      </c>
      <c r="W1153" s="1">
        <v>40.61</v>
      </c>
      <c r="X1153" s="2" t="s">
        <v>8</v>
      </c>
      <c r="Y1153" s="1">
        <v>6.4976000000000003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35" t="s">
        <v>1</v>
      </c>
      <c r="AN1153" s="2" t="s">
        <v>1</v>
      </c>
      <c r="AO1153" s="135" t="s">
        <v>1</v>
      </c>
      <c r="AP1153" s="2" t="s">
        <v>1</v>
      </c>
      <c r="AQ1153" s="4">
        <v>188.61539999999999</v>
      </c>
      <c r="AR1153" s="4">
        <v>0</v>
      </c>
    </row>
    <row r="1154" spans="1:44" ht="15" customHeight="1" x14ac:dyDescent="0.25">
      <c r="A1154" s="2" t="s">
        <v>54</v>
      </c>
      <c r="B1154" s="47">
        <v>44488</v>
      </c>
      <c r="C1154" s="2" t="s">
        <v>26</v>
      </c>
      <c r="D1154" s="2" t="s">
        <v>41</v>
      </c>
      <c r="E1154" s="2" t="s">
        <v>211</v>
      </c>
      <c r="F1154" s="2" t="s">
        <v>2539</v>
      </c>
      <c r="G1154" s="2" t="s">
        <v>3</v>
      </c>
      <c r="H1154" s="2" t="s">
        <v>3523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975.49034999999992</v>
      </c>
      <c r="R1154" s="1">
        <v>0</v>
      </c>
      <c r="S1154" s="1">
        <v>616.53995000000009</v>
      </c>
      <c r="T1154" s="1">
        <v>0</v>
      </c>
      <c r="U1154" s="2" t="s">
        <v>0</v>
      </c>
      <c r="V1154" s="1">
        <v>0</v>
      </c>
      <c r="W1154" s="1">
        <v>309.44</v>
      </c>
      <c r="X1154" s="2" t="s">
        <v>8</v>
      </c>
      <c r="Y1154" s="1">
        <v>49.510399999999997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35" t="s">
        <v>1</v>
      </c>
      <c r="AN1154" s="2" t="s">
        <v>1</v>
      </c>
      <c r="AO1154" s="135" t="s">
        <v>1</v>
      </c>
      <c r="AP1154" s="2" t="s">
        <v>1</v>
      </c>
      <c r="AQ1154" s="4">
        <v>975.49035000000015</v>
      </c>
      <c r="AR1154" s="4">
        <v>0</v>
      </c>
    </row>
    <row r="1155" spans="1:44" ht="15" customHeight="1" x14ac:dyDescent="0.25">
      <c r="A1155" s="2" t="s">
        <v>53</v>
      </c>
      <c r="B1155" s="47">
        <v>44488</v>
      </c>
      <c r="C1155" s="2" t="s">
        <v>6</v>
      </c>
      <c r="D1155" s="2" t="s">
        <v>41</v>
      </c>
      <c r="E1155" s="2" t="s">
        <v>214</v>
      </c>
      <c r="F1155" s="2" t="s">
        <v>2241</v>
      </c>
      <c r="G1155" s="2" t="s">
        <v>3</v>
      </c>
      <c r="H1155" s="2" t="s">
        <v>3524</v>
      </c>
      <c r="I1155" s="1"/>
      <c r="J1155" s="1"/>
      <c r="K1155" s="1"/>
      <c r="L1155" s="1"/>
      <c r="M1155" s="1">
        <v>0</v>
      </c>
      <c r="N1155" s="2"/>
      <c r="O1155" s="2" t="s">
        <v>2</v>
      </c>
      <c r="P1155" s="2"/>
      <c r="Q1155" s="1">
        <v>1468.9924000000001</v>
      </c>
      <c r="R1155" s="1">
        <v>0</v>
      </c>
      <c r="S1155" s="1">
        <v>1442.15</v>
      </c>
      <c r="T1155" s="1">
        <v>0</v>
      </c>
      <c r="U1155" s="2" t="s">
        <v>0</v>
      </c>
      <c r="V1155" s="1">
        <v>0</v>
      </c>
      <c r="W1155" s="1">
        <v>23.14</v>
      </c>
      <c r="X1155" s="2" t="s">
        <v>8</v>
      </c>
      <c r="Y1155" s="1">
        <v>3.7024000000000004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35"/>
      <c r="AN1155" s="2"/>
      <c r="AO1155" s="135">
        <v>0</v>
      </c>
      <c r="AP1155" s="2">
        <v>0</v>
      </c>
      <c r="AQ1155" s="4">
        <v>1468.9924000000001</v>
      </c>
      <c r="AR1155" s="4">
        <v>0</v>
      </c>
    </row>
    <row r="1156" spans="1:44" ht="15" customHeight="1" x14ac:dyDescent="0.25">
      <c r="A1156" s="2" t="s">
        <v>52</v>
      </c>
      <c r="B1156" s="47">
        <v>44488</v>
      </c>
      <c r="C1156" s="2" t="s">
        <v>6</v>
      </c>
      <c r="D1156" s="2" t="s">
        <v>41</v>
      </c>
      <c r="E1156" s="2" t="s">
        <v>1110</v>
      </c>
      <c r="F1156" s="2" t="s">
        <v>3525</v>
      </c>
      <c r="G1156" s="2" t="s">
        <v>895</v>
      </c>
      <c r="H1156" s="2" t="s">
        <v>3438</v>
      </c>
      <c r="I1156" s="1"/>
      <c r="J1156" s="1"/>
      <c r="K1156" s="1"/>
      <c r="L1156" s="1"/>
      <c r="M1156" s="1">
        <v>0</v>
      </c>
      <c r="N1156" s="2"/>
      <c r="O1156" s="2" t="s">
        <v>2</v>
      </c>
      <c r="P1156" s="2"/>
      <c r="Q1156" s="1">
        <v>0</v>
      </c>
      <c r="R1156" s="1">
        <v>0</v>
      </c>
      <c r="S1156" s="1">
        <v>0</v>
      </c>
      <c r="T1156" s="1">
        <v>0</v>
      </c>
      <c r="U1156" s="2" t="s">
        <v>0</v>
      </c>
      <c r="V1156" s="1">
        <v>0</v>
      </c>
      <c r="W1156" s="1">
        <v>0</v>
      </c>
      <c r="X1156" s="2" t="s">
        <v>0</v>
      </c>
      <c r="Y1156" s="1">
        <v>0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35"/>
      <c r="AN1156" s="2"/>
      <c r="AO1156" s="135">
        <v>0</v>
      </c>
      <c r="AP1156" s="2"/>
      <c r="AQ1156" s="4">
        <v>0</v>
      </c>
      <c r="AR1156" s="4">
        <v>0</v>
      </c>
    </row>
    <row r="1157" spans="1:44" ht="15" customHeight="1" x14ac:dyDescent="0.25">
      <c r="A1157" s="2" t="s">
        <v>51</v>
      </c>
      <c r="B1157" s="47">
        <v>44488</v>
      </c>
      <c r="C1157" s="2" t="s">
        <v>1364</v>
      </c>
      <c r="D1157" s="2" t="s">
        <v>37</v>
      </c>
      <c r="E1157" s="2" t="s">
        <v>1367</v>
      </c>
      <c r="F1157" s="2" t="s">
        <v>3408</v>
      </c>
      <c r="G1157" s="2" t="s">
        <v>3</v>
      </c>
      <c r="H1157" s="2" t="s">
        <v>3526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1223.5432500000004</v>
      </c>
      <c r="R1157" s="1">
        <v>0</v>
      </c>
      <c r="S1157" s="1">
        <v>884.38505000000032</v>
      </c>
      <c r="T1157" s="1">
        <v>0</v>
      </c>
      <c r="U1157" s="2" t="s">
        <v>0</v>
      </c>
      <c r="V1157" s="1">
        <v>0</v>
      </c>
      <c r="W1157" s="1">
        <v>292.37780000000004</v>
      </c>
      <c r="X1157" s="2" t="s">
        <v>8</v>
      </c>
      <c r="Y1157" s="1">
        <v>46.780400000000007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35" t="s">
        <v>1</v>
      </c>
      <c r="AN1157" s="2" t="s">
        <v>1</v>
      </c>
      <c r="AO1157" s="135" t="s">
        <v>1</v>
      </c>
      <c r="AP1157" s="2" t="s">
        <v>1</v>
      </c>
      <c r="AQ1157" s="4">
        <v>1223.5432500000004</v>
      </c>
      <c r="AR1157" s="4">
        <v>0</v>
      </c>
    </row>
    <row r="1158" spans="1:44" ht="15" customHeight="1" x14ac:dyDescent="0.25">
      <c r="A1158" s="2" t="s">
        <v>50</v>
      </c>
      <c r="B1158" s="47">
        <v>44488</v>
      </c>
      <c r="C1158" s="2" t="s">
        <v>6</v>
      </c>
      <c r="D1158" s="2" t="s">
        <v>37</v>
      </c>
      <c r="E1158" s="2" t="s">
        <v>209</v>
      </c>
      <c r="F1158" s="2" t="s">
        <v>3358</v>
      </c>
      <c r="G1158" s="2" t="s">
        <v>3</v>
      </c>
      <c r="H1158" s="2" t="s">
        <v>3527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3528</v>
      </c>
      <c r="P1158" s="2" t="s">
        <v>3529</v>
      </c>
      <c r="Q1158" s="1">
        <v>4.16</v>
      </c>
      <c r="R1158" s="1">
        <v>0</v>
      </c>
      <c r="S1158" s="1">
        <v>4.16</v>
      </c>
      <c r="T1158" s="1">
        <v>0</v>
      </c>
      <c r="U1158" s="2" t="s">
        <v>0</v>
      </c>
      <c r="V1158" s="1">
        <v>0</v>
      </c>
      <c r="W1158" s="1">
        <v>0</v>
      </c>
      <c r="X1158" s="2" t="s">
        <v>0</v>
      </c>
      <c r="Y1158" s="1">
        <v>0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35" t="s">
        <v>1</v>
      </c>
      <c r="AN1158" s="2" t="s">
        <v>1</v>
      </c>
      <c r="AO1158" s="135" t="s">
        <v>1</v>
      </c>
      <c r="AP1158" s="2" t="s">
        <v>1</v>
      </c>
      <c r="AQ1158" s="4">
        <v>4.16</v>
      </c>
      <c r="AR1158" s="4">
        <v>0</v>
      </c>
    </row>
    <row r="1159" spans="1:44" ht="15" customHeight="1" x14ac:dyDescent="0.25">
      <c r="A1159" s="2" t="s">
        <v>49</v>
      </c>
      <c r="B1159" s="47">
        <v>44488</v>
      </c>
      <c r="C1159" s="2" t="s">
        <v>6</v>
      </c>
      <c r="D1159" s="2" t="s">
        <v>37</v>
      </c>
      <c r="E1159" s="2" t="s">
        <v>209</v>
      </c>
      <c r="F1159" s="2" t="s">
        <v>3358</v>
      </c>
      <c r="G1159" s="2" t="s">
        <v>3</v>
      </c>
      <c r="H1159" s="2" t="s">
        <v>3530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459.78720000000004</v>
      </c>
      <c r="R1159" s="1">
        <v>0</v>
      </c>
      <c r="S1159" s="1">
        <v>300.86720000000003</v>
      </c>
      <c r="T1159" s="1">
        <v>0</v>
      </c>
      <c r="U1159" s="2" t="s">
        <v>0</v>
      </c>
      <c r="V1159" s="1">
        <v>0</v>
      </c>
      <c r="W1159" s="1">
        <v>137</v>
      </c>
      <c r="X1159" s="2" t="s">
        <v>0</v>
      </c>
      <c r="Y1159" s="1">
        <v>21.92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35" t="s">
        <v>1</v>
      </c>
      <c r="AN1159" s="2" t="s">
        <v>1</v>
      </c>
      <c r="AO1159" s="135" t="s">
        <v>1</v>
      </c>
      <c r="AP1159" s="2" t="s">
        <v>1</v>
      </c>
      <c r="AQ1159" s="4">
        <v>459.78720000000004</v>
      </c>
      <c r="AR1159" s="4">
        <v>0</v>
      </c>
    </row>
    <row r="1160" spans="1:44" ht="15" customHeight="1" x14ac:dyDescent="0.25">
      <c r="A1160" s="2" t="s">
        <v>47</v>
      </c>
      <c r="B1160" s="47">
        <v>44488</v>
      </c>
      <c r="C1160" s="2" t="s">
        <v>6</v>
      </c>
      <c r="D1160" s="2" t="s">
        <v>37</v>
      </c>
      <c r="E1160" s="2" t="s">
        <v>209</v>
      </c>
      <c r="F1160" s="2" t="s">
        <v>3358</v>
      </c>
      <c r="G1160" s="2" t="s">
        <v>3</v>
      </c>
      <c r="H1160" s="2" t="s">
        <v>3531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1">
        <v>3578.1676000000002</v>
      </c>
      <c r="R1160" s="1">
        <v>0</v>
      </c>
      <c r="S1160" s="1">
        <v>2593.2008000000001</v>
      </c>
      <c r="T1160" s="1">
        <v>0</v>
      </c>
      <c r="U1160" s="2" t="s">
        <v>0</v>
      </c>
      <c r="V1160" s="1">
        <v>0</v>
      </c>
      <c r="W1160" s="1">
        <v>849.10919999999999</v>
      </c>
      <c r="X1160" s="2" t="s">
        <v>0</v>
      </c>
      <c r="Y1160" s="1">
        <v>135.85760000000002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35" t="s">
        <v>1</v>
      </c>
      <c r="AN1160" s="2" t="s">
        <v>1</v>
      </c>
      <c r="AO1160" s="135" t="s">
        <v>1</v>
      </c>
      <c r="AP1160" s="2" t="s">
        <v>1</v>
      </c>
      <c r="AQ1160" s="4">
        <v>3578.1675999999998</v>
      </c>
      <c r="AR1160" s="4">
        <v>0</v>
      </c>
    </row>
    <row r="1161" spans="1:44" ht="15" customHeight="1" x14ac:dyDescent="0.25">
      <c r="A1161" s="2" t="s">
        <v>46</v>
      </c>
      <c r="B1161" s="47">
        <v>44488</v>
      </c>
      <c r="C1161" s="2" t="s">
        <v>34</v>
      </c>
      <c r="D1161" s="2" t="s">
        <v>37</v>
      </c>
      <c r="E1161" s="2" t="s">
        <v>207</v>
      </c>
      <c r="F1161" s="2" t="s">
        <v>1912</v>
      </c>
      <c r="G1161" s="2" t="s">
        <v>3</v>
      </c>
      <c r="H1161" s="2" t="s">
        <v>3532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1908.2629999999992</v>
      </c>
      <c r="R1161" s="1">
        <v>0</v>
      </c>
      <c r="S1161" s="1">
        <v>1721.9336999999998</v>
      </c>
      <c r="T1161" s="1">
        <v>0</v>
      </c>
      <c r="U1161" s="2" t="s">
        <v>0</v>
      </c>
      <c r="V1161" s="1">
        <v>0</v>
      </c>
      <c r="W1161" s="1">
        <v>160.62870000000001</v>
      </c>
      <c r="X1161" s="2" t="s">
        <v>0</v>
      </c>
      <c r="Y1161" s="1">
        <v>25.700599999999998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35" t="s">
        <v>1</v>
      </c>
      <c r="AN1161" s="2" t="s">
        <v>1</v>
      </c>
      <c r="AO1161" s="135" t="s">
        <v>1</v>
      </c>
      <c r="AP1161" s="2" t="s">
        <v>1</v>
      </c>
      <c r="AQ1161" s="4">
        <v>1908.2629999999997</v>
      </c>
      <c r="AR1161" s="4">
        <v>0</v>
      </c>
    </row>
    <row r="1162" spans="1:44" ht="15" customHeight="1" x14ac:dyDescent="0.25">
      <c r="A1162" s="2" t="s">
        <v>45</v>
      </c>
      <c r="B1162" s="47">
        <v>44488</v>
      </c>
      <c r="C1162" s="2" t="s">
        <v>26</v>
      </c>
      <c r="D1162" s="2" t="s">
        <v>37</v>
      </c>
      <c r="E1162" s="2" t="s">
        <v>4</v>
      </c>
      <c r="F1162" s="2" t="s">
        <v>1887</v>
      </c>
      <c r="G1162" s="2" t="s">
        <v>3</v>
      </c>
      <c r="H1162" s="2" t="s">
        <v>3533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1035.1154120000001</v>
      </c>
      <c r="R1162" s="1">
        <v>0</v>
      </c>
      <c r="S1162" s="1">
        <v>748.3742000000002</v>
      </c>
      <c r="T1162" s="1">
        <v>0</v>
      </c>
      <c r="U1162" s="2" t="s">
        <v>0</v>
      </c>
      <c r="V1162" s="1">
        <v>0</v>
      </c>
      <c r="W1162" s="1">
        <v>247.19069999999999</v>
      </c>
      <c r="X1162" s="2" t="s">
        <v>0</v>
      </c>
      <c r="Y1162" s="1">
        <v>39.550512000000005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35" t="s">
        <v>1</v>
      </c>
      <c r="AN1162" s="2" t="s">
        <v>1</v>
      </c>
      <c r="AO1162" s="135" t="s">
        <v>1</v>
      </c>
      <c r="AP1162" s="2" t="s">
        <v>1</v>
      </c>
      <c r="AQ1162" s="4">
        <v>1035.1154120000001</v>
      </c>
      <c r="AR1162" s="4">
        <v>0</v>
      </c>
    </row>
    <row r="1163" spans="1:44" ht="15" customHeight="1" x14ac:dyDescent="0.25">
      <c r="A1163" s="2" t="s">
        <v>44</v>
      </c>
      <c r="B1163" s="46">
        <v>44488</v>
      </c>
      <c r="C1163" s="2" t="s">
        <v>6</v>
      </c>
      <c r="D1163" s="2" t="s">
        <v>32</v>
      </c>
      <c r="E1163" s="2" t="s">
        <v>203</v>
      </c>
      <c r="F1163" s="58" t="s">
        <v>2504</v>
      </c>
      <c r="G1163" s="2" t="s">
        <v>3</v>
      </c>
      <c r="H1163" s="2" t="s">
        <v>3534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2083.0891760000009</v>
      </c>
      <c r="R1163" s="1">
        <v>0</v>
      </c>
      <c r="S1163" s="1">
        <v>1622.6012500000004</v>
      </c>
      <c r="T1163" s="1">
        <v>0</v>
      </c>
      <c r="U1163" s="2" t="s">
        <v>0</v>
      </c>
      <c r="V1163" s="1">
        <v>0</v>
      </c>
      <c r="W1163" s="1">
        <v>396.97234999999995</v>
      </c>
      <c r="X1163" s="2" t="s">
        <v>8</v>
      </c>
      <c r="Y1163" s="1">
        <v>63.515575999999989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134" t="s">
        <v>0</v>
      </c>
      <c r="AK1163" s="1">
        <v>0</v>
      </c>
      <c r="AL1163" s="1">
        <v>0</v>
      </c>
      <c r="AM1163" s="134" t="s">
        <v>1</v>
      </c>
      <c r="AN1163" s="134" t="s">
        <v>1</v>
      </c>
      <c r="AO1163" s="134" t="s">
        <v>1</v>
      </c>
      <c r="AP1163" s="134" t="s">
        <v>1</v>
      </c>
      <c r="AQ1163" s="98">
        <v>2083.0891760000004</v>
      </c>
      <c r="AR1163" s="7">
        <v>0</v>
      </c>
    </row>
    <row r="1164" spans="1:44" ht="15" customHeight="1" x14ac:dyDescent="0.25">
      <c r="A1164" s="2" t="s">
        <v>43</v>
      </c>
      <c r="B1164" s="47">
        <v>44488</v>
      </c>
      <c r="C1164" s="2" t="s">
        <v>26</v>
      </c>
      <c r="D1164" s="2" t="s">
        <v>32</v>
      </c>
      <c r="E1164" s="2" t="s">
        <v>31</v>
      </c>
      <c r="F1164" s="2" t="s">
        <v>2620</v>
      </c>
      <c r="G1164" s="2" t="s">
        <v>3</v>
      </c>
      <c r="H1164" s="2" t="s">
        <v>3535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3536</v>
      </c>
      <c r="P1164" s="2" t="s">
        <v>3537</v>
      </c>
      <c r="Q1164" s="1">
        <v>85.873999999999995</v>
      </c>
      <c r="R1164" s="1">
        <v>0</v>
      </c>
      <c r="S1164" s="1">
        <v>82.846400000000003</v>
      </c>
      <c r="T1164" s="1">
        <v>0</v>
      </c>
      <c r="U1164" s="2" t="s">
        <v>0</v>
      </c>
      <c r="V1164" s="1">
        <v>0</v>
      </c>
      <c r="W1164" s="1">
        <v>2.61</v>
      </c>
      <c r="X1164" s="2" t="s">
        <v>8</v>
      </c>
      <c r="Y1164" s="1">
        <v>0.41760000000000003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2" t="s">
        <v>0</v>
      </c>
      <c r="AK1164" s="1">
        <v>0</v>
      </c>
      <c r="AL1164" s="1">
        <v>0</v>
      </c>
      <c r="AM1164" s="135" t="s">
        <v>1</v>
      </c>
      <c r="AN1164" s="2" t="s">
        <v>1</v>
      </c>
      <c r="AO1164" s="135" t="s">
        <v>1</v>
      </c>
      <c r="AP1164" s="2" t="s">
        <v>1</v>
      </c>
      <c r="AQ1164" s="4">
        <v>85.873999999999995</v>
      </c>
      <c r="AR1164" s="4">
        <v>0</v>
      </c>
    </row>
    <row r="1165" spans="1:44" ht="15" customHeight="1" x14ac:dyDescent="0.25">
      <c r="A1165" s="2" t="s">
        <v>42</v>
      </c>
      <c r="B1165" s="47">
        <v>44488</v>
      </c>
      <c r="C1165" s="2" t="s">
        <v>26</v>
      </c>
      <c r="D1165" s="2" t="s">
        <v>32</v>
      </c>
      <c r="E1165" s="2" t="s">
        <v>31</v>
      </c>
      <c r="F1165" s="2" t="s">
        <v>3538</v>
      </c>
      <c r="G1165" s="2" t="s">
        <v>3</v>
      </c>
      <c r="H1165" s="2" t="s">
        <v>3539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1098.1592499999999</v>
      </c>
      <c r="R1165" s="1">
        <v>0</v>
      </c>
      <c r="S1165" s="1">
        <v>747.71164999999996</v>
      </c>
      <c r="T1165" s="1">
        <v>0</v>
      </c>
      <c r="U1165" s="2" t="s">
        <v>0</v>
      </c>
      <c r="V1165" s="1">
        <v>0</v>
      </c>
      <c r="W1165" s="1">
        <v>302.11</v>
      </c>
      <c r="X1165" s="2" t="s">
        <v>0</v>
      </c>
      <c r="Y1165" s="1">
        <v>48.337600000000002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35" t="s">
        <v>1</v>
      </c>
      <c r="AN1165" s="2" t="s">
        <v>1</v>
      </c>
      <c r="AO1165" s="135" t="s">
        <v>1</v>
      </c>
      <c r="AP1165" s="2" t="s">
        <v>1</v>
      </c>
      <c r="AQ1165" s="4">
        <v>1098.1592499999999</v>
      </c>
      <c r="AR1165" s="4">
        <v>0</v>
      </c>
    </row>
    <row r="1166" spans="1:44" ht="15" customHeight="1" x14ac:dyDescent="0.25">
      <c r="A1166" s="2" t="s">
        <v>40</v>
      </c>
      <c r="B1166" s="47">
        <v>44488</v>
      </c>
      <c r="C1166" s="2" t="s">
        <v>6</v>
      </c>
      <c r="D1166" s="2" t="s">
        <v>25</v>
      </c>
      <c r="E1166" s="2" t="s">
        <v>197</v>
      </c>
      <c r="F1166" s="2" t="s">
        <v>3540</v>
      </c>
      <c r="G1166" s="2" t="s">
        <v>3</v>
      </c>
      <c r="H1166" s="2" t="s">
        <v>3541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356</v>
      </c>
      <c r="P1166" s="2" t="s">
        <v>1216</v>
      </c>
      <c r="Q1166" s="1">
        <v>39.7014</v>
      </c>
      <c r="R1166" s="1">
        <v>0</v>
      </c>
      <c r="S1166" s="1">
        <v>39.7014</v>
      </c>
      <c r="T1166" s="1">
        <v>0</v>
      </c>
      <c r="U1166" s="2" t="s">
        <v>0</v>
      </c>
      <c r="V1166" s="1">
        <v>0</v>
      </c>
      <c r="W1166" s="1">
        <v>0</v>
      </c>
      <c r="X1166" s="2" t="s">
        <v>0</v>
      </c>
      <c r="Y1166" s="1">
        <v>0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35" t="s">
        <v>1</v>
      </c>
      <c r="AN1166" s="2" t="s">
        <v>1</v>
      </c>
      <c r="AO1166" s="135" t="s">
        <v>1</v>
      </c>
      <c r="AP1166" s="2" t="s">
        <v>1</v>
      </c>
      <c r="AQ1166" s="4">
        <v>39.7014</v>
      </c>
      <c r="AR1166" s="4">
        <v>0</v>
      </c>
    </row>
    <row r="1167" spans="1:44" ht="15" customHeight="1" x14ac:dyDescent="0.25">
      <c r="A1167" s="2" t="s">
        <v>39</v>
      </c>
      <c r="B1167" s="47">
        <v>44488</v>
      </c>
      <c r="C1167" s="2" t="s">
        <v>6</v>
      </c>
      <c r="D1167" s="2" t="s">
        <v>25</v>
      </c>
      <c r="E1167" s="2" t="s">
        <v>197</v>
      </c>
      <c r="F1167" s="2" t="s">
        <v>3540</v>
      </c>
      <c r="G1167" s="2" t="s">
        <v>12</v>
      </c>
      <c r="H1167" s="2" t="s">
        <v>1</v>
      </c>
      <c r="I1167" s="1" t="s">
        <v>3542</v>
      </c>
      <c r="J1167" s="1" t="s">
        <v>1</v>
      </c>
      <c r="K1167" s="1" t="s">
        <v>3543</v>
      </c>
      <c r="L1167" s="1" t="s">
        <v>3544</v>
      </c>
      <c r="M1167" s="1">
        <v>33.35</v>
      </c>
      <c r="N1167" s="2" t="s">
        <v>11</v>
      </c>
      <c r="O1167" s="2" t="s">
        <v>3545</v>
      </c>
      <c r="P1167" s="2" t="s">
        <v>3546</v>
      </c>
      <c r="Q1167" s="1">
        <v>-1.54</v>
      </c>
      <c r="R1167" s="1">
        <v>0</v>
      </c>
      <c r="S1167" s="1">
        <v>-1.54</v>
      </c>
      <c r="T1167" s="1">
        <v>0</v>
      </c>
      <c r="U1167" s="2" t="s">
        <v>0</v>
      </c>
      <c r="V1167" s="1">
        <v>0</v>
      </c>
      <c r="W1167" s="1">
        <v>0</v>
      </c>
      <c r="X1167" s="2" t="s">
        <v>0</v>
      </c>
      <c r="Y1167" s="1">
        <v>0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35" t="s">
        <v>1</v>
      </c>
      <c r="AN1167" s="2" t="s">
        <v>1</v>
      </c>
      <c r="AO1167" s="135" t="s">
        <v>1</v>
      </c>
      <c r="AP1167" s="2" t="s">
        <v>1</v>
      </c>
      <c r="AQ1167" s="4">
        <v>-1.54</v>
      </c>
      <c r="AR1167" s="4">
        <v>0</v>
      </c>
    </row>
    <row r="1168" spans="1:44" ht="15" customHeight="1" x14ac:dyDescent="0.25">
      <c r="A1168" s="2" t="s">
        <v>38</v>
      </c>
      <c r="B1168" s="47">
        <v>44488</v>
      </c>
      <c r="C1168" s="2" t="s">
        <v>6</v>
      </c>
      <c r="D1168" s="2" t="s">
        <v>25</v>
      </c>
      <c r="E1168" s="2" t="s">
        <v>197</v>
      </c>
      <c r="F1168" s="2" t="s">
        <v>3540</v>
      </c>
      <c r="G1168" s="2" t="s">
        <v>3</v>
      </c>
      <c r="H1168" s="2" t="s">
        <v>3547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385.17059999999998</v>
      </c>
      <c r="R1168" s="1">
        <v>0</v>
      </c>
      <c r="S1168" s="1">
        <v>299.99269999999996</v>
      </c>
      <c r="T1168" s="1">
        <v>0</v>
      </c>
      <c r="U1168" s="2" t="s">
        <v>0</v>
      </c>
      <c r="V1168" s="1">
        <v>0</v>
      </c>
      <c r="W1168" s="1">
        <v>73.429199999999994</v>
      </c>
      <c r="X1168" s="2" t="s">
        <v>8</v>
      </c>
      <c r="Y1168" s="1">
        <v>11.748699999999999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35" t="s">
        <v>1</v>
      </c>
      <c r="AN1168" s="2" t="s">
        <v>1</v>
      </c>
      <c r="AO1168" s="135" t="s">
        <v>1</v>
      </c>
      <c r="AP1168" s="2" t="s">
        <v>1</v>
      </c>
      <c r="AQ1168" s="4">
        <v>385.17059999999992</v>
      </c>
      <c r="AR1168" s="4">
        <v>0</v>
      </c>
    </row>
    <row r="1169" spans="1:44" ht="15" customHeight="1" x14ac:dyDescent="0.25">
      <c r="A1169" s="2" t="s">
        <v>36</v>
      </c>
      <c r="B1169" s="47">
        <v>44488</v>
      </c>
      <c r="C1169" s="2" t="s">
        <v>6</v>
      </c>
      <c r="D1169" s="2" t="s">
        <v>25</v>
      </c>
      <c r="E1169" s="2" t="s">
        <v>197</v>
      </c>
      <c r="F1169" s="2" t="s">
        <v>3540</v>
      </c>
      <c r="G1169" s="2" t="s">
        <v>3</v>
      </c>
      <c r="H1169" s="2" t="s">
        <v>3548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3564.4885400000007</v>
      </c>
      <c r="R1169" s="1">
        <v>0</v>
      </c>
      <c r="S1169" s="1">
        <v>2712.4789000000001</v>
      </c>
      <c r="T1169" s="1">
        <v>0</v>
      </c>
      <c r="U1169" s="2" t="s">
        <v>0</v>
      </c>
      <c r="V1169" s="1">
        <v>0</v>
      </c>
      <c r="W1169" s="1">
        <v>734.49099999999987</v>
      </c>
      <c r="X1169" s="2" t="s">
        <v>8</v>
      </c>
      <c r="Y1169" s="1">
        <v>117.51864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35" t="s">
        <v>1</v>
      </c>
      <c r="AN1169" s="2" t="s">
        <v>1</v>
      </c>
      <c r="AO1169" s="135" t="s">
        <v>1</v>
      </c>
      <c r="AP1169" s="2" t="s">
        <v>1</v>
      </c>
      <c r="AQ1169" s="4">
        <v>3564.4885400000003</v>
      </c>
      <c r="AR1169" s="4">
        <v>0</v>
      </c>
    </row>
    <row r="1170" spans="1:44" ht="15" customHeight="1" x14ac:dyDescent="0.25">
      <c r="A1170" s="2" t="s">
        <v>35</v>
      </c>
      <c r="B1170" s="47">
        <v>44488</v>
      </c>
      <c r="C1170" s="2" t="s">
        <v>26</v>
      </c>
      <c r="D1170" s="2" t="s">
        <v>25</v>
      </c>
      <c r="E1170" s="2" t="s">
        <v>250</v>
      </c>
      <c r="F1170" s="2" t="s">
        <v>2012</v>
      </c>
      <c r="G1170" s="2" t="s">
        <v>12</v>
      </c>
      <c r="H1170" s="2" t="s">
        <v>1</v>
      </c>
      <c r="I1170" s="1" t="s">
        <v>1255</v>
      </c>
      <c r="J1170" s="1" t="s">
        <v>1</v>
      </c>
      <c r="K1170" s="1" t="s">
        <v>3549</v>
      </c>
      <c r="L1170" s="1" t="s">
        <v>3333</v>
      </c>
      <c r="M1170" s="1">
        <v>505.47</v>
      </c>
      <c r="N1170" s="2" t="s">
        <v>11</v>
      </c>
      <c r="O1170" s="2" t="s">
        <v>3550</v>
      </c>
      <c r="P1170" s="2" t="s">
        <v>3551</v>
      </c>
      <c r="Q1170" s="1">
        <v>-33.28</v>
      </c>
      <c r="R1170" s="1">
        <v>0</v>
      </c>
      <c r="S1170" s="1">
        <v>-33.28</v>
      </c>
      <c r="T1170" s="1">
        <v>0</v>
      </c>
      <c r="U1170" s="2" t="s">
        <v>0</v>
      </c>
      <c r="V1170" s="1">
        <v>0</v>
      </c>
      <c r="W1170" s="1">
        <v>0</v>
      </c>
      <c r="X1170" s="2" t="s">
        <v>0</v>
      </c>
      <c r="Y1170" s="1">
        <v>0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35" t="s">
        <v>1</v>
      </c>
      <c r="AN1170" s="2" t="s">
        <v>1</v>
      </c>
      <c r="AO1170" s="135" t="s">
        <v>1</v>
      </c>
      <c r="AP1170" s="2" t="s">
        <v>1</v>
      </c>
      <c r="AQ1170" s="4">
        <v>-33.28</v>
      </c>
      <c r="AR1170" s="4">
        <v>0</v>
      </c>
    </row>
    <row r="1171" spans="1:44" ht="15" customHeight="1" x14ac:dyDescent="0.25">
      <c r="A1171" s="2" t="s">
        <v>33</v>
      </c>
      <c r="B1171" s="47">
        <v>44488</v>
      </c>
      <c r="C1171" s="2" t="s">
        <v>26</v>
      </c>
      <c r="D1171" s="2" t="s">
        <v>25</v>
      </c>
      <c r="E1171" s="2" t="s">
        <v>250</v>
      </c>
      <c r="F1171" s="2" t="s">
        <v>2003</v>
      </c>
      <c r="G1171" s="2" t="s">
        <v>3</v>
      </c>
      <c r="H1171" s="2" t="s">
        <v>3552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1">
        <v>2497.1566039999998</v>
      </c>
      <c r="R1171" s="1">
        <v>0</v>
      </c>
      <c r="S1171" s="1">
        <v>1696.1243000000002</v>
      </c>
      <c r="T1171" s="1">
        <v>0</v>
      </c>
      <c r="U1171" s="2" t="s">
        <v>0</v>
      </c>
      <c r="V1171" s="1">
        <v>0</v>
      </c>
      <c r="W1171" s="1">
        <v>690.54510000000005</v>
      </c>
      <c r="X1171" s="2" t="s">
        <v>8</v>
      </c>
      <c r="Y1171" s="1">
        <v>110.48720399999999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35" t="s">
        <v>1</v>
      </c>
      <c r="AN1171" s="2" t="s">
        <v>1</v>
      </c>
      <c r="AO1171" s="135" t="s">
        <v>1</v>
      </c>
      <c r="AP1171" s="2" t="s">
        <v>1</v>
      </c>
      <c r="AQ1171" s="4">
        <v>2497.1566040000002</v>
      </c>
      <c r="AR1171" s="4">
        <v>0</v>
      </c>
    </row>
    <row r="1172" spans="1:44" ht="15" customHeight="1" x14ac:dyDescent="0.25">
      <c r="A1172" s="2" t="s">
        <v>30</v>
      </c>
      <c r="B1172" s="47">
        <v>44488</v>
      </c>
      <c r="C1172" s="2" t="s">
        <v>6</v>
      </c>
      <c r="D1172" s="2" t="s">
        <v>23</v>
      </c>
      <c r="E1172" s="2" t="s">
        <v>193</v>
      </c>
      <c r="F1172" s="2" t="s">
        <v>1446</v>
      </c>
      <c r="G1172" s="2" t="s">
        <v>3</v>
      </c>
      <c r="H1172" s="2" t="s">
        <v>3553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1">
        <v>2131.3700380000005</v>
      </c>
      <c r="R1172" s="1">
        <v>0</v>
      </c>
      <c r="S1172" s="1">
        <v>1661.5305500000004</v>
      </c>
      <c r="T1172" s="1">
        <v>0</v>
      </c>
      <c r="U1172" s="2" t="s">
        <v>0</v>
      </c>
      <c r="V1172" s="1">
        <v>0</v>
      </c>
      <c r="W1172" s="1">
        <v>405.03399999999999</v>
      </c>
      <c r="X1172" s="2" t="s">
        <v>8</v>
      </c>
      <c r="Y1172" s="1">
        <v>64.805488000000011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35" t="s">
        <v>1</v>
      </c>
      <c r="AN1172" s="2" t="s">
        <v>1</v>
      </c>
      <c r="AO1172" s="135" t="s">
        <v>1</v>
      </c>
      <c r="AP1172" s="2" t="s">
        <v>1</v>
      </c>
      <c r="AQ1172" s="4">
        <v>2131.3700380000005</v>
      </c>
      <c r="AR1172" s="4">
        <v>0</v>
      </c>
    </row>
    <row r="1173" spans="1:44" ht="15" customHeight="1" x14ac:dyDescent="0.25">
      <c r="A1173" s="2" t="s">
        <v>29</v>
      </c>
      <c r="B1173" s="47">
        <v>44488</v>
      </c>
      <c r="C1173" s="2" t="s">
        <v>26</v>
      </c>
      <c r="D1173" s="2" t="s">
        <v>23</v>
      </c>
      <c r="E1173" s="2" t="s">
        <v>355</v>
      </c>
      <c r="F1173" s="2" t="s">
        <v>1369</v>
      </c>
      <c r="G1173" s="2" t="s">
        <v>3</v>
      </c>
      <c r="H1173" s="2" t="s">
        <v>3554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3555</v>
      </c>
      <c r="P1173" s="2" t="s">
        <v>1258</v>
      </c>
      <c r="Q1173" s="1">
        <v>11.20515</v>
      </c>
      <c r="R1173" s="1">
        <v>0</v>
      </c>
      <c r="S1173" s="1">
        <v>11.20515</v>
      </c>
      <c r="T1173" s="1">
        <v>0</v>
      </c>
      <c r="U1173" s="2" t="s">
        <v>0</v>
      </c>
      <c r="V1173" s="1">
        <v>0</v>
      </c>
      <c r="W1173" s="1">
        <v>0</v>
      </c>
      <c r="X1173" s="2" t="s">
        <v>0</v>
      </c>
      <c r="Y1173" s="1">
        <v>0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35" t="s">
        <v>1</v>
      </c>
      <c r="AN1173" s="2" t="s">
        <v>1</v>
      </c>
      <c r="AO1173" s="135" t="s">
        <v>1</v>
      </c>
      <c r="AP1173" s="2" t="s">
        <v>1</v>
      </c>
      <c r="AQ1173" s="4">
        <v>11.20515</v>
      </c>
      <c r="AR1173" s="4">
        <v>0</v>
      </c>
    </row>
    <row r="1174" spans="1:44" ht="15" customHeight="1" x14ac:dyDescent="0.25">
      <c r="A1174" s="2" t="s">
        <v>28</v>
      </c>
      <c r="B1174" s="47">
        <v>44488</v>
      </c>
      <c r="C1174" s="2" t="s">
        <v>26</v>
      </c>
      <c r="D1174" s="2" t="s">
        <v>23</v>
      </c>
      <c r="E1174" s="2" t="s">
        <v>355</v>
      </c>
      <c r="F1174" s="2" t="s">
        <v>1428</v>
      </c>
      <c r="G1174" s="2" t="s">
        <v>3</v>
      </c>
      <c r="H1174" s="2" t="s">
        <v>3556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1058.308264</v>
      </c>
      <c r="R1174" s="1">
        <v>0</v>
      </c>
      <c r="S1174" s="1">
        <v>797.9093499999999</v>
      </c>
      <c r="T1174" s="1">
        <v>0</v>
      </c>
      <c r="U1174" s="2" t="s">
        <v>0</v>
      </c>
      <c r="V1174" s="1">
        <v>0</v>
      </c>
      <c r="W1174" s="1">
        <v>224.48185000000004</v>
      </c>
      <c r="X1174" s="2" t="s">
        <v>8</v>
      </c>
      <c r="Y1174" s="1">
        <v>35.917063999999996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35" t="s">
        <v>1</v>
      </c>
      <c r="AN1174" s="2" t="s">
        <v>1</v>
      </c>
      <c r="AO1174" s="135" t="s">
        <v>1</v>
      </c>
      <c r="AP1174" s="2" t="s">
        <v>1</v>
      </c>
      <c r="AQ1174" s="4">
        <v>1058.308264</v>
      </c>
      <c r="AR1174" s="4">
        <v>0</v>
      </c>
    </row>
    <row r="1175" spans="1:44" ht="15" customHeight="1" x14ac:dyDescent="0.25">
      <c r="A1175" s="2" t="s">
        <v>27</v>
      </c>
      <c r="B1175" s="47">
        <v>44488</v>
      </c>
      <c r="C1175" s="2" t="s">
        <v>26</v>
      </c>
      <c r="D1175" s="2" t="s">
        <v>23</v>
      </c>
      <c r="E1175" s="2" t="s">
        <v>355</v>
      </c>
      <c r="F1175" s="2" t="s">
        <v>1428</v>
      </c>
      <c r="G1175" s="2" t="s">
        <v>3</v>
      </c>
      <c r="H1175" s="2" t="s">
        <v>3557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11.610900000000001</v>
      </c>
      <c r="R1175" s="1">
        <v>0</v>
      </c>
      <c r="S1175" s="1">
        <v>11.610900000000001</v>
      </c>
      <c r="T1175" s="1">
        <v>0</v>
      </c>
      <c r="U1175" s="2" t="s">
        <v>0</v>
      </c>
      <c r="V1175" s="1">
        <v>0</v>
      </c>
      <c r="W1175" s="1">
        <v>0</v>
      </c>
      <c r="X1175" s="2" t="s">
        <v>0</v>
      </c>
      <c r="Y1175" s="1">
        <v>0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35" t="s">
        <v>1</v>
      </c>
      <c r="AN1175" s="2" t="s">
        <v>1</v>
      </c>
      <c r="AO1175" s="135" t="s">
        <v>1</v>
      </c>
      <c r="AP1175" s="2" t="s">
        <v>1</v>
      </c>
      <c r="AQ1175" s="4">
        <v>11.610900000000001</v>
      </c>
      <c r="AR1175" s="4">
        <v>0</v>
      </c>
    </row>
    <row r="1176" spans="1:44" ht="15" customHeight="1" x14ac:dyDescent="0.25">
      <c r="A1176" s="2" t="s">
        <v>24</v>
      </c>
      <c r="B1176" s="46">
        <v>44488</v>
      </c>
      <c r="C1176" s="2" t="s">
        <v>26</v>
      </c>
      <c r="D1176" s="2" t="s">
        <v>23</v>
      </c>
      <c r="E1176" s="2" t="s">
        <v>355</v>
      </c>
      <c r="F1176" s="58" t="s">
        <v>1428</v>
      </c>
      <c r="G1176" s="2" t="s">
        <v>3</v>
      </c>
      <c r="H1176" s="2" t="s">
        <v>3558</v>
      </c>
      <c r="I1176" s="2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1756.9058460000003</v>
      </c>
      <c r="R1176" s="1">
        <v>0</v>
      </c>
      <c r="S1176" s="1">
        <v>1235.0472500000001</v>
      </c>
      <c r="T1176" s="1">
        <v>0</v>
      </c>
      <c r="U1176" s="2" t="s">
        <v>0</v>
      </c>
      <c r="V1176" s="1">
        <v>0</v>
      </c>
      <c r="W1176" s="1">
        <v>449.87809999999996</v>
      </c>
      <c r="X1176" s="2" t="s">
        <v>0</v>
      </c>
      <c r="Y1176" s="1">
        <v>71.980496000000016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134" t="s">
        <v>0</v>
      </c>
      <c r="AK1176" s="1">
        <v>0</v>
      </c>
      <c r="AL1176" s="1">
        <v>0</v>
      </c>
      <c r="AM1176" s="134" t="s">
        <v>1</v>
      </c>
      <c r="AN1176" s="134" t="s">
        <v>1</v>
      </c>
      <c r="AO1176" s="134" t="s">
        <v>1</v>
      </c>
      <c r="AP1176" s="134" t="s">
        <v>1</v>
      </c>
      <c r="AQ1176" s="98">
        <v>1756.9058460000001</v>
      </c>
      <c r="AR1176" s="7">
        <v>0</v>
      </c>
    </row>
    <row r="1177" spans="1:44" ht="15" customHeight="1" x14ac:dyDescent="0.25">
      <c r="A1177" s="2" t="s">
        <v>22</v>
      </c>
      <c r="B1177" s="46">
        <v>44488</v>
      </c>
      <c r="C1177" s="2" t="s">
        <v>6</v>
      </c>
      <c r="D1177" s="2" t="s">
        <v>21</v>
      </c>
      <c r="E1177" s="2" t="s">
        <v>191</v>
      </c>
      <c r="F1177" s="58" t="s">
        <v>3410</v>
      </c>
      <c r="G1177" s="2" t="s">
        <v>3</v>
      </c>
      <c r="H1177" s="2" t="s">
        <v>3559</v>
      </c>
      <c r="I1177" s="2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3560</v>
      </c>
      <c r="P1177" s="2" t="s">
        <v>3561</v>
      </c>
      <c r="Q1177" s="1">
        <v>3.5148000000000001</v>
      </c>
      <c r="R1177" s="1">
        <v>0</v>
      </c>
      <c r="S1177" s="1">
        <v>0</v>
      </c>
      <c r="T1177" s="1">
        <v>3.03</v>
      </c>
      <c r="U1177" s="2" t="s">
        <v>8</v>
      </c>
      <c r="V1177" s="1">
        <v>0.48480000000000001</v>
      </c>
      <c r="W1177" s="1">
        <v>0</v>
      </c>
      <c r="X1177" s="2" t="s">
        <v>0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134" t="s">
        <v>0</v>
      </c>
      <c r="AK1177" s="1">
        <v>0</v>
      </c>
      <c r="AL1177" s="1">
        <v>0</v>
      </c>
      <c r="AM1177" s="134" t="s">
        <v>1</v>
      </c>
      <c r="AN1177" s="134" t="s">
        <v>1</v>
      </c>
      <c r="AO1177" s="134" t="s">
        <v>1</v>
      </c>
      <c r="AP1177" s="134" t="s">
        <v>1</v>
      </c>
      <c r="AQ1177" s="98">
        <v>3.5147999999999997</v>
      </c>
      <c r="AR1177" s="7">
        <v>0</v>
      </c>
    </row>
    <row r="1178" spans="1:44" ht="15" customHeight="1" x14ac:dyDescent="0.25">
      <c r="A1178" s="2" t="s">
        <v>20</v>
      </c>
      <c r="B1178" s="47">
        <v>44488</v>
      </c>
      <c r="C1178" s="2" t="s">
        <v>6</v>
      </c>
      <c r="D1178" s="2" t="s">
        <v>21</v>
      </c>
      <c r="E1178" s="2" t="s">
        <v>191</v>
      </c>
      <c r="F1178" s="2" t="s">
        <v>3410</v>
      </c>
      <c r="G1178" s="2" t="s">
        <v>3</v>
      </c>
      <c r="H1178" s="2" t="s">
        <v>3562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2385</v>
      </c>
      <c r="P1178" s="2" t="s">
        <v>2745</v>
      </c>
      <c r="Q1178" s="1">
        <v>159.97999999999999</v>
      </c>
      <c r="R1178" s="1">
        <v>0</v>
      </c>
      <c r="S1178" s="1">
        <v>159.97999999999999</v>
      </c>
      <c r="T1178" s="1">
        <v>0</v>
      </c>
      <c r="U1178" s="2" t="s">
        <v>0</v>
      </c>
      <c r="V1178" s="1">
        <v>0</v>
      </c>
      <c r="W1178" s="1">
        <v>0</v>
      </c>
      <c r="X1178" s="2" t="s">
        <v>0</v>
      </c>
      <c r="Y1178" s="1">
        <v>0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2" t="s">
        <v>0</v>
      </c>
      <c r="AK1178" s="1">
        <v>0</v>
      </c>
      <c r="AL1178" s="1">
        <v>0</v>
      </c>
      <c r="AM1178" s="135" t="s">
        <v>1</v>
      </c>
      <c r="AN1178" s="2" t="s">
        <v>1</v>
      </c>
      <c r="AO1178" s="135" t="s">
        <v>1</v>
      </c>
      <c r="AP1178" s="2" t="s">
        <v>1</v>
      </c>
      <c r="AQ1178" s="4">
        <v>159.97999999999999</v>
      </c>
      <c r="AR1178" s="4">
        <v>0</v>
      </c>
    </row>
    <row r="1179" spans="1:44" ht="15" customHeight="1" x14ac:dyDescent="0.25">
      <c r="A1179" s="2" t="s">
        <v>19</v>
      </c>
      <c r="B1179" s="47">
        <v>44488</v>
      </c>
      <c r="C1179" s="2" t="s">
        <v>6</v>
      </c>
      <c r="D1179" s="2" t="s">
        <v>21</v>
      </c>
      <c r="E1179" s="2" t="s">
        <v>191</v>
      </c>
      <c r="F1179" s="2" t="s">
        <v>3410</v>
      </c>
      <c r="G1179" s="2" t="s">
        <v>3</v>
      </c>
      <c r="H1179" s="2" t="s">
        <v>3563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1540.9630299999997</v>
      </c>
      <c r="R1179" s="1">
        <v>0</v>
      </c>
      <c r="S1179" s="1">
        <v>1055.7396000000003</v>
      </c>
      <c r="T1179" s="1">
        <v>0</v>
      </c>
      <c r="U1179" s="2" t="s">
        <v>0</v>
      </c>
      <c r="V1179" s="1">
        <v>0</v>
      </c>
      <c r="W1179" s="1">
        <v>418.29604999999998</v>
      </c>
      <c r="X1179" s="2" t="s">
        <v>0</v>
      </c>
      <c r="Y1179" s="1">
        <v>66.927379999999999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35" t="s">
        <v>1</v>
      </c>
      <c r="AN1179" s="2" t="s">
        <v>1</v>
      </c>
      <c r="AO1179" s="135" t="s">
        <v>1</v>
      </c>
      <c r="AP1179" s="2" t="s">
        <v>1</v>
      </c>
      <c r="AQ1179" s="4">
        <v>1540.9630300000003</v>
      </c>
      <c r="AR1179" s="4">
        <v>0</v>
      </c>
    </row>
    <row r="1180" spans="1:44" ht="15" customHeight="1" x14ac:dyDescent="0.25">
      <c r="A1180" s="2" t="s">
        <v>17</v>
      </c>
      <c r="B1180" s="47">
        <v>44488</v>
      </c>
      <c r="C1180" s="2" t="s">
        <v>6</v>
      </c>
      <c r="D1180" s="2" t="s">
        <v>21</v>
      </c>
      <c r="E1180" s="2" t="s">
        <v>191</v>
      </c>
      <c r="F1180" s="2" t="s">
        <v>3410</v>
      </c>
      <c r="G1180" s="2" t="s">
        <v>3</v>
      </c>
      <c r="H1180" s="2" t="s">
        <v>3564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606.42364999999972</v>
      </c>
      <c r="R1180" s="1">
        <v>0</v>
      </c>
      <c r="S1180" s="1">
        <v>472.36714999999975</v>
      </c>
      <c r="T1180" s="1">
        <v>0</v>
      </c>
      <c r="U1180" s="2" t="s">
        <v>0</v>
      </c>
      <c r="V1180" s="1">
        <v>0</v>
      </c>
      <c r="W1180" s="1">
        <v>115.56590000000001</v>
      </c>
      <c r="X1180" s="2" t="s">
        <v>0</v>
      </c>
      <c r="Y1180" s="1">
        <v>18.490600000000001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35" t="s">
        <v>1</v>
      </c>
      <c r="AN1180" s="2" t="s">
        <v>1</v>
      </c>
      <c r="AO1180" s="135" t="s">
        <v>1</v>
      </c>
      <c r="AP1180" s="2" t="s">
        <v>1</v>
      </c>
      <c r="AQ1180" s="4">
        <v>606.42364999999972</v>
      </c>
      <c r="AR1180" s="4">
        <v>0</v>
      </c>
    </row>
    <row r="1181" spans="1:44" ht="15" customHeight="1" x14ac:dyDescent="0.25">
      <c r="A1181" s="2" t="s">
        <v>15</v>
      </c>
      <c r="B1181" s="47">
        <v>44488</v>
      </c>
      <c r="C1181" s="2" t="s">
        <v>6</v>
      </c>
      <c r="D1181" s="2" t="s">
        <v>21</v>
      </c>
      <c r="E1181" s="2" t="s">
        <v>191</v>
      </c>
      <c r="F1181" s="2" t="s">
        <v>3410</v>
      </c>
      <c r="G1181" s="2" t="s">
        <v>3</v>
      </c>
      <c r="H1181" s="2" t="s">
        <v>3565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2368.2126579999995</v>
      </c>
      <c r="R1181" s="1">
        <v>0</v>
      </c>
      <c r="S1181" s="1">
        <v>1759.6515999999992</v>
      </c>
      <c r="T1181" s="1">
        <v>0</v>
      </c>
      <c r="U1181" s="2" t="s">
        <v>0</v>
      </c>
      <c r="V1181" s="1">
        <v>0</v>
      </c>
      <c r="W1181" s="1">
        <v>524.62165000000005</v>
      </c>
      <c r="X1181" s="2" t="s">
        <v>0</v>
      </c>
      <c r="Y1181" s="1">
        <v>83.939407999999986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35" t="s">
        <v>1</v>
      </c>
      <c r="AN1181" s="2" t="s">
        <v>1</v>
      </c>
      <c r="AO1181" s="135" t="s">
        <v>1</v>
      </c>
      <c r="AP1181" s="2" t="s">
        <v>1</v>
      </c>
      <c r="AQ1181" s="4">
        <v>2368.2126579999995</v>
      </c>
      <c r="AR1181" s="4">
        <v>0</v>
      </c>
    </row>
    <row r="1182" spans="1:44" ht="15" customHeight="1" x14ac:dyDescent="0.25">
      <c r="A1182" s="2" t="s">
        <v>14</v>
      </c>
      <c r="B1182" s="47">
        <v>44488</v>
      </c>
      <c r="C1182" s="2" t="s">
        <v>6</v>
      </c>
      <c r="D1182" s="2" t="s">
        <v>892</v>
      </c>
      <c r="E1182" s="2" t="s">
        <v>893</v>
      </c>
      <c r="F1182" s="2" t="s">
        <v>3566</v>
      </c>
      <c r="G1182" s="2" t="s">
        <v>12</v>
      </c>
      <c r="H1182" s="2" t="s">
        <v>1</v>
      </c>
      <c r="I1182" s="1" t="s">
        <v>1489</v>
      </c>
      <c r="J1182" s="1" t="s">
        <v>1</v>
      </c>
      <c r="K1182" s="1" t="s">
        <v>3567</v>
      </c>
      <c r="L1182" s="1" t="s">
        <v>3544</v>
      </c>
      <c r="M1182" s="1">
        <v>35.92</v>
      </c>
      <c r="N1182" s="2" t="s">
        <v>11</v>
      </c>
      <c r="O1182" s="2" t="s">
        <v>3568</v>
      </c>
      <c r="P1182" s="2" t="s">
        <v>3569</v>
      </c>
      <c r="Q1182" s="1">
        <v>-9.1988000000000003</v>
      </c>
      <c r="R1182" s="1">
        <v>0</v>
      </c>
      <c r="S1182" s="1">
        <v>0</v>
      </c>
      <c r="T1182" s="1">
        <v>0</v>
      </c>
      <c r="U1182" s="2" t="s">
        <v>0</v>
      </c>
      <c r="V1182" s="1">
        <v>0</v>
      </c>
      <c r="W1182" s="1">
        <v>-7.93</v>
      </c>
      <c r="X1182" s="2" t="s">
        <v>8</v>
      </c>
      <c r="Y1182" s="1">
        <v>-1.2687999999999999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35" t="s">
        <v>1</v>
      </c>
      <c r="AN1182" s="2" t="s">
        <v>1</v>
      </c>
      <c r="AO1182" s="135" t="s">
        <v>1</v>
      </c>
      <c r="AP1182" s="2" t="s">
        <v>1</v>
      </c>
      <c r="AQ1182" s="4">
        <v>-9.1988000000000003</v>
      </c>
      <c r="AR1182" s="4">
        <v>0</v>
      </c>
    </row>
    <row r="1183" spans="1:44" ht="15" customHeight="1" x14ac:dyDescent="0.25">
      <c r="A1183" s="2" t="s">
        <v>10</v>
      </c>
      <c r="B1183" s="47">
        <v>44488</v>
      </c>
      <c r="C1183" s="2" t="s">
        <v>6</v>
      </c>
      <c r="D1183" s="2" t="s">
        <v>892</v>
      </c>
      <c r="E1183" s="2" t="s">
        <v>893</v>
      </c>
      <c r="F1183" s="2" t="s">
        <v>3566</v>
      </c>
      <c r="G1183" s="2" t="s">
        <v>3</v>
      </c>
      <c r="H1183" s="2" t="s">
        <v>3570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3251.6169500000005</v>
      </c>
      <c r="R1183" s="1">
        <v>0</v>
      </c>
      <c r="S1183" s="1">
        <v>2424.9152000000004</v>
      </c>
      <c r="T1183" s="1">
        <v>0</v>
      </c>
      <c r="U1183" s="2" t="s">
        <v>0</v>
      </c>
      <c r="V1183" s="1">
        <v>0</v>
      </c>
      <c r="W1183" s="1">
        <v>712.67374999999993</v>
      </c>
      <c r="X1183" s="2" t="s">
        <v>8</v>
      </c>
      <c r="Y1183" s="1">
        <v>114.02799999999998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35" t="s">
        <v>1</v>
      </c>
      <c r="AN1183" s="2" t="s">
        <v>1</v>
      </c>
      <c r="AO1183" s="135" t="s">
        <v>1</v>
      </c>
      <c r="AP1183" s="2" t="s">
        <v>1</v>
      </c>
      <c r="AQ1183" s="4">
        <v>3251.6169500000001</v>
      </c>
      <c r="AR1183" s="4">
        <v>0</v>
      </c>
    </row>
    <row r="1184" spans="1:44" ht="15" customHeight="1" x14ac:dyDescent="0.25">
      <c r="A1184" s="2" t="s">
        <v>7</v>
      </c>
      <c r="B1184" s="47">
        <v>44488</v>
      </c>
      <c r="C1184" s="2" t="s">
        <v>26</v>
      </c>
      <c r="D1184" s="2" t="s">
        <v>892</v>
      </c>
      <c r="E1184" s="2" t="s">
        <v>894</v>
      </c>
      <c r="F1184" s="2" t="s">
        <v>3571</v>
      </c>
      <c r="G1184" s="2" t="s">
        <v>3</v>
      </c>
      <c r="H1184" s="2" t="s">
        <v>3572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18.676000000000002</v>
      </c>
      <c r="R1184" s="1">
        <v>0</v>
      </c>
      <c r="S1184" s="1">
        <v>0</v>
      </c>
      <c r="T1184" s="1">
        <v>0</v>
      </c>
      <c r="U1184" s="2" t="s">
        <v>0</v>
      </c>
      <c r="V1184" s="1">
        <v>0</v>
      </c>
      <c r="W1184" s="1">
        <v>16.100000000000001</v>
      </c>
      <c r="X1184" s="2" t="s">
        <v>8</v>
      </c>
      <c r="Y1184" s="1">
        <v>2.5760000000000001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35" t="s">
        <v>1</v>
      </c>
      <c r="AN1184" s="2" t="s">
        <v>1</v>
      </c>
      <c r="AO1184" s="135" t="s">
        <v>1</v>
      </c>
      <c r="AP1184" s="2" t="s">
        <v>1</v>
      </c>
      <c r="AQ1184" s="4">
        <v>18.676000000000002</v>
      </c>
      <c r="AR1184" s="4">
        <v>0</v>
      </c>
    </row>
    <row r="1185" spans="1:44" ht="15" customHeight="1" x14ac:dyDescent="0.25">
      <c r="A1185" s="2" t="s">
        <v>357</v>
      </c>
      <c r="B1185" s="47">
        <v>44488</v>
      </c>
      <c r="C1185" s="2" t="s">
        <v>6</v>
      </c>
      <c r="D1185" s="2" t="s">
        <v>18</v>
      </c>
      <c r="E1185" s="2" t="s">
        <v>184</v>
      </c>
      <c r="F1185" s="2" t="s">
        <v>1440</v>
      </c>
      <c r="G1185" s="2" t="s">
        <v>3</v>
      </c>
      <c r="H1185" s="2" t="s">
        <v>3573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4687.6769039999999</v>
      </c>
      <c r="R1185" s="1">
        <v>0</v>
      </c>
      <c r="S1185" s="1">
        <v>3156.0150000000021</v>
      </c>
      <c r="T1185" s="1">
        <v>0</v>
      </c>
      <c r="U1185" s="2" t="s">
        <v>0</v>
      </c>
      <c r="V1185" s="1">
        <v>0</v>
      </c>
      <c r="W1185" s="1">
        <v>1320.3981999999999</v>
      </c>
      <c r="X1185" s="2" t="s">
        <v>0</v>
      </c>
      <c r="Y1185" s="1">
        <v>211.26370399999999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35" t="s">
        <v>1</v>
      </c>
      <c r="AN1185" s="2" t="s">
        <v>1</v>
      </c>
      <c r="AO1185" s="135" t="s">
        <v>1</v>
      </c>
      <c r="AP1185" s="2" t="s">
        <v>1</v>
      </c>
      <c r="AQ1185" s="4">
        <v>4687.6769040000017</v>
      </c>
      <c r="AR1185" s="4">
        <v>0</v>
      </c>
    </row>
    <row r="1186" spans="1:44" ht="15" customHeight="1" x14ac:dyDescent="0.25">
      <c r="A1186" s="2" t="s">
        <v>358</v>
      </c>
      <c r="B1186" s="47">
        <v>44488</v>
      </c>
      <c r="C1186" s="2" t="s">
        <v>6</v>
      </c>
      <c r="D1186" s="2" t="s">
        <v>16</v>
      </c>
      <c r="E1186" s="2" t="s">
        <v>182</v>
      </c>
      <c r="F1186" s="2" t="s">
        <v>3574</v>
      </c>
      <c r="G1186" s="2" t="s">
        <v>3</v>
      </c>
      <c r="H1186" s="2" t="s">
        <v>3575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2206.1751219999996</v>
      </c>
      <c r="R1186" s="1">
        <v>0</v>
      </c>
      <c r="S1186" s="1">
        <v>1715.0900499999998</v>
      </c>
      <c r="T1186" s="1">
        <v>0</v>
      </c>
      <c r="U1186" s="2" t="s">
        <v>0</v>
      </c>
      <c r="V1186" s="1">
        <v>0</v>
      </c>
      <c r="W1186" s="1">
        <v>423.3492</v>
      </c>
      <c r="X1186" s="2" t="s">
        <v>8</v>
      </c>
      <c r="Y1186" s="1">
        <v>67.735872000000001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35" t="s">
        <v>1</v>
      </c>
      <c r="AN1186" s="2" t="s">
        <v>1</v>
      </c>
      <c r="AO1186" s="135" t="s">
        <v>1</v>
      </c>
      <c r="AP1186" s="2" t="s">
        <v>1</v>
      </c>
      <c r="AQ1186" s="4">
        <v>2206.1751220000001</v>
      </c>
      <c r="AR1186" s="4">
        <v>0</v>
      </c>
    </row>
    <row r="1187" spans="1:44" ht="15" customHeight="1" x14ac:dyDescent="0.25">
      <c r="A1187" s="2" t="s">
        <v>359</v>
      </c>
      <c r="B1187" s="47">
        <v>44488</v>
      </c>
      <c r="C1187" s="2" t="s">
        <v>6</v>
      </c>
      <c r="D1187" s="2" t="s">
        <v>13</v>
      </c>
      <c r="E1187" s="2" t="s">
        <v>180</v>
      </c>
      <c r="F1187" s="2" t="s">
        <v>3576</v>
      </c>
      <c r="G1187" s="2" t="s">
        <v>3</v>
      </c>
      <c r="H1187" s="2" t="s">
        <v>3577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1">
        <v>1939.8442500000006</v>
      </c>
      <c r="R1187" s="1">
        <v>0</v>
      </c>
      <c r="S1187" s="1">
        <v>1831.9642500000004</v>
      </c>
      <c r="T1187" s="1">
        <v>0</v>
      </c>
      <c r="U1187" s="2" t="s">
        <v>0</v>
      </c>
      <c r="V1187" s="1">
        <v>0</v>
      </c>
      <c r="W1187" s="1">
        <v>93</v>
      </c>
      <c r="X1187" s="2" t="s">
        <v>8</v>
      </c>
      <c r="Y1187" s="1">
        <v>14.88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35" t="s">
        <v>1</v>
      </c>
      <c r="AN1187" s="2" t="s">
        <v>1</v>
      </c>
      <c r="AO1187" s="135" t="s">
        <v>1</v>
      </c>
      <c r="AP1187" s="2" t="s">
        <v>1</v>
      </c>
      <c r="AQ1187" s="4">
        <v>1939.8442500000006</v>
      </c>
      <c r="AR1187" s="4">
        <v>0</v>
      </c>
    </row>
    <row r="1188" spans="1:44" ht="15" customHeight="1" x14ac:dyDescent="0.25">
      <c r="A1188" s="2" t="s">
        <v>360</v>
      </c>
      <c r="B1188" s="47">
        <v>44488</v>
      </c>
      <c r="C1188" s="2" t="s">
        <v>6</v>
      </c>
      <c r="D1188" s="2" t="s">
        <v>9</v>
      </c>
      <c r="E1188" s="2" t="s">
        <v>177</v>
      </c>
      <c r="F1188" s="2" t="s">
        <v>3578</v>
      </c>
      <c r="G1188" s="2" t="s">
        <v>3</v>
      </c>
      <c r="H1188" s="2" t="s">
        <v>3579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97</v>
      </c>
      <c r="P1188" s="2" t="s">
        <v>1</v>
      </c>
      <c r="Q1188" s="1">
        <v>0</v>
      </c>
      <c r="R1188" s="1">
        <v>0</v>
      </c>
      <c r="S1188" s="1">
        <v>0</v>
      </c>
      <c r="T1188" s="1">
        <v>0</v>
      </c>
      <c r="U1188" s="2" t="s">
        <v>0</v>
      </c>
      <c r="V1188" s="1">
        <v>0</v>
      </c>
      <c r="W1188" s="1">
        <v>0</v>
      </c>
      <c r="X1188" s="2" t="s">
        <v>0</v>
      </c>
      <c r="Y1188" s="1">
        <v>0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35" t="s">
        <v>1</v>
      </c>
      <c r="AN1188" s="2" t="s">
        <v>1</v>
      </c>
      <c r="AO1188" s="135" t="s">
        <v>1</v>
      </c>
      <c r="AP1188" s="2" t="s">
        <v>1</v>
      </c>
      <c r="AQ1188" s="4">
        <v>0</v>
      </c>
      <c r="AR1188" s="4">
        <v>0</v>
      </c>
    </row>
    <row r="1189" spans="1:44" ht="15" customHeight="1" x14ac:dyDescent="0.25">
      <c r="A1189" s="2" t="s">
        <v>361</v>
      </c>
      <c r="B1189" s="47">
        <v>44488</v>
      </c>
      <c r="C1189" s="2" t="s">
        <v>6</v>
      </c>
      <c r="D1189" s="2" t="s">
        <v>277</v>
      </c>
      <c r="E1189" s="2" t="s">
        <v>201</v>
      </c>
      <c r="F1189" s="2" t="s">
        <v>3580</v>
      </c>
      <c r="G1189" s="2" t="s">
        <v>3</v>
      </c>
      <c r="H1189" s="2" t="s">
        <v>3581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512.45439999999996</v>
      </c>
      <c r="R1189" s="1">
        <v>0</v>
      </c>
      <c r="S1189" s="1">
        <v>427.63520000000005</v>
      </c>
      <c r="T1189" s="1">
        <v>0</v>
      </c>
      <c r="U1189" s="2" t="s">
        <v>0</v>
      </c>
      <c r="V1189" s="1">
        <v>0</v>
      </c>
      <c r="W1189" s="1">
        <v>73.11999999999999</v>
      </c>
      <c r="X1189" s="2" t="s">
        <v>8</v>
      </c>
      <c r="Y1189" s="1">
        <v>11.699200000000001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35" t="s">
        <v>1</v>
      </c>
      <c r="AN1189" s="2" t="s">
        <v>1</v>
      </c>
      <c r="AO1189" s="135" t="s">
        <v>1</v>
      </c>
      <c r="AP1189" s="2" t="s">
        <v>1</v>
      </c>
      <c r="AQ1189" s="4">
        <v>512.45440000000008</v>
      </c>
      <c r="AR1189" s="4">
        <v>0</v>
      </c>
    </row>
    <row r="1190" spans="1:44" ht="15" customHeight="1" x14ac:dyDescent="0.25">
      <c r="A1190" s="2" t="s">
        <v>362</v>
      </c>
      <c r="B1190" s="47">
        <v>44488</v>
      </c>
      <c r="C1190" s="2" t="s">
        <v>6</v>
      </c>
      <c r="D1190" s="2" t="s">
        <v>1591</v>
      </c>
      <c r="E1190" s="2" t="s">
        <v>732</v>
      </c>
      <c r="F1190" s="2" t="s">
        <v>3582</v>
      </c>
      <c r="G1190" s="2" t="s">
        <v>3</v>
      </c>
      <c r="H1190" s="2" t="s">
        <v>3583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2</v>
      </c>
      <c r="P1190" s="2" t="s">
        <v>1</v>
      </c>
      <c r="Q1190" s="1">
        <v>2857.8569560000005</v>
      </c>
      <c r="R1190" s="1">
        <v>0</v>
      </c>
      <c r="S1190" s="1">
        <v>2007.50605</v>
      </c>
      <c r="T1190" s="1">
        <v>0</v>
      </c>
      <c r="U1190" s="2" t="s">
        <v>0</v>
      </c>
      <c r="V1190" s="1">
        <v>0</v>
      </c>
      <c r="W1190" s="1">
        <v>733.06114999999988</v>
      </c>
      <c r="X1190" s="2" t="s">
        <v>0</v>
      </c>
      <c r="Y1190" s="1">
        <v>117.28975600000003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35" t="s">
        <v>1</v>
      </c>
      <c r="AN1190" s="2" t="s">
        <v>1</v>
      </c>
      <c r="AO1190" s="135" t="s">
        <v>1</v>
      </c>
      <c r="AP1190" s="2" t="s">
        <v>1</v>
      </c>
      <c r="AQ1190" s="4">
        <v>2857.8569560000001</v>
      </c>
      <c r="AR1190" s="4">
        <v>0</v>
      </c>
    </row>
    <row r="1191" spans="1:44" ht="15" customHeight="1" x14ac:dyDescent="0.25">
      <c r="A1191" s="2" t="s">
        <v>363</v>
      </c>
      <c r="B1191" s="47">
        <v>44488</v>
      </c>
      <c r="C1191" s="2" t="s">
        <v>6</v>
      </c>
      <c r="D1191" s="2" t="s">
        <v>5</v>
      </c>
      <c r="E1191" s="2" t="s">
        <v>174</v>
      </c>
      <c r="F1191" s="2" t="s">
        <v>1536</v>
      </c>
      <c r="G1191" s="2" t="s">
        <v>3</v>
      </c>
      <c r="H1191" s="2" t="s">
        <v>3584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356</v>
      </c>
      <c r="P1191" s="2" t="s">
        <v>1216</v>
      </c>
      <c r="Q1191" s="1">
        <v>52.513199999999998</v>
      </c>
      <c r="R1191" s="1">
        <v>0</v>
      </c>
      <c r="S1191" s="1">
        <v>0</v>
      </c>
      <c r="T1191" s="1">
        <v>45.27</v>
      </c>
      <c r="U1191" s="2" t="s">
        <v>8</v>
      </c>
      <c r="V1191" s="1">
        <v>7.2431999999999999</v>
      </c>
      <c r="W1191" s="1">
        <v>0</v>
      </c>
      <c r="X1191" s="2" t="s">
        <v>0</v>
      </c>
      <c r="Y1191" s="1">
        <v>0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35" t="s">
        <v>1</v>
      </c>
      <c r="AN1191" s="2" t="s">
        <v>1</v>
      </c>
      <c r="AO1191" s="135" t="s">
        <v>1</v>
      </c>
      <c r="AP1191" s="2" t="s">
        <v>1</v>
      </c>
      <c r="AQ1191" s="4">
        <v>52.513200000000005</v>
      </c>
      <c r="AR1191" s="4">
        <v>0</v>
      </c>
    </row>
    <row r="1192" spans="1:44" ht="15" customHeight="1" x14ac:dyDescent="0.25">
      <c r="A1192" s="2" t="s">
        <v>364</v>
      </c>
      <c r="B1192" s="47">
        <v>44488</v>
      </c>
      <c r="C1192" s="2" t="s">
        <v>6</v>
      </c>
      <c r="D1192" s="2" t="s">
        <v>5</v>
      </c>
      <c r="E1192" s="2" t="s">
        <v>174</v>
      </c>
      <c r="F1192" s="2" t="s">
        <v>1536</v>
      </c>
      <c r="G1192" s="2" t="s">
        <v>3</v>
      </c>
      <c r="H1192" s="2" t="s">
        <v>3585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1">
        <v>229.83729999999997</v>
      </c>
      <c r="R1192" s="1">
        <v>0</v>
      </c>
      <c r="S1192" s="1">
        <v>140.04005000000001</v>
      </c>
      <c r="T1192" s="1">
        <v>0</v>
      </c>
      <c r="U1192" s="2" t="s">
        <v>0</v>
      </c>
      <c r="V1192" s="1">
        <v>0</v>
      </c>
      <c r="W1192" s="1">
        <v>77.411450000000002</v>
      </c>
      <c r="X1192" s="2" t="s">
        <v>0</v>
      </c>
      <c r="Y1192" s="1">
        <v>12.3858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35" t="s">
        <v>1</v>
      </c>
      <c r="AN1192" s="2" t="s">
        <v>1</v>
      </c>
      <c r="AO1192" s="135" t="s">
        <v>1</v>
      </c>
      <c r="AP1192" s="2" t="s">
        <v>1</v>
      </c>
      <c r="AQ1192" s="4">
        <v>229.8373</v>
      </c>
      <c r="AR1192" s="4">
        <v>0</v>
      </c>
    </row>
    <row r="1193" spans="1:44" ht="15" customHeight="1" x14ac:dyDescent="0.25">
      <c r="A1193" s="2" t="s">
        <v>365</v>
      </c>
      <c r="B1193" s="47">
        <v>44488</v>
      </c>
      <c r="C1193" s="2" t="s">
        <v>6</v>
      </c>
      <c r="D1193" s="2" t="s">
        <v>5</v>
      </c>
      <c r="E1193" s="2" t="s">
        <v>174</v>
      </c>
      <c r="F1193" s="2" t="s">
        <v>1536</v>
      </c>
      <c r="G1193" s="2" t="s">
        <v>3</v>
      </c>
      <c r="H1193" s="2" t="s">
        <v>3586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1">
        <v>570.25030000000004</v>
      </c>
      <c r="R1193" s="1">
        <v>0</v>
      </c>
      <c r="S1193" s="1">
        <v>474.23575000000005</v>
      </c>
      <c r="T1193" s="1">
        <v>0</v>
      </c>
      <c r="U1193" s="2" t="s">
        <v>0</v>
      </c>
      <c r="V1193" s="1">
        <v>0</v>
      </c>
      <c r="W1193" s="1">
        <v>82.771150000000006</v>
      </c>
      <c r="X1193" s="2" t="s">
        <v>8</v>
      </c>
      <c r="Y1193" s="1">
        <v>13.243399999999999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35" t="s">
        <v>1</v>
      </c>
      <c r="AN1193" s="2" t="s">
        <v>1</v>
      </c>
      <c r="AO1193" s="135" t="s">
        <v>1</v>
      </c>
      <c r="AP1193" s="2" t="s">
        <v>1</v>
      </c>
      <c r="AQ1193" s="4">
        <v>570.25030000000004</v>
      </c>
      <c r="AR1193" s="4">
        <v>0</v>
      </c>
    </row>
    <row r="1194" spans="1:44" ht="15" customHeight="1" x14ac:dyDescent="0.25">
      <c r="A1194" s="2" t="s">
        <v>366</v>
      </c>
      <c r="B1194" s="47">
        <v>44488</v>
      </c>
      <c r="C1194" s="2" t="s">
        <v>6</v>
      </c>
      <c r="D1194" s="2" t="s">
        <v>929</v>
      </c>
      <c r="E1194" s="2" t="s">
        <v>930</v>
      </c>
      <c r="F1194" s="2" t="s">
        <v>3587</v>
      </c>
      <c r="G1194" s="2" t="s">
        <v>3</v>
      </c>
      <c r="H1194" s="2" t="s">
        <v>3588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3589</v>
      </c>
      <c r="P1194" s="2" t="s">
        <v>3590</v>
      </c>
      <c r="Q1194" s="1">
        <v>42.980849999999997</v>
      </c>
      <c r="R1194" s="1">
        <v>0</v>
      </c>
      <c r="S1194" s="1">
        <v>31.995649999999998</v>
      </c>
      <c r="T1194" s="1">
        <v>9.4700000000000006</v>
      </c>
      <c r="U1194" s="2" t="s">
        <v>8</v>
      </c>
      <c r="V1194" s="1">
        <v>1.5152000000000001</v>
      </c>
      <c r="W1194" s="1">
        <v>0</v>
      </c>
      <c r="X1194" s="2" t="s">
        <v>0</v>
      </c>
      <c r="Y1194" s="1">
        <v>0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35" t="s">
        <v>1</v>
      </c>
      <c r="AN1194" s="2" t="s">
        <v>1</v>
      </c>
      <c r="AO1194" s="135" t="s">
        <v>1</v>
      </c>
      <c r="AP1194" s="2" t="s">
        <v>1</v>
      </c>
      <c r="AQ1194" s="4">
        <v>42.980849999999997</v>
      </c>
      <c r="AR1194" s="4">
        <v>0</v>
      </c>
    </row>
    <row r="1195" spans="1:44" ht="15" customHeight="1" x14ac:dyDescent="0.25">
      <c r="A1195" s="2" t="s">
        <v>367</v>
      </c>
      <c r="B1195" s="47">
        <v>44488</v>
      </c>
      <c r="C1195" s="2" t="s">
        <v>6</v>
      </c>
      <c r="D1195" s="2" t="s">
        <v>929</v>
      </c>
      <c r="E1195" s="2" t="s">
        <v>930</v>
      </c>
      <c r="F1195" s="2" t="s">
        <v>3587</v>
      </c>
      <c r="G1195" s="2" t="s">
        <v>3</v>
      </c>
      <c r="H1195" s="2" t="s">
        <v>3591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564.72275000000013</v>
      </c>
      <c r="R1195" s="1">
        <v>0</v>
      </c>
      <c r="S1195" s="1">
        <v>388.19800000000004</v>
      </c>
      <c r="T1195" s="1">
        <v>0</v>
      </c>
      <c r="U1195" s="2" t="s">
        <v>0</v>
      </c>
      <c r="V1195" s="1">
        <v>0</v>
      </c>
      <c r="W1195" s="1">
        <v>152.17644999999999</v>
      </c>
      <c r="X1195" s="2" t="s">
        <v>8</v>
      </c>
      <c r="Y1195" s="1">
        <v>24.348299999999998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35" t="s">
        <v>1</v>
      </c>
      <c r="AN1195" s="2" t="s">
        <v>1</v>
      </c>
      <c r="AO1195" s="135" t="s">
        <v>1</v>
      </c>
      <c r="AP1195" s="2" t="s">
        <v>1</v>
      </c>
      <c r="AQ1195" s="4">
        <v>564.72275000000002</v>
      </c>
      <c r="AR1195" s="4">
        <v>0</v>
      </c>
    </row>
    <row r="1196" spans="1:44" ht="15" customHeight="1" x14ac:dyDescent="0.25">
      <c r="A1196" s="2" t="s">
        <v>368</v>
      </c>
      <c r="B1196" s="47">
        <v>44488</v>
      </c>
      <c r="C1196" s="2" t="s">
        <v>6</v>
      </c>
      <c r="D1196" s="2" t="s">
        <v>929</v>
      </c>
      <c r="E1196" s="2" t="s">
        <v>930</v>
      </c>
      <c r="F1196" s="2" t="s">
        <v>3587</v>
      </c>
      <c r="G1196" s="2" t="s">
        <v>3</v>
      </c>
      <c r="H1196" s="2" t="s">
        <v>3592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1">
        <v>430.5437</v>
      </c>
      <c r="R1196" s="1">
        <v>0</v>
      </c>
      <c r="S1196" s="1">
        <v>386.24270000000007</v>
      </c>
      <c r="T1196" s="1">
        <v>0</v>
      </c>
      <c r="U1196" s="2" t="s">
        <v>0</v>
      </c>
      <c r="V1196" s="1">
        <v>0</v>
      </c>
      <c r="W1196" s="1">
        <v>38.1905</v>
      </c>
      <c r="X1196" s="2" t="s">
        <v>0</v>
      </c>
      <c r="Y1196" s="1">
        <v>6.1105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35" t="s">
        <v>1</v>
      </c>
      <c r="AN1196" s="2" t="s">
        <v>1</v>
      </c>
      <c r="AO1196" s="135" t="s">
        <v>1</v>
      </c>
      <c r="AP1196" s="2" t="s">
        <v>1</v>
      </c>
      <c r="AQ1196" s="4">
        <v>430.54370000000006</v>
      </c>
      <c r="AR1196" s="4">
        <v>0</v>
      </c>
    </row>
    <row r="1197" spans="1:44" ht="15" customHeight="1" x14ac:dyDescent="0.25">
      <c r="A1197" s="2" t="s">
        <v>369</v>
      </c>
      <c r="B1197" s="47">
        <v>44488</v>
      </c>
      <c r="C1197" s="2" t="s">
        <v>6</v>
      </c>
      <c r="D1197" s="2" t="s">
        <v>884</v>
      </c>
      <c r="E1197" s="2" t="s">
        <v>850</v>
      </c>
      <c r="F1197" s="2" t="s">
        <v>3593</v>
      </c>
      <c r="G1197" s="2" t="s">
        <v>3</v>
      </c>
      <c r="H1197" s="2" t="s">
        <v>3188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1">
        <v>0</v>
      </c>
      <c r="R1197" s="1">
        <v>0</v>
      </c>
      <c r="S1197" s="1">
        <v>0</v>
      </c>
      <c r="T1197" s="1">
        <v>0</v>
      </c>
      <c r="U1197" s="2" t="s">
        <v>0</v>
      </c>
      <c r="V1197" s="1">
        <v>0</v>
      </c>
      <c r="W1197" s="1">
        <v>0</v>
      </c>
      <c r="X1197" s="2" t="s">
        <v>8</v>
      </c>
      <c r="Y1197" s="1">
        <v>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35"/>
      <c r="AN1197" s="2"/>
      <c r="AO1197" s="135">
        <v>0</v>
      </c>
      <c r="AP1197" s="2">
        <v>0</v>
      </c>
      <c r="AQ1197" s="4">
        <v>0</v>
      </c>
      <c r="AR1197" s="4">
        <v>0</v>
      </c>
    </row>
    <row r="1198" spans="1:44" ht="15" customHeight="1" x14ac:dyDescent="0.25">
      <c r="A1198" s="2" t="s">
        <v>370</v>
      </c>
      <c r="B1198" s="47">
        <v>44489</v>
      </c>
      <c r="C1198" s="2" t="s">
        <v>6</v>
      </c>
      <c r="D1198" s="2" t="s">
        <v>48</v>
      </c>
      <c r="E1198" s="2" t="s">
        <v>229</v>
      </c>
      <c r="F1198" s="2" t="s">
        <v>3594</v>
      </c>
      <c r="G1198" s="2" t="s">
        <v>3</v>
      </c>
      <c r="H1198" s="2" t="s">
        <v>3595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4104.7745179999984</v>
      </c>
      <c r="R1198" s="1">
        <v>0</v>
      </c>
      <c r="S1198" s="1">
        <v>3206.6093999999994</v>
      </c>
      <c r="T1198" s="1">
        <v>0</v>
      </c>
      <c r="U1198" s="2" t="s">
        <v>0</v>
      </c>
      <c r="V1198" s="1">
        <v>0</v>
      </c>
      <c r="W1198" s="1">
        <v>774.28025000000002</v>
      </c>
      <c r="X1198" s="2" t="s">
        <v>8</v>
      </c>
      <c r="Y1198" s="1">
        <v>123.88486800000003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35" t="s">
        <v>1</v>
      </c>
      <c r="AN1198" s="2" t="s">
        <v>1</v>
      </c>
      <c r="AO1198" s="135" t="s">
        <v>1</v>
      </c>
      <c r="AP1198" s="2" t="s">
        <v>1</v>
      </c>
      <c r="AQ1198" s="4">
        <v>4104.7745179999993</v>
      </c>
      <c r="AR1198" s="4">
        <v>0</v>
      </c>
    </row>
    <row r="1199" spans="1:44" ht="15" customHeight="1" x14ac:dyDescent="0.25">
      <c r="A1199" s="2" t="s">
        <v>371</v>
      </c>
      <c r="B1199" s="47">
        <v>44489</v>
      </c>
      <c r="C1199" s="2" t="s">
        <v>1364</v>
      </c>
      <c r="D1199" s="2" t="s">
        <v>48</v>
      </c>
      <c r="E1199" s="2" t="s">
        <v>1365</v>
      </c>
      <c r="F1199" s="2" t="s">
        <v>3596</v>
      </c>
      <c r="G1199" s="2" t="s">
        <v>3</v>
      </c>
      <c r="H1199" s="2" t="s">
        <v>3597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1">
        <v>827.47680000000003</v>
      </c>
      <c r="R1199" s="1">
        <v>0</v>
      </c>
      <c r="S1199" s="1">
        <v>626.63530000000014</v>
      </c>
      <c r="T1199" s="1">
        <v>0</v>
      </c>
      <c r="U1199" s="2" t="s">
        <v>0</v>
      </c>
      <c r="V1199" s="1">
        <v>0</v>
      </c>
      <c r="W1199" s="1">
        <v>173.13919999999999</v>
      </c>
      <c r="X1199" s="2" t="s">
        <v>0</v>
      </c>
      <c r="Y1199" s="1">
        <v>27.702300000000001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35" t="s">
        <v>1</v>
      </c>
      <c r="AN1199" s="2" t="s">
        <v>1</v>
      </c>
      <c r="AO1199" s="135" t="s">
        <v>1</v>
      </c>
      <c r="AP1199" s="2" t="s">
        <v>1</v>
      </c>
      <c r="AQ1199" s="4">
        <v>827.47680000000014</v>
      </c>
      <c r="AR1199" s="4">
        <v>0</v>
      </c>
    </row>
    <row r="1200" spans="1:44" ht="15" customHeight="1" x14ac:dyDescent="0.25">
      <c r="A1200" s="2" t="s">
        <v>372</v>
      </c>
      <c r="B1200" s="47">
        <v>44489</v>
      </c>
      <c r="C1200" s="2" t="s">
        <v>26</v>
      </c>
      <c r="D1200" s="2" t="s">
        <v>48</v>
      </c>
      <c r="E1200" s="2" t="s">
        <v>220</v>
      </c>
      <c r="F1200" s="2" t="s">
        <v>3598</v>
      </c>
      <c r="G1200" s="2" t="s">
        <v>3</v>
      </c>
      <c r="H1200" s="2" t="s">
        <v>3599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3668.0981959999999</v>
      </c>
      <c r="R1200" s="1">
        <v>0</v>
      </c>
      <c r="S1200" s="1">
        <v>2396.46</v>
      </c>
      <c r="T1200" s="1">
        <v>0</v>
      </c>
      <c r="U1200" s="2" t="s">
        <v>0</v>
      </c>
      <c r="V1200" s="1">
        <v>0</v>
      </c>
      <c r="W1200" s="1">
        <v>1096.24</v>
      </c>
      <c r="X1200" s="2" t="s">
        <v>8</v>
      </c>
      <c r="Y1200" s="1">
        <v>175.39819600000004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35" t="s">
        <v>1</v>
      </c>
      <c r="AN1200" s="2" t="s">
        <v>1</v>
      </c>
      <c r="AO1200" s="135" t="s">
        <v>1</v>
      </c>
      <c r="AP1200" s="2" t="s">
        <v>1</v>
      </c>
      <c r="AQ1200" s="4">
        <v>3668.0981959999999</v>
      </c>
      <c r="AR1200" s="4">
        <v>0</v>
      </c>
    </row>
    <row r="1201" spans="1:44" ht="15" customHeight="1" x14ac:dyDescent="0.25">
      <c r="A1201" s="2" t="s">
        <v>373</v>
      </c>
      <c r="B1201" s="47">
        <v>44489</v>
      </c>
      <c r="C1201" s="2" t="s">
        <v>26</v>
      </c>
      <c r="D1201" s="2" t="s">
        <v>48</v>
      </c>
      <c r="E1201" s="2" t="s">
        <v>220</v>
      </c>
      <c r="F1201" s="2" t="s">
        <v>3598</v>
      </c>
      <c r="G1201" s="2" t="s">
        <v>12</v>
      </c>
      <c r="H1201" s="2"/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-10.17</v>
      </c>
      <c r="R1201" s="1">
        <v>0</v>
      </c>
      <c r="S1201" s="1">
        <v>-10.17</v>
      </c>
      <c r="T1201" s="1">
        <v>0</v>
      </c>
      <c r="U1201" s="2" t="s">
        <v>0</v>
      </c>
      <c r="V1201" s="1">
        <v>0</v>
      </c>
      <c r="W1201" s="1">
        <v>0</v>
      </c>
      <c r="X1201" s="2" t="s">
        <v>8</v>
      </c>
      <c r="Y1201" s="1">
        <v>0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35" t="s">
        <v>1</v>
      </c>
      <c r="AN1201" s="2" t="s">
        <v>1</v>
      </c>
      <c r="AO1201" s="135" t="s">
        <v>1</v>
      </c>
      <c r="AP1201" s="2" t="s">
        <v>1</v>
      </c>
      <c r="AQ1201" s="4">
        <v>-10.17</v>
      </c>
      <c r="AR1201" s="4">
        <v>0</v>
      </c>
    </row>
    <row r="1202" spans="1:44" ht="15" customHeight="1" x14ac:dyDescent="0.25">
      <c r="A1202" s="2" t="s">
        <v>374</v>
      </c>
      <c r="B1202" s="47">
        <v>44489</v>
      </c>
      <c r="C1202" s="2" t="s">
        <v>1364</v>
      </c>
      <c r="D1202" s="2" t="s">
        <v>41</v>
      </c>
      <c r="E1202" s="2" t="s">
        <v>1366</v>
      </c>
      <c r="F1202" s="2" t="s">
        <v>3596</v>
      </c>
      <c r="G1202" s="2" t="s">
        <v>3</v>
      </c>
      <c r="H1202" s="2" t="s">
        <v>3600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322.01420000000002</v>
      </c>
      <c r="R1202" s="1">
        <v>0</v>
      </c>
      <c r="S1202" s="1">
        <v>271.73930000000001</v>
      </c>
      <c r="T1202" s="1">
        <v>0</v>
      </c>
      <c r="U1202" s="2" t="s">
        <v>0</v>
      </c>
      <c r="V1202" s="1">
        <v>0</v>
      </c>
      <c r="W1202" s="1">
        <v>43.340400000000002</v>
      </c>
      <c r="X1202" s="2" t="s">
        <v>0</v>
      </c>
      <c r="Y1202" s="1">
        <v>6.9344999999999999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35" t="s">
        <v>1</v>
      </c>
      <c r="AN1202" s="2" t="s">
        <v>1</v>
      </c>
      <c r="AO1202" s="135" t="s">
        <v>1</v>
      </c>
      <c r="AP1202" s="2" t="s">
        <v>1</v>
      </c>
      <c r="AQ1202" s="4">
        <v>322.01420000000002</v>
      </c>
      <c r="AR1202" s="4">
        <v>0</v>
      </c>
    </row>
    <row r="1203" spans="1:44" ht="15" customHeight="1" x14ac:dyDescent="0.25">
      <c r="A1203" s="2" t="s">
        <v>375</v>
      </c>
      <c r="B1203" s="47">
        <v>44489</v>
      </c>
      <c r="C1203" s="2" t="s">
        <v>1364</v>
      </c>
      <c r="D1203" s="2" t="s">
        <v>41</v>
      </c>
      <c r="E1203" s="2" t="s">
        <v>1366</v>
      </c>
      <c r="F1203" s="2" t="s">
        <v>3596</v>
      </c>
      <c r="G1203" s="2" t="s">
        <v>3</v>
      </c>
      <c r="H1203" s="2" t="s">
        <v>3601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739.90010599999994</v>
      </c>
      <c r="R1203" s="1">
        <v>0</v>
      </c>
      <c r="S1203" s="1">
        <v>589.23744999999997</v>
      </c>
      <c r="T1203" s="1">
        <v>0</v>
      </c>
      <c r="U1203" s="2" t="s">
        <v>0</v>
      </c>
      <c r="V1203" s="1">
        <v>0</v>
      </c>
      <c r="W1203" s="1">
        <v>129.88159999999999</v>
      </c>
      <c r="X1203" s="2" t="s">
        <v>0</v>
      </c>
      <c r="Y1203" s="1">
        <v>20.781056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35" t="s">
        <v>1</v>
      </c>
      <c r="AN1203" s="2" t="s">
        <v>1</v>
      </c>
      <c r="AO1203" s="135" t="s">
        <v>1</v>
      </c>
      <c r="AP1203" s="2" t="s">
        <v>1</v>
      </c>
      <c r="AQ1203" s="4">
        <v>739.90010600000005</v>
      </c>
      <c r="AR1203" s="4">
        <v>0</v>
      </c>
    </row>
    <row r="1204" spans="1:44" ht="15" customHeight="1" x14ac:dyDescent="0.25">
      <c r="A1204" s="2" t="s">
        <v>376</v>
      </c>
      <c r="B1204" s="47">
        <v>44489</v>
      </c>
      <c r="C1204" s="2" t="s">
        <v>6</v>
      </c>
      <c r="D1204" s="2" t="s">
        <v>41</v>
      </c>
      <c r="E1204" s="2" t="s">
        <v>218</v>
      </c>
      <c r="F1204" s="2" t="s">
        <v>2171</v>
      </c>
      <c r="G1204" s="2" t="s">
        <v>3</v>
      </c>
      <c r="H1204" s="2" t="s">
        <v>3602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2982.4572759999992</v>
      </c>
      <c r="R1204" s="1">
        <v>0</v>
      </c>
      <c r="S1204" s="1">
        <v>2138.7202500000003</v>
      </c>
      <c r="T1204" s="1">
        <v>0</v>
      </c>
      <c r="U1204" s="2" t="s">
        <v>0</v>
      </c>
      <c r="V1204" s="1">
        <v>0</v>
      </c>
      <c r="W1204" s="1">
        <v>727.3595499999999</v>
      </c>
      <c r="X1204" s="2" t="s">
        <v>8</v>
      </c>
      <c r="Y1204" s="1">
        <v>116.37747600000002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35" t="s">
        <v>1</v>
      </c>
      <c r="AN1204" s="2" t="s">
        <v>1</v>
      </c>
      <c r="AO1204" s="135" t="s">
        <v>1</v>
      </c>
      <c r="AP1204" s="2" t="s">
        <v>1</v>
      </c>
      <c r="AQ1204" s="4">
        <v>2982.4572760000005</v>
      </c>
      <c r="AR1204" s="4">
        <v>0</v>
      </c>
    </row>
    <row r="1205" spans="1:44" ht="15" customHeight="1" x14ac:dyDescent="0.25">
      <c r="A1205" s="2" t="s">
        <v>377</v>
      </c>
      <c r="B1205" s="47">
        <v>44489</v>
      </c>
      <c r="C1205" s="2" t="s">
        <v>34</v>
      </c>
      <c r="D1205" s="2" t="s">
        <v>41</v>
      </c>
      <c r="E1205" s="2" t="s">
        <v>216</v>
      </c>
      <c r="F1205" s="2" t="s">
        <v>3603</v>
      </c>
      <c r="G1205" s="2" t="s">
        <v>3</v>
      </c>
      <c r="H1205" s="2" t="s">
        <v>3604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894.89755000000002</v>
      </c>
      <c r="R1205" s="1">
        <v>0</v>
      </c>
      <c r="S1205" s="1">
        <v>770.17434999999978</v>
      </c>
      <c r="T1205" s="1">
        <v>0</v>
      </c>
      <c r="U1205" s="2" t="s">
        <v>0</v>
      </c>
      <c r="V1205" s="1">
        <v>0</v>
      </c>
      <c r="W1205" s="1">
        <v>107.52000000000001</v>
      </c>
      <c r="X1205" s="2" t="s">
        <v>0</v>
      </c>
      <c r="Y1205" s="1">
        <v>17.203199999999999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35" t="s">
        <v>1</v>
      </c>
      <c r="AN1205" s="2" t="s">
        <v>1</v>
      </c>
      <c r="AO1205" s="135" t="s">
        <v>1</v>
      </c>
      <c r="AP1205" s="2" t="s">
        <v>1</v>
      </c>
      <c r="AQ1205" s="4">
        <v>894.8975499999998</v>
      </c>
      <c r="AR1205" s="4">
        <v>0</v>
      </c>
    </row>
    <row r="1206" spans="1:44" ht="15" customHeight="1" x14ac:dyDescent="0.25">
      <c r="A1206" s="2" t="s">
        <v>378</v>
      </c>
      <c r="B1206" s="47">
        <v>44489</v>
      </c>
      <c r="C1206" s="2" t="s">
        <v>26</v>
      </c>
      <c r="D1206" s="2" t="s">
        <v>41</v>
      </c>
      <c r="E1206" s="2" t="s">
        <v>211</v>
      </c>
      <c r="F1206" s="2" t="s">
        <v>2567</v>
      </c>
      <c r="G1206" s="2" t="s">
        <v>3</v>
      </c>
      <c r="H1206" s="2" t="s">
        <v>3605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1">
        <v>2262.9266840000005</v>
      </c>
      <c r="R1206" s="1">
        <v>0</v>
      </c>
      <c r="S1206" s="1">
        <v>1457.4951500000006</v>
      </c>
      <c r="T1206" s="1">
        <v>0</v>
      </c>
      <c r="U1206" s="2" t="s">
        <v>0</v>
      </c>
      <c r="V1206" s="1">
        <v>0</v>
      </c>
      <c r="W1206" s="1">
        <v>694.33754999999974</v>
      </c>
      <c r="X1206" s="2" t="s">
        <v>8</v>
      </c>
      <c r="Y1206" s="1">
        <v>111.09398400000001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35" t="s">
        <v>1</v>
      </c>
      <c r="AN1206" s="2" t="s">
        <v>1</v>
      </c>
      <c r="AO1206" s="135" t="s">
        <v>1</v>
      </c>
      <c r="AP1206" s="2" t="s">
        <v>1</v>
      </c>
      <c r="AQ1206" s="4">
        <v>2262.9266840000005</v>
      </c>
      <c r="AR1206" s="4">
        <v>0</v>
      </c>
    </row>
    <row r="1207" spans="1:44" ht="15" customHeight="1" x14ac:dyDescent="0.25">
      <c r="A1207" s="2" t="s">
        <v>379</v>
      </c>
      <c r="B1207" s="47">
        <v>44489</v>
      </c>
      <c r="C1207" s="2" t="s">
        <v>6</v>
      </c>
      <c r="D1207" s="2" t="s">
        <v>41</v>
      </c>
      <c r="E1207" s="2" t="s">
        <v>214</v>
      </c>
      <c r="F1207" s="2" t="s">
        <v>2390</v>
      </c>
      <c r="G1207" s="2" t="s">
        <v>3</v>
      </c>
      <c r="H1207" s="2" t="s">
        <v>3606</v>
      </c>
      <c r="I1207" s="1"/>
      <c r="J1207" s="1"/>
      <c r="K1207" s="1"/>
      <c r="L1207" s="1"/>
      <c r="M1207" s="1">
        <v>0</v>
      </c>
      <c r="N1207" s="2"/>
      <c r="O1207" s="2" t="s">
        <v>2</v>
      </c>
      <c r="P1207" s="2"/>
      <c r="Q1207" s="1">
        <v>1047.95</v>
      </c>
      <c r="R1207" s="1">
        <v>0</v>
      </c>
      <c r="S1207" s="1">
        <v>1047.95</v>
      </c>
      <c r="T1207" s="1">
        <v>0</v>
      </c>
      <c r="U1207" s="2" t="s">
        <v>0</v>
      </c>
      <c r="V1207" s="1">
        <v>0</v>
      </c>
      <c r="W1207" s="1">
        <v>0</v>
      </c>
      <c r="X1207" s="2" t="s">
        <v>8</v>
      </c>
      <c r="Y1207" s="1">
        <v>0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35"/>
      <c r="AN1207" s="2"/>
      <c r="AO1207" s="135">
        <v>0</v>
      </c>
      <c r="AP1207" s="2">
        <v>0</v>
      </c>
      <c r="AQ1207" s="4">
        <v>1047.95</v>
      </c>
      <c r="AR1207" s="4">
        <v>0</v>
      </c>
    </row>
    <row r="1208" spans="1:44" ht="15" customHeight="1" x14ac:dyDescent="0.25">
      <c r="A1208" s="2" t="s">
        <v>380</v>
      </c>
      <c r="B1208" s="47">
        <v>44489</v>
      </c>
      <c r="C1208" s="2" t="s">
        <v>6</v>
      </c>
      <c r="D1208" s="2" t="s">
        <v>41</v>
      </c>
      <c r="E1208" s="2" t="s">
        <v>1110</v>
      </c>
      <c r="F1208" s="2" t="s">
        <v>3607</v>
      </c>
      <c r="G1208" s="2" t="s">
        <v>895</v>
      </c>
      <c r="H1208" s="2" t="s">
        <v>3438</v>
      </c>
      <c r="I1208" s="1"/>
      <c r="J1208" s="1"/>
      <c r="K1208" s="1"/>
      <c r="L1208" s="1"/>
      <c r="M1208" s="1">
        <v>0</v>
      </c>
      <c r="N1208" s="2"/>
      <c r="O1208" s="2" t="s">
        <v>2</v>
      </c>
      <c r="P1208" s="2"/>
      <c r="Q1208" s="1">
        <v>0</v>
      </c>
      <c r="R1208" s="1">
        <v>0</v>
      </c>
      <c r="S1208" s="1">
        <v>0</v>
      </c>
      <c r="T1208" s="1">
        <v>0</v>
      </c>
      <c r="U1208" s="2" t="s">
        <v>0</v>
      </c>
      <c r="V1208" s="1">
        <v>0</v>
      </c>
      <c r="W1208" s="1">
        <v>0</v>
      </c>
      <c r="X1208" s="2" t="s">
        <v>0</v>
      </c>
      <c r="Y1208" s="1">
        <v>0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35"/>
      <c r="AN1208" s="2"/>
      <c r="AO1208" s="135">
        <v>0</v>
      </c>
      <c r="AP1208" s="2"/>
      <c r="AQ1208" s="4">
        <v>0</v>
      </c>
      <c r="AR1208" s="4">
        <v>0</v>
      </c>
    </row>
    <row r="1209" spans="1:44" ht="15" customHeight="1" x14ac:dyDescent="0.25">
      <c r="A1209" s="2" t="s">
        <v>381</v>
      </c>
      <c r="B1209" s="47">
        <v>44489</v>
      </c>
      <c r="C1209" s="2" t="s">
        <v>1364</v>
      </c>
      <c r="D1209" s="2" t="s">
        <v>37</v>
      </c>
      <c r="E1209" s="2" t="s">
        <v>1367</v>
      </c>
      <c r="F1209" s="2" t="s">
        <v>3510</v>
      </c>
      <c r="G1209" s="2" t="s">
        <v>3</v>
      </c>
      <c r="H1209" s="2" t="s">
        <v>3608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1796.0895000000007</v>
      </c>
      <c r="R1209" s="1">
        <v>0</v>
      </c>
      <c r="S1209" s="1">
        <v>1458.0887000000007</v>
      </c>
      <c r="T1209" s="1">
        <v>0</v>
      </c>
      <c r="U1209" s="2" t="s">
        <v>0</v>
      </c>
      <c r="V1209" s="1">
        <v>0</v>
      </c>
      <c r="W1209" s="1">
        <v>291.38</v>
      </c>
      <c r="X1209" s="2" t="s">
        <v>8</v>
      </c>
      <c r="Y1209" s="1">
        <v>46.620800000000003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35" t="s">
        <v>1</v>
      </c>
      <c r="AN1209" s="2" t="s">
        <v>1</v>
      </c>
      <c r="AO1209" s="135" t="s">
        <v>1</v>
      </c>
      <c r="AP1209" s="2" t="s">
        <v>1</v>
      </c>
      <c r="AQ1209" s="4">
        <v>1796.0895000000007</v>
      </c>
      <c r="AR1209" s="4">
        <v>0</v>
      </c>
    </row>
    <row r="1210" spans="1:44" ht="15" customHeight="1" x14ac:dyDescent="0.25">
      <c r="A1210" s="2" t="s">
        <v>382</v>
      </c>
      <c r="B1210" s="47">
        <v>44489</v>
      </c>
      <c r="C1210" s="2" t="s">
        <v>6</v>
      </c>
      <c r="D1210" s="2" t="s">
        <v>37</v>
      </c>
      <c r="E1210" s="2" t="s">
        <v>209</v>
      </c>
      <c r="F1210" s="2" t="s">
        <v>3462</v>
      </c>
      <c r="G1210" s="2" t="s">
        <v>3</v>
      </c>
      <c r="H1210" s="2" t="s">
        <v>3609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3884.0133500000002</v>
      </c>
      <c r="R1210" s="1">
        <v>0</v>
      </c>
      <c r="S1210" s="1">
        <v>2864.9786999999988</v>
      </c>
      <c r="T1210" s="1">
        <v>0</v>
      </c>
      <c r="U1210" s="2" t="s">
        <v>0</v>
      </c>
      <c r="V1210" s="1">
        <v>0</v>
      </c>
      <c r="W1210" s="1">
        <v>878.47825000000012</v>
      </c>
      <c r="X1210" s="2" t="s">
        <v>0</v>
      </c>
      <c r="Y1210" s="1">
        <v>140.5564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35" t="s">
        <v>1</v>
      </c>
      <c r="AN1210" s="2" t="s">
        <v>1</v>
      </c>
      <c r="AO1210" s="135" t="s">
        <v>1</v>
      </c>
      <c r="AP1210" s="2" t="s">
        <v>1</v>
      </c>
      <c r="AQ1210" s="4">
        <v>3884.0133499999988</v>
      </c>
      <c r="AR1210" s="4">
        <v>0</v>
      </c>
    </row>
    <row r="1211" spans="1:44" ht="15" customHeight="1" x14ac:dyDescent="0.25">
      <c r="A1211" s="2" t="s">
        <v>383</v>
      </c>
      <c r="B1211" s="47">
        <v>44489</v>
      </c>
      <c r="C1211" s="2" t="s">
        <v>34</v>
      </c>
      <c r="D1211" s="2" t="s">
        <v>37</v>
      </c>
      <c r="E1211" s="2" t="s">
        <v>207</v>
      </c>
      <c r="F1211" s="2" t="s">
        <v>3610</v>
      </c>
      <c r="G1211" s="2" t="s">
        <v>12</v>
      </c>
      <c r="H1211" s="2" t="s">
        <v>1</v>
      </c>
      <c r="I1211" s="1" t="s">
        <v>1214</v>
      </c>
      <c r="J1211" s="1" t="s">
        <v>1</v>
      </c>
      <c r="K1211" s="1" t="s">
        <v>3611</v>
      </c>
      <c r="L1211" s="1" t="s">
        <v>3612</v>
      </c>
      <c r="M1211" s="1">
        <v>24.64</v>
      </c>
      <c r="N1211" s="2" t="s">
        <v>11</v>
      </c>
      <c r="O1211" s="2" t="s">
        <v>3613</v>
      </c>
      <c r="P1211" s="2" t="s">
        <v>3614</v>
      </c>
      <c r="Q1211" s="1">
        <v>-3.78</v>
      </c>
      <c r="R1211" s="1">
        <v>0</v>
      </c>
      <c r="S1211" s="1">
        <v>-3.78</v>
      </c>
      <c r="T1211" s="1">
        <v>0</v>
      </c>
      <c r="U1211" s="2" t="s">
        <v>0</v>
      </c>
      <c r="V1211" s="1">
        <v>0</v>
      </c>
      <c r="W1211" s="1">
        <v>0</v>
      </c>
      <c r="X1211" s="2" t="s">
        <v>0</v>
      </c>
      <c r="Y1211" s="1">
        <v>0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35" t="s">
        <v>1</v>
      </c>
      <c r="AN1211" s="2" t="s">
        <v>1</v>
      </c>
      <c r="AO1211" s="135" t="s">
        <v>1</v>
      </c>
      <c r="AP1211" s="2" t="s">
        <v>1</v>
      </c>
      <c r="AQ1211" s="4">
        <v>-3.78</v>
      </c>
      <c r="AR1211" s="4">
        <v>0</v>
      </c>
    </row>
    <row r="1212" spans="1:44" ht="15" customHeight="1" x14ac:dyDescent="0.25">
      <c r="A1212" s="2" t="s">
        <v>398</v>
      </c>
      <c r="B1212" s="47">
        <v>44489</v>
      </c>
      <c r="C1212" s="2" t="s">
        <v>34</v>
      </c>
      <c r="D1212" s="2" t="s">
        <v>37</v>
      </c>
      <c r="E1212" s="2" t="s">
        <v>207</v>
      </c>
      <c r="F1212" s="2" t="s">
        <v>3615</v>
      </c>
      <c r="G1212" s="2" t="s">
        <v>3</v>
      </c>
      <c r="H1212" s="2" t="s">
        <v>3616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2353.0466000000006</v>
      </c>
      <c r="R1212" s="1">
        <v>0</v>
      </c>
      <c r="S1212" s="1">
        <v>2089.6454000000008</v>
      </c>
      <c r="T1212" s="1">
        <v>0</v>
      </c>
      <c r="U1212" s="2" t="s">
        <v>0</v>
      </c>
      <c r="V1212" s="1">
        <v>0</v>
      </c>
      <c r="W1212" s="1">
        <v>227.06999999999996</v>
      </c>
      <c r="X1212" s="2" t="s">
        <v>0</v>
      </c>
      <c r="Y1212" s="1">
        <v>36.331199999999995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35" t="s">
        <v>1</v>
      </c>
      <c r="AN1212" s="2" t="s">
        <v>1</v>
      </c>
      <c r="AO1212" s="135" t="s">
        <v>1</v>
      </c>
      <c r="AP1212" s="2" t="s">
        <v>1</v>
      </c>
      <c r="AQ1212" s="4">
        <v>2353.046600000001</v>
      </c>
      <c r="AR1212" s="4">
        <v>0</v>
      </c>
    </row>
    <row r="1213" spans="1:44" ht="15" customHeight="1" x14ac:dyDescent="0.25">
      <c r="A1213" s="2" t="s">
        <v>399</v>
      </c>
      <c r="B1213" s="46">
        <v>44489</v>
      </c>
      <c r="C1213" s="2" t="s">
        <v>26</v>
      </c>
      <c r="D1213" s="2" t="s">
        <v>37</v>
      </c>
      <c r="E1213" s="2" t="s">
        <v>4</v>
      </c>
      <c r="F1213" s="58" t="s">
        <v>2003</v>
      </c>
      <c r="G1213" s="2" t="s">
        <v>3</v>
      </c>
      <c r="H1213" s="2" t="s">
        <v>3617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2023.886248</v>
      </c>
      <c r="R1213" s="1">
        <v>0</v>
      </c>
      <c r="S1213" s="1">
        <v>1393.4302500000008</v>
      </c>
      <c r="T1213" s="1">
        <v>0</v>
      </c>
      <c r="U1213" s="2" t="s">
        <v>0</v>
      </c>
      <c r="V1213" s="1">
        <v>0</v>
      </c>
      <c r="W1213" s="1">
        <v>543.49654999999996</v>
      </c>
      <c r="X1213" s="2" t="s">
        <v>0</v>
      </c>
      <c r="Y1213" s="1">
        <v>86.959447999999995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134" t="s">
        <v>0</v>
      </c>
      <c r="AK1213" s="1">
        <v>0</v>
      </c>
      <c r="AL1213" s="1">
        <v>0</v>
      </c>
      <c r="AM1213" s="134" t="s">
        <v>1</v>
      </c>
      <c r="AN1213" s="134" t="s">
        <v>1</v>
      </c>
      <c r="AO1213" s="134" t="s">
        <v>1</v>
      </c>
      <c r="AP1213" s="134" t="s">
        <v>1</v>
      </c>
      <c r="AQ1213" s="98">
        <v>2023.8862480000007</v>
      </c>
      <c r="AR1213" s="7">
        <v>0</v>
      </c>
    </row>
    <row r="1214" spans="1:44" ht="15" customHeight="1" x14ac:dyDescent="0.25">
      <c r="A1214" s="2" t="s">
        <v>400</v>
      </c>
      <c r="B1214" s="47">
        <v>44489</v>
      </c>
      <c r="C1214" s="2" t="s">
        <v>6</v>
      </c>
      <c r="D1214" s="2" t="s">
        <v>32</v>
      </c>
      <c r="E1214" s="2" t="s">
        <v>203</v>
      </c>
      <c r="F1214" s="2" t="s">
        <v>2624</v>
      </c>
      <c r="G1214" s="2" t="s">
        <v>3</v>
      </c>
      <c r="H1214" s="2" t="s">
        <v>3618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1">
        <v>3053.3980499999998</v>
      </c>
      <c r="R1214" s="1">
        <v>0</v>
      </c>
      <c r="S1214" s="1">
        <v>2283.1811999999991</v>
      </c>
      <c r="T1214" s="1">
        <v>0</v>
      </c>
      <c r="U1214" s="2" t="s">
        <v>0</v>
      </c>
      <c r="V1214" s="1">
        <v>0</v>
      </c>
      <c r="W1214" s="1">
        <v>663.97995000000003</v>
      </c>
      <c r="X1214" s="2" t="s">
        <v>8</v>
      </c>
      <c r="Y1214" s="1">
        <v>106.23689999999999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2" t="s">
        <v>0</v>
      </c>
      <c r="AK1214" s="1">
        <v>0</v>
      </c>
      <c r="AL1214" s="1">
        <v>0</v>
      </c>
      <c r="AM1214" s="135" t="s">
        <v>1</v>
      </c>
      <c r="AN1214" s="2" t="s">
        <v>1</v>
      </c>
      <c r="AO1214" s="135" t="s">
        <v>1</v>
      </c>
      <c r="AP1214" s="2" t="s">
        <v>1</v>
      </c>
      <c r="AQ1214" s="4">
        <v>3053.3980499999989</v>
      </c>
      <c r="AR1214" s="4">
        <v>0</v>
      </c>
    </row>
    <row r="1215" spans="1:44" ht="15" customHeight="1" x14ac:dyDescent="0.25">
      <c r="A1215" s="2" t="s">
        <v>401</v>
      </c>
      <c r="B1215" s="47">
        <v>44489</v>
      </c>
      <c r="C1215" s="2" t="s">
        <v>26</v>
      </c>
      <c r="D1215" s="2" t="s">
        <v>32</v>
      </c>
      <c r="E1215" s="2" t="s">
        <v>31</v>
      </c>
      <c r="F1215" s="2" t="s">
        <v>3199</v>
      </c>
      <c r="G1215" s="2" t="s">
        <v>12</v>
      </c>
      <c r="H1215" s="2" t="s">
        <v>1</v>
      </c>
      <c r="I1215" s="1" t="s">
        <v>911</v>
      </c>
      <c r="J1215" s="1" t="s">
        <v>1</v>
      </c>
      <c r="K1215" s="1" t="s">
        <v>3619</v>
      </c>
      <c r="L1215" s="1" t="s">
        <v>3620</v>
      </c>
      <c r="M1215" s="1">
        <v>29.17</v>
      </c>
      <c r="N1215" s="2" t="s">
        <v>11</v>
      </c>
      <c r="O1215" s="2" t="s">
        <v>3621</v>
      </c>
      <c r="P1215" s="2" t="s">
        <v>3622</v>
      </c>
      <c r="Q1215" s="1">
        <v>-3.5771999999999999</v>
      </c>
      <c r="R1215" s="1">
        <v>0</v>
      </c>
      <c r="S1215" s="1">
        <v>-3.5771999999999999</v>
      </c>
      <c r="T1215" s="1">
        <v>0</v>
      </c>
      <c r="U1215" s="2" t="s">
        <v>0</v>
      </c>
      <c r="V1215" s="1">
        <v>0</v>
      </c>
      <c r="W1215" s="1">
        <v>0</v>
      </c>
      <c r="X1215" s="2" t="s">
        <v>0</v>
      </c>
      <c r="Y1215" s="1">
        <v>0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35" t="s">
        <v>1</v>
      </c>
      <c r="AN1215" s="2" t="s">
        <v>1</v>
      </c>
      <c r="AO1215" s="135" t="s">
        <v>1</v>
      </c>
      <c r="AP1215" s="2" t="s">
        <v>1</v>
      </c>
      <c r="AQ1215" s="4">
        <v>-3.5771999999999999</v>
      </c>
      <c r="AR1215" s="4">
        <v>0</v>
      </c>
    </row>
    <row r="1216" spans="1:44" ht="15" customHeight="1" x14ac:dyDescent="0.25">
      <c r="A1216" s="2" t="s">
        <v>402</v>
      </c>
      <c r="B1216" s="47">
        <v>44489</v>
      </c>
      <c r="C1216" s="2" t="s">
        <v>26</v>
      </c>
      <c r="D1216" s="2" t="s">
        <v>32</v>
      </c>
      <c r="E1216" s="2" t="s">
        <v>31</v>
      </c>
      <c r="F1216" s="2" t="s">
        <v>3623</v>
      </c>
      <c r="G1216" s="2" t="s">
        <v>3</v>
      </c>
      <c r="H1216" s="2" t="s">
        <v>3624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1608.2447620000005</v>
      </c>
      <c r="R1216" s="1">
        <v>0</v>
      </c>
      <c r="S1216" s="1">
        <v>1163.5158999999999</v>
      </c>
      <c r="T1216" s="1">
        <v>0</v>
      </c>
      <c r="U1216" s="2" t="s">
        <v>0</v>
      </c>
      <c r="V1216" s="1">
        <v>0</v>
      </c>
      <c r="W1216" s="1">
        <v>383.38694999999996</v>
      </c>
      <c r="X1216" s="2" t="s">
        <v>8</v>
      </c>
      <c r="Y1216" s="1">
        <v>61.341911999999994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35" t="s">
        <v>1</v>
      </c>
      <c r="AN1216" s="2" t="s">
        <v>1</v>
      </c>
      <c r="AO1216" s="135" t="s">
        <v>1</v>
      </c>
      <c r="AP1216" s="2" t="s">
        <v>1</v>
      </c>
      <c r="AQ1216" s="4">
        <v>1608.244762</v>
      </c>
      <c r="AR1216" s="4">
        <v>0</v>
      </c>
    </row>
    <row r="1217" spans="1:44" ht="15" customHeight="1" x14ac:dyDescent="0.25">
      <c r="A1217" s="2" t="s">
        <v>403</v>
      </c>
      <c r="B1217" s="47">
        <v>44489</v>
      </c>
      <c r="C1217" s="2" t="s">
        <v>6</v>
      </c>
      <c r="D1217" s="2" t="s">
        <v>25</v>
      </c>
      <c r="E1217" s="2" t="s">
        <v>197</v>
      </c>
      <c r="F1217" s="2" t="s">
        <v>3625</v>
      </c>
      <c r="G1217" s="2" t="s">
        <v>12</v>
      </c>
      <c r="H1217" s="2" t="s">
        <v>1</v>
      </c>
      <c r="I1217" s="1" t="s">
        <v>3626</v>
      </c>
      <c r="J1217" s="1" t="s">
        <v>1</v>
      </c>
      <c r="K1217" s="1" t="s">
        <v>3627</v>
      </c>
      <c r="L1217" s="1" t="s">
        <v>3416</v>
      </c>
      <c r="M1217" s="1">
        <v>60.68</v>
      </c>
      <c r="N1217" s="2" t="s">
        <v>11</v>
      </c>
      <c r="O1217" s="2" t="s">
        <v>3628</v>
      </c>
      <c r="P1217" s="2" t="s">
        <v>3629</v>
      </c>
      <c r="Q1217" s="1">
        <v>-29.265799999999999</v>
      </c>
      <c r="R1217" s="1">
        <v>0</v>
      </c>
      <c r="S1217" s="1">
        <v>-29.265799999999999</v>
      </c>
      <c r="T1217" s="1">
        <v>0</v>
      </c>
      <c r="U1217" s="2" t="s">
        <v>0</v>
      </c>
      <c r="V1217" s="1">
        <v>0</v>
      </c>
      <c r="W1217" s="1">
        <v>0</v>
      </c>
      <c r="X1217" s="2" t="s">
        <v>0</v>
      </c>
      <c r="Y1217" s="1">
        <v>0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35" t="s">
        <v>1</v>
      </c>
      <c r="AN1217" s="2" t="s">
        <v>1</v>
      </c>
      <c r="AO1217" s="135" t="s">
        <v>1</v>
      </c>
      <c r="AP1217" s="2" t="s">
        <v>1</v>
      </c>
      <c r="AQ1217" s="4">
        <v>-29.265799999999999</v>
      </c>
      <c r="AR1217" s="4">
        <v>0</v>
      </c>
    </row>
    <row r="1218" spans="1:44" ht="15" customHeight="1" x14ac:dyDescent="0.25">
      <c r="A1218" s="2" t="s">
        <v>404</v>
      </c>
      <c r="B1218" s="47">
        <v>44489</v>
      </c>
      <c r="C1218" s="2" t="s">
        <v>6</v>
      </c>
      <c r="D1218" s="2" t="s">
        <v>25</v>
      </c>
      <c r="E1218" s="2" t="s">
        <v>197</v>
      </c>
      <c r="F1218" s="2" t="s">
        <v>3625</v>
      </c>
      <c r="G1218" s="2" t="s">
        <v>3</v>
      </c>
      <c r="H1218" s="2" t="s">
        <v>3630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1">
        <v>5372.6973919999964</v>
      </c>
      <c r="R1218" s="1">
        <v>0</v>
      </c>
      <c r="S1218" s="1">
        <v>3919.8351499999972</v>
      </c>
      <c r="T1218" s="1">
        <v>0</v>
      </c>
      <c r="U1218" s="2" t="s">
        <v>0</v>
      </c>
      <c r="V1218" s="1">
        <v>0</v>
      </c>
      <c r="W1218" s="1">
        <v>1252.4674499999999</v>
      </c>
      <c r="X1218" s="2" t="s">
        <v>0</v>
      </c>
      <c r="Y1218" s="1">
        <v>200.394792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35" t="s">
        <v>1</v>
      </c>
      <c r="AN1218" s="2" t="s">
        <v>1</v>
      </c>
      <c r="AO1218" s="135" t="s">
        <v>1</v>
      </c>
      <c r="AP1218" s="2" t="s">
        <v>1</v>
      </c>
      <c r="AQ1218" s="4">
        <v>5372.6973919999973</v>
      </c>
      <c r="AR1218" s="4">
        <v>0</v>
      </c>
    </row>
    <row r="1219" spans="1:44" ht="15" customHeight="1" x14ac:dyDescent="0.25">
      <c r="A1219" s="2" t="s">
        <v>405</v>
      </c>
      <c r="B1219" s="47">
        <v>44489</v>
      </c>
      <c r="C1219" s="2" t="s">
        <v>26</v>
      </c>
      <c r="D1219" s="2" t="s">
        <v>25</v>
      </c>
      <c r="E1219" s="2" t="s">
        <v>250</v>
      </c>
      <c r="F1219" s="2" t="s">
        <v>2141</v>
      </c>
      <c r="G1219" s="2" t="s">
        <v>12</v>
      </c>
      <c r="H1219" s="2" t="s">
        <v>1</v>
      </c>
      <c r="I1219" s="1" t="s">
        <v>1262</v>
      </c>
      <c r="J1219" s="1" t="s">
        <v>1</v>
      </c>
      <c r="K1219" s="1" t="s">
        <v>3631</v>
      </c>
      <c r="L1219" s="1" t="s">
        <v>3620</v>
      </c>
      <c r="M1219" s="1">
        <v>95.87</v>
      </c>
      <c r="N1219" s="2" t="s">
        <v>11</v>
      </c>
      <c r="O1219" s="2" t="s">
        <v>3632</v>
      </c>
      <c r="P1219" s="2" t="s">
        <v>3633</v>
      </c>
      <c r="Q1219" s="1">
        <v>-3.15</v>
      </c>
      <c r="R1219" s="1">
        <v>0</v>
      </c>
      <c r="S1219" s="1">
        <v>-3.15</v>
      </c>
      <c r="T1219" s="1">
        <v>0</v>
      </c>
      <c r="U1219" s="2" t="s">
        <v>0</v>
      </c>
      <c r="V1219" s="1">
        <v>0</v>
      </c>
      <c r="W1219" s="1">
        <v>0</v>
      </c>
      <c r="X1219" s="2" t="s">
        <v>0</v>
      </c>
      <c r="Y1219" s="1">
        <v>0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35" t="s">
        <v>1</v>
      </c>
      <c r="AN1219" s="2" t="s">
        <v>1</v>
      </c>
      <c r="AO1219" s="135" t="s">
        <v>1</v>
      </c>
      <c r="AP1219" s="2" t="s">
        <v>1</v>
      </c>
      <c r="AQ1219" s="4">
        <v>-3.15</v>
      </c>
      <c r="AR1219" s="4">
        <v>0</v>
      </c>
    </row>
    <row r="1220" spans="1:44" ht="15" customHeight="1" x14ac:dyDescent="0.25">
      <c r="A1220" s="2" t="s">
        <v>411</v>
      </c>
      <c r="B1220" s="47">
        <v>44489</v>
      </c>
      <c r="C1220" s="2" t="s">
        <v>26</v>
      </c>
      <c r="D1220" s="2" t="s">
        <v>25</v>
      </c>
      <c r="E1220" s="2" t="s">
        <v>250</v>
      </c>
      <c r="F1220" s="2" t="s">
        <v>2133</v>
      </c>
      <c r="G1220" s="2" t="s">
        <v>3</v>
      </c>
      <c r="H1220" s="2" t="s">
        <v>3634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2876.705672</v>
      </c>
      <c r="R1220" s="1">
        <v>0</v>
      </c>
      <c r="S1220" s="1">
        <v>1971.5383000000004</v>
      </c>
      <c r="T1220" s="1">
        <v>0</v>
      </c>
      <c r="U1220" s="2" t="s">
        <v>0</v>
      </c>
      <c r="V1220" s="1">
        <v>0</v>
      </c>
      <c r="W1220" s="1">
        <v>780.31670000000008</v>
      </c>
      <c r="X1220" s="2" t="s">
        <v>0</v>
      </c>
      <c r="Y1220" s="1">
        <v>124.850672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35" t="s">
        <v>1</v>
      </c>
      <c r="AN1220" s="2" t="s">
        <v>1</v>
      </c>
      <c r="AO1220" s="135" t="s">
        <v>1</v>
      </c>
      <c r="AP1220" s="2" t="s">
        <v>1</v>
      </c>
      <c r="AQ1220" s="4">
        <v>2876.7056720000005</v>
      </c>
      <c r="AR1220" s="4">
        <v>0</v>
      </c>
    </row>
    <row r="1221" spans="1:44" ht="15" customHeight="1" x14ac:dyDescent="0.25">
      <c r="A1221" s="2" t="s">
        <v>412</v>
      </c>
      <c r="B1221" s="47">
        <v>44489</v>
      </c>
      <c r="C1221" s="2" t="s">
        <v>6</v>
      </c>
      <c r="D1221" s="2" t="s">
        <v>23</v>
      </c>
      <c r="E1221" s="2" t="s">
        <v>193</v>
      </c>
      <c r="F1221" s="2" t="s">
        <v>1457</v>
      </c>
      <c r="G1221" s="2" t="s">
        <v>3</v>
      </c>
      <c r="H1221" s="2" t="s">
        <v>3635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3030</v>
      </c>
      <c r="P1221" s="2" t="s">
        <v>3031</v>
      </c>
      <c r="Q1221" s="1">
        <v>60.679450000000003</v>
      </c>
      <c r="R1221" s="1">
        <v>0</v>
      </c>
      <c r="S1221" s="1">
        <v>55.819050000000004</v>
      </c>
      <c r="T1221" s="1">
        <v>4.1900000000000004</v>
      </c>
      <c r="U1221" s="2" t="s">
        <v>8</v>
      </c>
      <c r="V1221" s="1">
        <v>0.6704</v>
      </c>
      <c r="W1221" s="1">
        <v>0</v>
      </c>
      <c r="X1221" s="2" t="s">
        <v>0</v>
      </c>
      <c r="Y1221" s="1">
        <v>0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35" t="s">
        <v>1</v>
      </c>
      <c r="AN1221" s="2" t="s">
        <v>1</v>
      </c>
      <c r="AO1221" s="135" t="s">
        <v>1</v>
      </c>
      <c r="AP1221" s="2" t="s">
        <v>1</v>
      </c>
      <c r="AQ1221" s="4">
        <v>60.679450000000003</v>
      </c>
      <c r="AR1221" s="4">
        <v>0</v>
      </c>
    </row>
    <row r="1222" spans="1:44" ht="15" customHeight="1" x14ac:dyDescent="0.25">
      <c r="A1222" s="2" t="s">
        <v>413</v>
      </c>
      <c r="B1222" s="47">
        <v>44489</v>
      </c>
      <c r="C1222" s="2" t="s">
        <v>6</v>
      </c>
      <c r="D1222" s="2" t="s">
        <v>23</v>
      </c>
      <c r="E1222" s="2" t="s">
        <v>193</v>
      </c>
      <c r="F1222" s="2" t="s">
        <v>1457</v>
      </c>
      <c r="G1222" s="2" t="s">
        <v>3</v>
      </c>
      <c r="H1222" s="2" t="s">
        <v>3636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2079.2117799999996</v>
      </c>
      <c r="R1222" s="1">
        <v>0</v>
      </c>
      <c r="S1222" s="1">
        <v>1588.4041999999999</v>
      </c>
      <c r="T1222" s="1">
        <v>0</v>
      </c>
      <c r="U1222" s="2" t="s">
        <v>0</v>
      </c>
      <c r="V1222" s="1">
        <v>0</v>
      </c>
      <c r="W1222" s="1">
        <v>423.11</v>
      </c>
      <c r="X1222" s="2" t="s">
        <v>0</v>
      </c>
      <c r="Y1222" s="1">
        <v>67.697579999999988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35" t="s">
        <v>1</v>
      </c>
      <c r="AN1222" s="2" t="s">
        <v>1</v>
      </c>
      <c r="AO1222" s="135" t="s">
        <v>1</v>
      </c>
      <c r="AP1222" s="2" t="s">
        <v>1</v>
      </c>
      <c r="AQ1222" s="4">
        <v>2079.2117800000001</v>
      </c>
      <c r="AR1222" s="4">
        <v>0</v>
      </c>
    </row>
    <row r="1223" spans="1:44" ht="15" customHeight="1" x14ac:dyDescent="0.25">
      <c r="A1223" s="2" t="s">
        <v>414</v>
      </c>
      <c r="B1223" s="47">
        <v>44489</v>
      </c>
      <c r="C1223" s="2" t="s">
        <v>6</v>
      </c>
      <c r="D1223" s="2" t="s">
        <v>23</v>
      </c>
      <c r="E1223" s="2" t="s">
        <v>193</v>
      </c>
      <c r="F1223" s="2" t="s">
        <v>1457</v>
      </c>
      <c r="G1223" s="2" t="s">
        <v>3</v>
      </c>
      <c r="H1223" s="2" t="s">
        <v>3637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1881.1863260000002</v>
      </c>
      <c r="R1223" s="1">
        <v>0</v>
      </c>
      <c r="S1223" s="1">
        <v>1355.9998999999996</v>
      </c>
      <c r="T1223" s="1">
        <v>0</v>
      </c>
      <c r="U1223" s="2" t="s">
        <v>0</v>
      </c>
      <c r="V1223" s="1">
        <v>0</v>
      </c>
      <c r="W1223" s="1">
        <v>452.74694999999991</v>
      </c>
      <c r="X1223" s="2" t="s">
        <v>0</v>
      </c>
      <c r="Y1223" s="1">
        <v>72.439476000000013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35" t="s">
        <v>1</v>
      </c>
      <c r="AN1223" s="2" t="s">
        <v>1</v>
      </c>
      <c r="AO1223" s="135" t="s">
        <v>1</v>
      </c>
      <c r="AP1223" s="2" t="s">
        <v>1</v>
      </c>
      <c r="AQ1223" s="98">
        <v>1881.1863259999996</v>
      </c>
      <c r="AR1223" s="7">
        <v>0</v>
      </c>
    </row>
    <row r="1224" spans="1:44" ht="15" customHeight="1" x14ac:dyDescent="0.25">
      <c r="A1224" s="2" t="s">
        <v>415</v>
      </c>
      <c r="B1224" s="47">
        <v>44489</v>
      </c>
      <c r="C1224" s="2" t="s">
        <v>6</v>
      </c>
      <c r="D1224" s="2" t="s">
        <v>21</v>
      </c>
      <c r="E1224" s="2" t="s">
        <v>191</v>
      </c>
      <c r="F1224" s="2" t="s">
        <v>3638</v>
      </c>
      <c r="G1224" s="2" t="s">
        <v>12</v>
      </c>
      <c r="H1224" s="2" t="s">
        <v>1</v>
      </c>
      <c r="I1224" s="1" t="s">
        <v>1493</v>
      </c>
      <c r="J1224" s="1" t="s">
        <v>1</v>
      </c>
      <c r="K1224" s="1" t="s">
        <v>3639</v>
      </c>
      <c r="L1224" s="1" t="s">
        <v>3612</v>
      </c>
      <c r="M1224" s="1">
        <v>20.21</v>
      </c>
      <c r="N1224" s="2" t="s">
        <v>11</v>
      </c>
      <c r="O1224" s="2" t="s">
        <v>3640</v>
      </c>
      <c r="P1224" s="2" t="s">
        <v>3641</v>
      </c>
      <c r="Q1224" s="1">
        <v>-20.21</v>
      </c>
      <c r="R1224" s="1">
        <v>0</v>
      </c>
      <c r="S1224" s="1">
        <v>-20.21</v>
      </c>
      <c r="T1224" s="1">
        <v>0</v>
      </c>
      <c r="U1224" s="2" t="s">
        <v>0</v>
      </c>
      <c r="V1224" s="1">
        <v>0</v>
      </c>
      <c r="W1224" s="1">
        <v>0</v>
      </c>
      <c r="X1224" s="2" t="s">
        <v>0</v>
      </c>
      <c r="Y1224" s="1">
        <v>0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35" t="s">
        <v>1</v>
      </c>
      <c r="AN1224" s="2" t="s">
        <v>1</v>
      </c>
      <c r="AO1224" s="135" t="s">
        <v>1</v>
      </c>
      <c r="AP1224" s="2" t="s">
        <v>1</v>
      </c>
      <c r="AQ1224" s="98">
        <v>-20.21</v>
      </c>
      <c r="AR1224" s="7">
        <v>0</v>
      </c>
    </row>
    <row r="1225" spans="1:44" ht="15" customHeight="1" x14ac:dyDescent="0.25">
      <c r="A1225" s="2" t="s">
        <v>416</v>
      </c>
      <c r="B1225" s="47">
        <v>44489</v>
      </c>
      <c r="C1225" s="2" t="s">
        <v>6</v>
      </c>
      <c r="D1225" s="2" t="s">
        <v>21</v>
      </c>
      <c r="E1225" s="2" t="s">
        <v>191</v>
      </c>
      <c r="F1225" s="2" t="s">
        <v>3638</v>
      </c>
      <c r="G1225" s="2" t="s">
        <v>3</v>
      </c>
      <c r="H1225" s="2" t="s">
        <v>3642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4966.5444460000026</v>
      </c>
      <c r="R1225" s="1">
        <v>0</v>
      </c>
      <c r="S1225" s="1">
        <v>3798.1308500000023</v>
      </c>
      <c r="T1225" s="1">
        <v>0</v>
      </c>
      <c r="U1225" s="2" t="s">
        <v>0</v>
      </c>
      <c r="V1225" s="1">
        <v>0</v>
      </c>
      <c r="W1225" s="1">
        <v>1007.2530999999997</v>
      </c>
      <c r="X1225" s="2" t="s">
        <v>8</v>
      </c>
      <c r="Y1225" s="1">
        <v>161.16049599999999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35" t="s">
        <v>1</v>
      </c>
      <c r="AN1225" s="2" t="s">
        <v>1</v>
      </c>
      <c r="AO1225" s="135" t="s">
        <v>1</v>
      </c>
      <c r="AP1225" s="2" t="s">
        <v>1</v>
      </c>
      <c r="AQ1225" s="98">
        <v>4966.5444460000026</v>
      </c>
      <c r="AR1225" s="7">
        <v>0</v>
      </c>
    </row>
    <row r="1226" spans="1:44" ht="15" customHeight="1" x14ac:dyDescent="0.25">
      <c r="A1226" s="2" t="s">
        <v>417</v>
      </c>
      <c r="B1226" s="46">
        <v>44489</v>
      </c>
      <c r="C1226" s="2" t="s">
        <v>6</v>
      </c>
      <c r="D1226" s="2" t="s">
        <v>892</v>
      </c>
      <c r="E1226" s="2" t="s">
        <v>893</v>
      </c>
      <c r="F1226" s="58" t="s">
        <v>3643</v>
      </c>
      <c r="G1226" s="2" t="s">
        <v>12</v>
      </c>
      <c r="H1226" s="2" t="s">
        <v>1</v>
      </c>
      <c r="I1226" s="2" t="s">
        <v>1517</v>
      </c>
      <c r="J1226" s="1" t="s">
        <v>1</v>
      </c>
      <c r="K1226" s="1" t="s">
        <v>3644</v>
      </c>
      <c r="L1226" s="1" t="s">
        <v>3612</v>
      </c>
      <c r="M1226" s="1">
        <v>13.39</v>
      </c>
      <c r="N1226" s="2" t="s">
        <v>11</v>
      </c>
      <c r="O1226" s="2" t="s">
        <v>3645</v>
      </c>
      <c r="P1226" s="2" t="s">
        <v>3646</v>
      </c>
      <c r="Q1226" s="1">
        <v>-3.6809500000000002</v>
      </c>
      <c r="R1226" s="1">
        <v>0</v>
      </c>
      <c r="S1226" s="1">
        <v>-3.6809500000000002</v>
      </c>
      <c r="T1226" s="1">
        <v>0</v>
      </c>
      <c r="U1226" s="2" t="s">
        <v>0</v>
      </c>
      <c r="V1226" s="1">
        <v>0</v>
      </c>
      <c r="W1226" s="1">
        <v>0</v>
      </c>
      <c r="X1226" s="2" t="s">
        <v>0</v>
      </c>
      <c r="Y1226" s="1">
        <v>0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134" t="s">
        <v>0</v>
      </c>
      <c r="AK1226" s="1">
        <v>0</v>
      </c>
      <c r="AL1226" s="1">
        <v>0</v>
      </c>
      <c r="AM1226" s="134" t="s">
        <v>1</v>
      </c>
      <c r="AN1226" s="134" t="s">
        <v>1</v>
      </c>
      <c r="AO1226" s="134" t="s">
        <v>1</v>
      </c>
      <c r="AP1226" s="134" t="s">
        <v>1</v>
      </c>
      <c r="AQ1226" s="98">
        <v>-3.6809500000000002</v>
      </c>
      <c r="AR1226" s="7">
        <v>0</v>
      </c>
    </row>
    <row r="1227" spans="1:44" ht="15" customHeight="1" x14ac:dyDescent="0.25">
      <c r="A1227" s="2" t="s">
        <v>418</v>
      </c>
      <c r="B1227" s="46">
        <v>44489</v>
      </c>
      <c r="C1227" s="2" t="s">
        <v>6</v>
      </c>
      <c r="D1227" s="2" t="s">
        <v>892</v>
      </c>
      <c r="E1227" s="2" t="s">
        <v>893</v>
      </c>
      <c r="F1227" s="58" t="s">
        <v>3643</v>
      </c>
      <c r="G1227" s="2" t="s">
        <v>3</v>
      </c>
      <c r="H1227" s="2" t="s">
        <v>3647</v>
      </c>
      <c r="I1227" s="2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</v>
      </c>
      <c r="P1227" s="2" t="s">
        <v>1</v>
      </c>
      <c r="Q1227" s="1">
        <v>3603.0045920000002</v>
      </c>
      <c r="R1227" s="1">
        <v>0</v>
      </c>
      <c r="S1227" s="1">
        <v>2457.4539999999997</v>
      </c>
      <c r="T1227" s="1">
        <v>0</v>
      </c>
      <c r="U1227" s="2" t="s">
        <v>0</v>
      </c>
      <c r="V1227" s="1">
        <v>0</v>
      </c>
      <c r="W1227" s="1">
        <v>987.54359999999997</v>
      </c>
      <c r="X1227" s="2" t="s">
        <v>8</v>
      </c>
      <c r="Y1227" s="1">
        <v>158.00699200000003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134" t="s">
        <v>0</v>
      </c>
      <c r="AK1227" s="1">
        <v>0</v>
      </c>
      <c r="AL1227" s="1">
        <v>0</v>
      </c>
      <c r="AM1227" s="134" t="s">
        <v>1</v>
      </c>
      <c r="AN1227" s="134" t="s">
        <v>1</v>
      </c>
      <c r="AO1227" s="134" t="s">
        <v>1</v>
      </c>
      <c r="AP1227" s="134" t="s">
        <v>1</v>
      </c>
      <c r="AQ1227" s="98">
        <v>3603.0045919999998</v>
      </c>
      <c r="AR1227" s="7">
        <v>0</v>
      </c>
    </row>
    <row r="1228" spans="1:44" ht="15" customHeight="1" x14ac:dyDescent="0.25">
      <c r="A1228" s="2" t="s">
        <v>419</v>
      </c>
      <c r="B1228" s="47">
        <v>44489</v>
      </c>
      <c r="C1228" s="2" t="s">
        <v>6</v>
      </c>
      <c r="D1228" s="2" t="s">
        <v>18</v>
      </c>
      <c r="E1228" s="2" t="s">
        <v>184</v>
      </c>
      <c r="F1228" s="2" t="s">
        <v>1446</v>
      </c>
      <c r="G1228" s="2" t="s">
        <v>3</v>
      </c>
      <c r="H1228" s="2" t="s">
        <v>3648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1">
        <v>2142.2203500000005</v>
      </c>
      <c r="R1228" s="1">
        <v>0</v>
      </c>
      <c r="S1228" s="1">
        <v>1714.9308500000006</v>
      </c>
      <c r="T1228" s="1">
        <v>0</v>
      </c>
      <c r="U1228" s="2" t="s">
        <v>0</v>
      </c>
      <c r="V1228" s="1">
        <v>0</v>
      </c>
      <c r="W1228" s="1">
        <v>368.35300000000007</v>
      </c>
      <c r="X1228" s="2" t="s">
        <v>8</v>
      </c>
      <c r="Y1228" s="1">
        <v>58.936499999999995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2" t="s">
        <v>0</v>
      </c>
      <c r="AK1228" s="1">
        <v>0</v>
      </c>
      <c r="AL1228" s="1">
        <v>0</v>
      </c>
      <c r="AM1228" s="135" t="s">
        <v>1</v>
      </c>
      <c r="AN1228" s="2" t="s">
        <v>1</v>
      </c>
      <c r="AO1228" s="135" t="s">
        <v>1</v>
      </c>
      <c r="AP1228" s="2" t="s">
        <v>1</v>
      </c>
      <c r="AQ1228" s="4">
        <v>2142.2203500000005</v>
      </c>
      <c r="AR1228" s="4">
        <v>0</v>
      </c>
    </row>
    <row r="1229" spans="1:44" ht="15" customHeight="1" x14ac:dyDescent="0.25">
      <c r="A1229" s="2" t="s">
        <v>420</v>
      </c>
      <c r="B1229" s="47">
        <v>44489</v>
      </c>
      <c r="C1229" s="2" t="s">
        <v>6</v>
      </c>
      <c r="D1229" s="2" t="s">
        <v>16</v>
      </c>
      <c r="E1229" s="2" t="s">
        <v>182</v>
      </c>
      <c r="F1229" s="2" t="s">
        <v>3649</v>
      </c>
      <c r="G1229" s="2" t="s">
        <v>3</v>
      </c>
      <c r="H1229" s="2" t="s">
        <v>3650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2</v>
      </c>
      <c r="P1229" s="2" t="s">
        <v>1</v>
      </c>
      <c r="Q1229" s="1">
        <v>1178.2016320000002</v>
      </c>
      <c r="R1229" s="1">
        <v>0</v>
      </c>
      <c r="S1229" s="1">
        <v>826.55609999999967</v>
      </c>
      <c r="T1229" s="1">
        <v>0</v>
      </c>
      <c r="U1229" s="2" t="s">
        <v>0</v>
      </c>
      <c r="V1229" s="1">
        <v>0</v>
      </c>
      <c r="W1229" s="1">
        <v>303.14269999999999</v>
      </c>
      <c r="X1229" s="2" t="s">
        <v>8</v>
      </c>
      <c r="Y1229" s="1">
        <v>48.502831999999998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35" t="s">
        <v>1</v>
      </c>
      <c r="AN1229" s="2" t="s">
        <v>1</v>
      </c>
      <c r="AO1229" s="135" t="s">
        <v>1</v>
      </c>
      <c r="AP1229" s="2" t="s">
        <v>1</v>
      </c>
      <c r="AQ1229" s="4">
        <v>1178.2016319999996</v>
      </c>
      <c r="AR1229" s="4">
        <v>0</v>
      </c>
    </row>
    <row r="1230" spans="1:44" ht="15" customHeight="1" x14ac:dyDescent="0.25">
      <c r="A1230" s="2" t="s">
        <v>421</v>
      </c>
      <c r="B1230" s="47">
        <v>44489</v>
      </c>
      <c r="C1230" s="2" t="s">
        <v>6</v>
      </c>
      <c r="D1230" s="2" t="s">
        <v>13</v>
      </c>
      <c r="E1230" s="2" t="s">
        <v>180</v>
      </c>
      <c r="F1230" s="2" t="s">
        <v>3651</v>
      </c>
      <c r="G1230" s="2" t="s">
        <v>3</v>
      </c>
      <c r="H1230" s="2" t="s">
        <v>3652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1163.8553499999998</v>
      </c>
      <c r="R1230" s="1">
        <v>0</v>
      </c>
      <c r="S1230" s="1">
        <v>1039.69265</v>
      </c>
      <c r="T1230" s="1">
        <v>0</v>
      </c>
      <c r="U1230" s="2" t="s">
        <v>0</v>
      </c>
      <c r="V1230" s="1">
        <v>0</v>
      </c>
      <c r="W1230" s="1">
        <v>107.03680000000003</v>
      </c>
      <c r="X1230" s="2" t="s">
        <v>0</v>
      </c>
      <c r="Y1230" s="1">
        <v>17.125899999999998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35" t="s">
        <v>1</v>
      </c>
      <c r="AN1230" s="2" t="s">
        <v>1</v>
      </c>
      <c r="AO1230" s="135" t="s">
        <v>1</v>
      </c>
      <c r="AP1230" s="2" t="s">
        <v>1</v>
      </c>
      <c r="AQ1230" s="4">
        <v>1163.85535</v>
      </c>
      <c r="AR1230" s="4">
        <v>0</v>
      </c>
    </row>
    <row r="1231" spans="1:44" ht="15" customHeight="1" x14ac:dyDescent="0.25">
      <c r="A1231" s="2" t="s">
        <v>422</v>
      </c>
      <c r="B1231" s="47">
        <v>44489</v>
      </c>
      <c r="C1231" s="2" t="s">
        <v>6</v>
      </c>
      <c r="D1231" s="2" t="s">
        <v>9</v>
      </c>
      <c r="E1231" s="2" t="s">
        <v>177</v>
      </c>
      <c r="F1231" s="2" t="s">
        <v>3653</v>
      </c>
      <c r="G1231" s="2" t="s">
        <v>3</v>
      </c>
      <c r="H1231" s="2" t="s">
        <v>3654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379.30245000000002</v>
      </c>
      <c r="R1231" s="1">
        <v>0</v>
      </c>
      <c r="S1231" s="1">
        <v>259.37294999999995</v>
      </c>
      <c r="T1231" s="1">
        <v>0</v>
      </c>
      <c r="U1231" s="2" t="s">
        <v>0</v>
      </c>
      <c r="V1231" s="1">
        <v>0</v>
      </c>
      <c r="W1231" s="1">
        <v>103.3875</v>
      </c>
      <c r="X1231" s="2" t="s">
        <v>0</v>
      </c>
      <c r="Y1231" s="1">
        <v>16.542000000000002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35" t="s">
        <v>1</v>
      </c>
      <c r="AN1231" s="2" t="s">
        <v>1</v>
      </c>
      <c r="AO1231" s="135" t="s">
        <v>1</v>
      </c>
      <c r="AP1231" s="2" t="s">
        <v>1</v>
      </c>
      <c r="AQ1231" s="4">
        <v>379.30244999999991</v>
      </c>
      <c r="AR1231" s="4">
        <v>0</v>
      </c>
    </row>
    <row r="1232" spans="1:44" ht="15" customHeight="1" x14ac:dyDescent="0.25">
      <c r="A1232" s="2" t="s">
        <v>423</v>
      </c>
      <c r="B1232" s="47">
        <v>44489</v>
      </c>
      <c r="C1232" s="2" t="s">
        <v>6</v>
      </c>
      <c r="D1232" s="2" t="s">
        <v>277</v>
      </c>
      <c r="E1232" s="2" t="s">
        <v>201</v>
      </c>
      <c r="F1232" s="2" t="s">
        <v>3655</v>
      </c>
      <c r="G1232" s="2" t="s">
        <v>3</v>
      </c>
      <c r="H1232" s="2" t="s">
        <v>3656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1213.6184999999996</v>
      </c>
      <c r="R1232" s="1">
        <v>0</v>
      </c>
      <c r="S1232" s="1">
        <v>1070.2331999999994</v>
      </c>
      <c r="T1232" s="1">
        <v>0</v>
      </c>
      <c r="U1232" s="2" t="s">
        <v>0</v>
      </c>
      <c r="V1232" s="1">
        <v>0</v>
      </c>
      <c r="W1232" s="1">
        <v>123.60800000000002</v>
      </c>
      <c r="X1232" s="2" t="s">
        <v>8</v>
      </c>
      <c r="Y1232" s="1">
        <v>19.777299999999993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35" t="s">
        <v>1</v>
      </c>
      <c r="AN1232" s="2" t="s">
        <v>1</v>
      </c>
      <c r="AO1232" s="135" t="s">
        <v>1</v>
      </c>
      <c r="AP1232" s="2" t="s">
        <v>1</v>
      </c>
      <c r="AQ1232" s="4">
        <v>1213.6184999999994</v>
      </c>
      <c r="AR1232" s="4">
        <v>0</v>
      </c>
    </row>
    <row r="1233" spans="1:44" ht="15" customHeight="1" x14ac:dyDescent="0.25">
      <c r="A1233" s="2" t="s">
        <v>424</v>
      </c>
      <c r="B1233" s="47">
        <v>44489</v>
      </c>
      <c r="C1233" s="2" t="s">
        <v>6</v>
      </c>
      <c r="D1233" s="2" t="s">
        <v>1591</v>
      </c>
      <c r="E1233" s="2" t="s">
        <v>732</v>
      </c>
      <c r="F1233" s="2" t="s">
        <v>3657</v>
      </c>
      <c r="G1233" s="2" t="s">
        <v>3</v>
      </c>
      <c r="H1233" s="2" t="s">
        <v>3658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2387.2863200000006</v>
      </c>
      <c r="R1233" s="1">
        <v>0</v>
      </c>
      <c r="S1233" s="1">
        <v>1874.7284499999996</v>
      </c>
      <c r="T1233" s="1">
        <v>0</v>
      </c>
      <c r="U1233" s="2" t="s">
        <v>0</v>
      </c>
      <c r="V1233" s="1">
        <v>0</v>
      </c>
      <c r="W1233" s="1">
        <v>441.86014999999998</v>
      </c>
      <c r="X1233" s="2" t="s">
        <v>8</v>
      </c>
      <c r="Y1233" s="1">
        <v>70.697720000000018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35" t="s">
        <v>1</v>
      </c>
      <c r="AN1233" s="2" t="s">
        <v>1</v>
      </c>
      <c r="AO1233" s="135" t="s">
        <v>1</v>
      </c>
      <c r="AP1233" s="2" t="s">
        <v>1</v>
      </c>
      <c r="AQ1233" s="4">
        <v>2387.2863199999997</v>
      </c>
      <c r="AR1233" s="4">
        <v>0</v>
      </c>
    </row>
    <row r="1234" spans="1:44" ht="15" customHeight="1" x14ac:dyDescent="0.25">
      <c r="A1234" s="2" t="s">
        <v>425</v>
      </c>
      <c r="B1234" s="47">
        <v>44489</v>
      </c>
      <c r="C1234" s="2" t="s">
        <v>6</v>
      </c>
      <c r="D1234" s="2" t="s">
        <v>5</v>
      </c>
      <c r="E1234" s="2" t="s">
        <v>174</v>
      </c>
      <c r="F1234" s="2" t="s">
        <v>1548</v>
      </c>
      <c r="G1234" s="2" t="s">
        <v>12</v>
      </c>
      <c r="H1234" s="2" t="s">
        <v>1</v>
      </c>
      <c r="I1234" s="1" t="s">
        <v>3289</v>
      </c>
      <c r="J1234" s="1" t="s">
        <v>1</v>
      </c>
      <c r="K1234" s="1" t="s">
        <v>3659</v>
      </c>
      <c r="L1234" s="1" t="s">
        <v>3612</v>
      </c>
      <c r="M1234" s="1">
        <v>78.040000000000006</v>
      </c>
      <c r="N1234" s="2" t="s">
        <v>11</v>
      </c>
      <c r="O1234" s="2" t="s">
        <v>3660</v>
      </c>
      <c r="P1234" s="2" t="s">
        <v>3661</v>
      </c>
      <c r="Q1234" s="1">
        <v>-3.7584</v>
      </c>
      <c r="R1234" s="1">
        <v>0</v>
      </c>
      <c r="S1234" s="1">
        <v>0</v>
      </c>
      <c r="T1234" s="1">
        <v>0</v>
      </c>
      <c r="U1234" s="2" t="s">
        <v>0</v>
      </c>
      <c r="V1234" s="1">
        <v>0</v>
      </c>
      <c r="W1234" s="1">
        <v>-3.24</v>
      </c>
      <c r="X1234" s="2" t="s">
        <v>8</v>
      </c>
      <c r="Y1234" s="1">
        <v>-0.51839999999999997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35" t="s">
        <v>1</v>
      </c>
      <c r="AN1234" s="2" t="s">
        <v>1</v>
      </c>
      <c r="AO1234" s="135" t="s">
        <v>1</v>
      </c>
      <c r="AP1234" s="2" t="s">
        <v>1</v>
      </c>
      <c r="AQ1234" s="4">
        <v>-3.7584</v>
      </c>
      <c r="AR1234" s="4">
        <v>0</v>
      </c>
    </row>
    <row r="1235" spans="1:44" ht="15" customHeight="1" x14ac:dyDescent="0.25">
      <c r="A1235" s="2" t="s">
        <v>426</v>
      </c>
      <c r="B1235" s="47">
        <v>44489</v>
      </c>
      <c r="C1235" s="2" t="s">
        <v>6</v>
      </c>
      <c r="D1235" s="2" t="s">
        <v>5</v>
      </c>
      <c r="E1235" s="2" t="s">
        <v>174</v>
      </c>
      <c r="F1235" s="2" t="s">
        <v>1548</v>
      </c>
      <c r="G1235" s="2" t="s">
        <v>3</v>
      </c>
      <c r="H1235" s="2" t="s">
        <v>3662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</v>
      </c>
      <c r="P1235" s="2" t="s">
        <v>1</v>
      </c>
      <c r="Q1235" s="1">
        <v>469.2338499999999</v>
      </c>
      <c r="R1235" s="1">
        <v>0</v>
      </c>
      <c r="S1235" s="1">
        <v>284.22025000000002</v>
      </c>
      <c r="T1235" s="1">
        <v>0</v>
      </c>
      <c r="U1235" s="2" t="s">
        <v>0</v>
      </c>
      <c r="V1235" s="1">
        <v>0</v>
      </c>
      <c r="W1235" s="1">
        <v>159.49450000000002</v>
      </c>
      <c r="X1235" s="2" t="s">
        <v>8</v>
      </c>
      <c r="Y1235" s="1">
        <v>25.519100000000002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35" t="s">
        <v>1</v>
      </c>
      <c r="AN1235" s="2" t="s">
        <v>1</v>
      </c>
      <c r="AO1235" s="135" t="s">
        <v>1</v>
      </c>
      <c r="AP1235" s="2" t="s">
        <v>1</v>
      </c>
      <c r="AQ1235" s="4">
        <v>469.23385000000002</v>
      </c>
      <c r="AR1235" s="4">
        <v>0</v>
      </c>
    </row>
    <row r="1236" spans="1:44" ht="15" customHeight="1" x14ac:dyDescent="0.25">
      <c r="A1236" s="2" t="s">
        <v>427</v>
      </c>
      <c r="B1236" s="47">
        <v>44489</v>
      </c>
      <c r="C1236" s="2" t="s">
        <v>6</v>
      </c>
      <c r="D1236" s="2" t="s">
        <v>929</v>
      </c>
      <c r="E1236" s="2" t="s">
        <v>930</v>
      </c>
      <c r="F1236" s="2" t="s">
        <v>3663</v>
      </c>
      <c r="G1236" s="2" t="s">
        <v>3</v>
      </c>
      <c r="H1236" s="2" t="s">
        <v>3664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1117.6169499999999</v>
      </c>
      <c r="R1236" s="1">
        <v>0</v>
      </c>
      <c r="S1236" s="1">
        <v>804.41274999999973</v>
      </c>
      <c r="T1236" s="1">
        <v>0</v>
      </c>
      <c r="U1236" s="2" t="s">
        <v>0</v>
      </c>
      <c r="V1236" s="1">
        <v>0</v>
      </c>
      <c r="W1236" s="1">
        <v>270.00350000000009</v>
      </c>
      <c r="X1236" s="2" t="s">
        <v>8</v>
      </c>
      <c r="Y1236" s="1">
        <v>43.200699999999991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35" t="s">
        <v>1</v>
      </c>
      <c r="AN1236" s="2" t="s">
        <v>1</v>
      </c>
      <c r="AO1236" s="135" t="s">
        <v>1</v>
      </c>
      <c r="AP1236" s="2" t="s">
        <v>1</v>
      </c>
      <c r="AQ1236" s="4">
        <v>1117.6169499999999</v>
      </c>
      <c r="AR1236" s="4">
        <v>0</v>
      </c>
    </row>
    <row r="1237" spans="1:44" ht="15" customHeight="1" x14ac:dyDescent="0.25">
      <c r="A1237" s="2" t="s">
        <v>428</v>
      </c>
      <c r="B1237" s="47">
        <v>44490</v>
      </c>
      <c r="C1237" s="2" t="s">
        <v>6</v>
      </c>
      <c r="D1237" s="2" t="s">
        <v>48</v>
      </c>
      <c r="E1237" s="2" t="s">
        <v>229</v>
      </c>
      <c r="F1237" s="2" t="s">
        <v>3665</v>
      </c>
      <c r="G1237" s="2" t="s">
        <v>3</v>
      </c>
      <c r="H1237" s="2" t="s">
        <v>3666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1307</v>
      </c>
      <c r="P1237" s="2" t="s">
        <v>1308</v>
      </c>
      <c r="Q1237" s="1">
        <v>29.521999999999998</v>
      </c>
      <c r="R1237" s="1">
        <v>0</v>
      </c>
      <c r="S1237" s="1">
        <v>0</v>
      </c>
      <c r="T1237" s="1">
        <v>25.45</v>
      </c>
      <c r="U1237" s="2" t="s">
        <v>8</v>
      </c>
      <c r="V1237" s="1">
        <v>4.0720000000000001</v>
      </c>
      <c r="W1237" s="1">
        <v>0</v>
      </c>
      <c r="X1237" s="2" t="s">
        <v>0</v>
      </c>
      <c r="Y1237" s="1">
        <v>0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35" t="s">
        <v>1</v>
      </c>
      <c r="AN1237" s="2" t="s">
        <v>1</v>
      </c>
      <c r="AO1237" s="135" t="s">
        <v>1</v>
      </c>
      <c r="AP1237" s="2" t="s">
        <v>1</v>
      </c>
      <c r="AQ1237" s="4">
        <v>29.521999999999998</v>
      </c>
      <c r="AR1237" s="4">
        <v>0</v>
      </c>
    </row>
    <row r="1238" spans="1:44" ht="15" customHeight="1" x14ac:dyDescent="0.25">
      <c r="A1238" s="2" t="s">
        <v>429</v>
      </c>
      <c r="B1238" s="47">
        <v>44490</v>
      </c>
      <c r="C1238" s="2" t="s">
        <v>6</v>
      </c>
      <c r="D1238" s="2" t="s">
        <v>48</v>
      </c>
      <c r="E1238" s="2" t="s">
        <v>229</v>
      </c>
      <c r="F1238" s="2" t="s">
        <v>3665</v>
      </c>
      <c r="G1238" s="2" t="s">
        <v>3</v>
      </c>
      <c r="H1238" s="2" t="s">
        <v>3667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3231.7043900000008</v>
      </c>
      <c r="R1238" s="1">
        <v>0</v>
      </c>
      <c r="S1238" s="1">
        <v>2460.1049500000004</v>
      </c>
      <c r="T1238" s="1">
        <v>0</v>
      </c>
      <c r="U1238" s="2" t="s">
        <v>0</v>
      </c>
      <c r="V1238" s="1">
        <v>0</v>
      </c>
      <c r="W1238" s="1">
        <v>665.17189999999994</v>
      </c>
      <c r="X1238" s="2" t="s">
        <v>0</v>
      </c>
      <c r="Y1238" s="1">
        <v>106.42753999999999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35" t="s">
        <v>1</v>
      </c>
      <c r="AN1238" s="2" t="s">
        <v>1</v>
      </c>
      <c r="AO1238" s="135" t="s">
        <v>1</v>
      </c>
      <c r="AP1238" s="2" t="s">
        <v>1</v>
      </c>
      <c r="AQ1238" s="4">
        <v>3231.7043900000003</v>
      </c>
      <c r="AR1238" s="4">
        <v>0</v>
      </c>
    </row>
    <row r="1239" spans="1:44" ht="15" customHeight="1" x14ac:dyDescent="0.25">
      <c r="A1239" s="2" t="s">
        <v>430</v>
      </c>
      <c r="B1239" s="47">
        <v>44490</v>
      </c>
      <c r="C1239" s="2" t="s">
        <v>6</v>
      </c>
      <c r="D1239" s="2" t="s">
        <v>48</v>
      </c>
      <c r="E1239" s="2" t="s">
        <v>229</v>
      </c>
      <c r="F1239" s="2" t="s">
        <v>3665</v>
      </c>
      <c r="G1239" s="2" t="s">
        <v>3</v>
      </c>
      <c r="H1239" s="2" t="s">
        <v>3668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747.55401399999994</v>
      </c>
      <c r="R1239" s="1">
        <v>0</v>
      </c>
      <c r="S1239" s="1">
        <v>579.95095000000003</v>
      </c>
      <c r="T1239" s="1">
        <v>0</v>
      </c>
      <c r="U1239" s="2" t="s">
        <v>0</v>
      </c>
      <c r="V1239" s="1">
        <v>0</v>
      </c>
      <c r="W1239" s="1">
        <v>144.4854</v>
      </c>
      <c r="X1239" s="2" t="s">
        <v>0</v>
      </c>
      <c r="Y1239" s="1">
        <v>23.117663999999998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35" t="s">
        <v>1</v>
      </c>
      <c r="AN1239" s="2" t="s">
        <v>1</v>
      </c>
      <c r="AO1239" s="135" t="s">
        <v>1</v>
      </c>
      <c r="AP1239" s="2" t="s">
        <v>1</v>
      </c>
      <c r="AQ1239" s="4">
        <v>747.55401400000005</v>
      </c>
      <c r="AR1239" s="4">
        <v>0</v>
      </c>
    </row>
    <row r="1240" spans="1:44" ht="15" customHeight="1" x14ac:dyDescent="0.25">
      <c r="A1240" s="2" t="s">
        <v>431</v>
      </c>
      <c r="B1240" s="47">
        <v>44490</v>
      </c>
      <c r="C1240" s="2" t="s">
        <v>1364</v>
      </c>
      <c r="D1240" s="2" t="s">
        <v>48</v>
      </c>
      <c r="E1240" s="2" t="s">
        <v>1365</v>
      </c>
      <c r="F1240" s="2" t="s">
        <v>3669</v>
      </c>
      <c r="G1240" s="2" t="s">
        <v>3</v>
      </c>
      <c r="H1240" s="2" t="s">
        <v>3670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2</v>
      </c>
      <c r="P1240" s="2" t="s">
        <v>1</v>
      </c>
      <c r="Q1240" s="1">
        <v>1487.4796499999995</v>
      </c>
      <c r="R1240" s="1">
        <v>0</v>
      </c>
      <c r="S1240" s="1">
        <v>1277.8082999999995</v>
      </c>
      <c r="T1240" s="1">
        <v>0</v>
      </c>
      <c r="U1240" s="2" t="s">
        <v>0</v>
      </c>
      <c r="V1240" s="1">
        <v>0</v>
      </c>
      <c r="W1240" s="1">
        <v>180.75124999999997</v>
      </c>
      <c r="X1240" s="2" t="s">
        <v>0</v>
      </c>
      <c r="Y1240" s="1">
        <v>28.920099999999994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35" t="s">
        <v>1</v>
      </c>
      <c r="AN1240" s="2" t="s">
        <v>1</v>
      </c>
      <c r="AO1240" s="135" t="s">
        <v>1</v>
      </c>
      <c r="AP1240" s="2" t="s">
        <v>1</v>
      </c>
      <c r="AQ1240" s="4">
        <v>1487.4796499999995</v>
      </c>
      <c r="AR1240" s="4">
        <v>0</v>
      </c>
    </row>
    <row r="1241" spans="1:44" ht="15" customHeight="1" x14ac:dyDescent="0.25">
      <c r="A1241" s="2" t="s">
        <v>432</v>
      </c>
      <c r="B1241" s="47">
        <v>44490</v>
      </c>
      <c r="C1241" s="2" t="s">
        <v>26</v>
      </c>
      <c r="D1241" s="2" t="s">
        <v>48</v>
      </c>
      <c r="E1241" s="2" t="s">
        <v>220</v>
      </c>
      <c r="F1241" s="2" t="s">
        <v>3671</v>
      </c>
      <c r="G1241" s="2" t="s">
        <v>3</v>
      </c>
      <c r="H1241" s="2" t="s">
        <v>3672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4224.4612420000012</v>
      </c>
      <c r="R1241" s="1">
        <v>0</v>
      </c>
      <c r="S1241" s="1">
        <v>2947.6623500000014</v>
      </c>
      <c r="T1241" s="1">
        <v>0</v>
      </c>
      <c r="U1241" s="2" t="s">
        <v>0</v>
      </c>
      <c r="V1241" s="1">
        <v>0</v>
      </c>
      <c r="W1241" s="1">
        <v>1100.6886999999997</v>
      </c>
      <c r="X1241" s="2" t="s">
        <v>0</v>
      </c>
      <c r="Y1241" s="1">
        <v>176.11019200000001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35" t="s">
        <v>1</v>
      </c>
      <c r="AN1241" s="2" t="s">
        <v>1</v>
      </c>
      <c r="AO1241" s="135" t="s">
        <v>1</v>
      </c>
      <c r="AP1241" s="2" t="s">
        <v>1</v>
      </c>
      <c r="AQ1241" s="4">
        <v>4224.4612420000012</v>
      </c>
      <c r="AR1241" s="4">
        <v>0</v>
      </c>
    </row>
    <row r="1242" spans="1:44" ht="15" customHeight="1" x14ac:dyDescent="0.25">
      <c r="A1242" s="2" t="s">
        <v>433</v>
      </c>
      <c r="B1242" s="47">
        <v>44490</v>
      </c>
      <c r="C1242" s="2" t="s">
        <v>1364</v>
      </c>
      <c r="D1242" s="2" t="s">
        <v>41</v>
      </c>
      <c r="E1242" s="2" t="s">
        <v>1366</v>
      </c>
      <c r="F1242" s="2" t="s">
        <v>3669</v>
      </c>
      <c r="G1242" s="2" t="s">
        <v>3</v>
      </c>
      <c r="H1242" s="2" t="s">
        <v>3673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1">
        <v>2545.5605859999996</v>
      </c>
      <c r="R1242" s="1">
        <v>0</v>
      </c>
      <c r="S1242" s="1">
        <v>2050.0710499999996</v>
      </c>
      <c r="T1242" s="1">
        <v>0</v>
      </c>
      <c r="U1242" s="2" t="s">
        <v>0</v>
      </c>
      <c r="V1242" s="1">
        <v>0</v>
      </c>
      <c r="W1242" s="1">
        <v>427.14620000000002</v>
      </c>
      <c r="X1242" s="2" t="s">
        <v>0</v>
      </c>
      <c r="Y1242" s="1">
        <v>68.343336000000008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35" t="s">
        <v>1</v>
      </c>
      <c r="AN1242" s="2" t="s">
        <v>1</v>
      </c>
      <c r="AO1242" s="135" t="s">
        <v>1</v>
      </c>
      <c r="AP1242" s="2" t="s">
        <v>1</v>
      </c>
      <c r="AQ1242" s="4">
        <v>2545.5605859999996</v>
      </c>
      <c r="AR1242" s="4">
        <v>0</v>
      </c>
    </row>
    <row r="1243" spans="1:44" ht="15" customHeight="1" x14ac:dyDescent="0.25">
      <c r="A1243" s="2" t="s">
        <v>434</v>
      </c>
      <c r="B1243" s="47">
        <v>44490</v>
      </c>
      <c r="C1243" s="2" t="s">
        <v>6</v>
      </c>
      <c r="D1243" s="2" t="s">
        <v>41</v>
      </c>
      <c r="E1243" s="2" t="s">
        <v>218</v>
      </c>
      <c r="F1243" s="2" t="s">
        <v>3260</v>
      </c>
      <c r="G1243" s="2" t="s">
        <v>3</v>
      </c>
      <c r="H1243" s="2" t="s">
        <v>3674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3675</v>
      </c>
      <c r="P1243" s="2" t="s">
        <v>3676</v>
      </c>
      <c r="Q1243" s="1">
        <v>51.514968000000003</v>
      </c>
      <c r="R1243" s="1">
        <v>0</v>
      </c>
      <c r="S1243" s="1">
        <v>20.477950000000003</v>
      </c>
      <c r="T1243" s="1">
        <v>26.756049999999998</v>
      </c>
      <c r="U1243" s="2" t="s">
        <v>8</v>
      </c>
      <c r="V1243" s="1">
        <v>4.2809679999999997</v>
      </c>
      <c r="W1243" s="1">
        <v>0</v>
      </c>
      <c r="X1243" s="2" t="s">
        <v>0</v>
      </c>
      <c r="Y1243" s="1">
        <v>0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35" t="s">
        <v>1</v>
      </c>
      <c r="AN1243" s="2" t="s">
        <v>1</v>
      </c>
      <c r="AO1243" s="135" t="s">
        <v>1</v>
      </c>
      <c r="AP1243" s="2" t="s">
        <v>1</v>
      </c>
      <c r="AQ1243" s="4">
        <v>51.514968000000003</v>
      </c>
      <c r="AR1243" s="4">
        <v>0</v>
      </c>
    </row>
    <row r="1244" spans="1:44" ht="15" customHeight="1" x14ac:dyDescent="0.25">
      <c r="A1244" s="2" t="s">
        <v>435</v>
      </c>
      <c r="B1244" s="47">
        <v>44490</v>
      </c>
      <c r="C1244" s="2" t="s">
        <v>6</v>
      </c>
      <c r="D1244" s="2" t="s">
        <v>41</v>
      </c>
      <c r="E1244" s="2" t="s">
        <v>218</v>
      </c>
      <c r="F1244" s="2" t="s">
        <v>3260</v>
      </c>
      <c r="G1244" s="2" t="s">
        <v>3</v>
      </c>
      <c r="H1244" s="2" t="s">
        <v>3677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921</v>
      </c>
      <c r="P1244" s="2" t="s">
        <v>922</v>
      </c>
      <c r="Q1244" s="1">
        <v>26.05245</v>
      </c>
      <c r="R1244" s="1">
        <v>0</v>
      </c>
      <c r="S1244" s="1">
        <v>26.05245</v>
      </c>
      <c r="T1244" s="1">
        <v>0</v>
      </c>
      <c r="U1244" s="2" t="s">
        <v>0</v>
      </c>
      <c r="V1244" s="1">
        <v>0</v>
      </c>
      <c r="W1244" s="1">
        <v>0</v>
      </c>
      <c r="X1244" s="2" t="s">
        <v>0</v>
      </c>
      <c r="Y1244" s="1">
        <v>0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35" t="s">
        <v>1</v>
      </c>
      <c r="AN1244" s="2" t="s">
        <v>1</v>
      </c>
      <c r="AO1244" s="135" t="s">
        <v>1</v>
      </c>
      <c r="AP1244" s="2" t="s">
        <v>1</v>
      </c>
      <c r="AQ1244" s="4">
        <v>26.05245</v>
      </c>
      <c r="AR1244" s="4">
        <v>0</v>
      </c>
    </row>
    <row r="1245" spans="1:44" ht="15" customHeight="1" x14ac:dyDescent="0.25">
      <c r="A1245" s="2" t="s">
        <v>436</v>
      </c>
      <c r="B1245" s="47">
        <v>44490</v>
      </c>
      <c r="C1245" s="2" t="s">
        <v>6</v>
      </c>
      <c r="D1245" s="2" t="s">
        <v>41</v>
      </c>
      <c r="E1245" s="2" t="s">
        <v>218</v>
      </c>
      <c r="F1245" s="2" t="s">
        <v>3260</v>
      </c>
      <c r="G1245" s="2" t="s">
        <v>3</v>
      </c>
      <c r="H1245" s="2" t="s">
        <v>3678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130.92075</v>
      </c>
      <c r="R1245" s="1">
        <v>0</v>
      </c>
      <c r="S1245" s="1">
        <v>117.61555000000001</v>
      </c>
      <c r="T1245" s="1">
        <v>0</v>
      </c>
      <c r="U1245" s="2" t="s">
        <v>0</v>
      </c>
      <c r="V1245" s="1">
        <v>0</v>
      </c>
      <c r="W1245" s="1">
        <v>11.469999999999999</v>
      </c>
      <c r="X1245" s="2" t="s">
        <v>8</v>
      </c>
      <c r="Y1245" s="1">
        <v>1.8351999999999999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35" t="s">
        <v>1</v>
      </c>
      <c r="AN1245" s="2" t="s">
        <v>1</v>
      </c>
      <c r="AO1245" s="135" t="s">
        <v>1</v>
      </c>
      <c r="AP1245" s="2" t="s">
        <v>1</v>
      </c>
      <c r="AQ1245" s="4">
        <v>130.92075</v>
      </c>
      <c r="AR1245" s="4">
        <v>0</v>
      </c>
    </row>
    <row r="1246" spans="1:44" ht="15" customHeight="1" x14ac:dyDescent="0.25">
      <c r="A1246" s="2" t="s">
        <v>437</v>
      </c>
      <c r="B1246" s="47">
        <v>44490</v>
      </c>
      <c r="C1246" s="2" t="s">
        <v>6</v>
      </c>
      <c r="D1246" s="2" t="s">
        <v>41</v>
      </c>
      <c r="E1246" s="2" t="s">
        <v>218</v>
      </c>
      <c r="F1246" s="2" t="s">
        <v>3260</v>
      </c>
      <c r="G1246" s="2" t="s">
        <v>3</v>
      </c>
      <c r="H1246" s="2" t="s">
        <v>3679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2537.8663120000006</v>
      </c>
      <c r="R1246" s="1">
        <v>0</v>
      </c>
      <c r="S1246" s="1">
        <v>1678.901450000001</v>
      </c>
      <c r="T1246" s="1">
        <v>0</v>
      </c>
      <c r="U1246" s="2" t="s">
        <v>0</v>
      </c>
      <c r="V1246" s="1">
        <v>0</v>
      </c>
      <c r="W1246" s="1">
        <v>740.48694999999975</v>
      </c>
      <c r="X1246" s="2" t="s">
        <v>0</v>
      </c>
      <c r="Y1246" s="1">
        <v>118.47791200000005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35" t="s">
        <v>1</v>
      </c>
      <c r="AN1246" s="2" t="s">
        <v>1</v>
      </c>
      <c r="AO1246" s="135" t="s">
        <v>1</v>
      </c>
      <c r="AP1246" s="2" t="s">
        <v>1</v>
      </c>
      <c r="AQ1246" s="4">
        <v>2537.8663120000006</v>
      </c>
      <c r="AR1246" s="4">
        <v>0</v>
      </c>
    </row>
    <row r="1247" spans="1:44" ht="15" customHeight="1" x14ac:dyDescent="0.25">
      <c r="A1247" s="2" t="s">
        <v>438</v>
      </c>
      <c r="B1247" s="47">
        <v>44490</v>
      </c>
      <c r="C1247" s="2" t="s">
        <v>6</v>
      </c>
      <c r="D1247" s="2" t="s">
        <v>41</v>
      </c>
      <c r="E1247" s="2" t="s">
        <v>218</v>
      </c>
      <c r="F1247" s="2" t="s">
        <v>3260</v>
      </c>
      <c r="G1247" s="2" t="s">
        <v>3</v>
      </c>
      <c r="H1247" s="2" t="s">
        <v>3680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496.47775000000001</v>
      </c>
      <c r="R1247" s="1">
        <v>0</v>
      </c>
      <c r="S1247" s="1">
        <v>447.09655000000004</v>
      </c>
      <c r="T1247" s="1">
        <v>0</v>
      </c>
      <c r="U1247" s="2" t="s">
        <v>0</v>
      </c>
      <c r="V1247" s="1">
        <v>0</v>
      </c>
      <c r="W1247" s="1">
        <v>42.569999999999993</v>
      </c>
      <c r="X1247" s="2" t="s">
        <v>0</v>
      </c>
      <c r="Y1247" s="1">
        <v>6.8111999999999995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35" t="s">
        <v>1</v>
      </c>
      <c r="AN1247" s="2" t="s">
        <v>1</v>
      </c>
      <c r="AO1247" s="135" t="s">
        <v>1</v>
      </c>
      <c r="AP1247" s="2" t="s">
        <v>1</v>
      </c>
      <c r="AQ1247" s="4">
        <v>496.47775000000001</v>
      </c>
      <c r="AR1247" s="4">
        <v>0</v>
      </c>
    </row>
    <row r="1248" spans="1:44" ht="15" customHeight="1" x14ac:dyDescent="0.25">
      <c r="A1248" s="2" t="s">
        <v>439</v>
      </c>
      <c r="B1248" s="47">
        <v>44490</v>
      </c>
      <c r="C1248" s="2" t="s">
        <v>34</v>
      </c>
      <c r="D1248" s="2" t="s">
        <v>41</v>
      </c>
      <c r="E1248" s="2" t="s">
        <v>216</v>
      </c>
      <c r="F1248" s="2" t="s">
        <v>3681</v>
      </c>
      <c r="G1248" s="2" t="s">
        <v>3</v>
      </c>
      <c r="H1248" s="2" t="s">
        <v>3682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1471</v>
      </c>
      <c r="P1248" s="2" t="s">
        <v>1472</v>
      </c>
      <c r="Q1248" s="1">
        <v>32.36</v>
      </c>
      <c r="R1248" s="1">
        <v>0</v>
      </c>
      <c r="S1248" s="1">
        <v>32.36</v>
      </c>
      <c r="T1248" s="1">
        <v>0</v>
      </c>
      <c r="U1248" s="2" t="s">
        <v>0</v>
      </c>
      <c r="V1248" s="1">
        <v>0</v>
      </c>
      <c r="W1248" s="1">
        <v>0</v>
      </c>
      <c r="X1248" s="2" t="s">
        <v>0</v>
      </c>
      <c r="Y1248" s="1">
        <v>0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35" t="s">
        <v>1</v>
      </c>
      <c r="AN1248" s="2" t="s">
        <v>1</v>
      </c>
      <c r="AO1248" s="135" t="s">
        <v>1</v>
      </c>
      <c r="AP1248" s="2" t="s">
        <v>1</v>
      </c>
      <c r="AQ1248" s="4">
        <v>32.36</v>
      </c>
      <c r="AR1248" s="4">
        <v>0</v>
      </c>
    </row>
    <row r="1249" spans="1:44" ht="15" customHeight="1" x14ac:dyDescent="0.25">
      <c r="A1249" s="2" t="s">
        <v>440</v>
      </c>
      <c r="B1249" s="47">
        <v>44490</v>
      </c>
      <c r="C1249" s="2" t="s">
        <v>34</v>
      </c>
      <c r="D1249" s="2" t="s">
        <v>41</v>
      </c>
      <c r="E1249" s="2" t="s">
        <v>216</v>
      </c>
      <c r="F1249" s="2" t="s">
        <v>3683</v>
      </c>
      <c r="G1249" s="2" t="s">
        <v>3</v>
      </c>
      <c r="H1249" s="2" t="s">
        <v>3684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957.02819999999974</v>
      </c>
      <c r="R1249" s="1">
        <v>0</v>
      </c>
      <c r="S1249" s="1">
        <v>891.20569999999952</v>
      </c>
      <c r="T1249" s="1">
        <v>0</v>
      </c>
      <c r="U1249" s="2" t="s">
        <v>0</v>
      </c>
      <c r="V1249" s="1">
        <v>0</v>
      </c>
      <c r="W1249" s="1">
        <v>56.743499999999997</v>
      </c>
      <c r="X1249" s="2" t="s">
        <v>8</v>
      </c>
      <c r="Y1249" s="1">
        <v>9.0790000000000006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35" t="s">
        <v>1</v>
      </c>
      <c r="AN1249" s="2" t="s">
        <v>1</v>
      </c>
      <c r="AO1249" s="135" t="s">
        <v>1</v>
      </c>
      <c r="AP1249" s="2" t="s">
        <v>1</v>
      </c>
      <c r="AQ1249" s="4">
        <v>957.02819999999952</v>
      </c>
      <c r="AR1249" s="4">
        <v>0</v>
      </c>
    </row>
    <row r="1250" spans="1:44" ht="15" customHeight="1" x14ac:dyDescent="0.25">
      <c r="A1250" s="2" t="s">
        <v>441</v>
      </c>
      <c r="B1250" s="47">
        <v>44490</v>
      </c>
      <c r="C1250" s="2" t="s">
        <v>34</v>
      </c>
      <c r="D1250" s="2" t="s">
        <v>41</v>
      </c>
      <c r="E1250" s="2" t="s">
        <v>216</v>
      </c>
      <c r="F1250" s="2" t="s">
        <v>3683</v>
      </c>
      <c r="G1250" s="2" t="s">
        <v>3</v>
      </c>
      <c r="H1250" s="2" t="s">
        <v>3685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1182.1472000000003</v>
      </c>
      <c r="R1250" s="1">
        <v>0</v>
      </c>
      <c r="S1250" s="1">
        <v>996.30359999999973</v>
      </c>
      <c r="T1250" s="1">
        <v>0</v>
      </c>
      <c r="U1250" s="2" t="s">
        <v>0</v>
      </c>
      <c r="V1250" s="1">
        <v>0</v>
      </c>
      <c r="W1250" s="1">
        <v>160.21000000000004</v>
      </c>
      <c r="X1250" s="2" t="s">
        <v>0</v>
      </c>
      <c r="Y1250" s="1">
        <v>25.633600000000001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35" t="s">
        <v>1</v>
      </c>
      <c r="AN1250" s="2" t="s">
        <v>1</v>
      </c>
      <c r="AO1250" s="135" t="s">
        <v>1</v>
      </c>
      <c r="AP1250" s="2" t="s">
        <v>1</v>
      </c>
      <c r="AQ1250" s="4">
        <v>1182.1471999999999</v>
      </c>
      <c r="AR1250" s="4">
        <v>0</v>
      </c>
    </row>
    <row r="1251" spans="1:44" ht="15" customHeight="1" x14ac:dyDescent="0.25">
      <c r="A1251" s="2" t="s">
        <v>442</v>
      </c>
      <c r="B1251" s="47">
        <v>44490</v>
      </c>
      <c r="C1251" s="2" t="s">
        <v>26</v>
      </c>
      <c r="D1251" s="2" t="s">
        <v>41</v>
      </c>
      <c r="E1251" s="2" t="s">
        <v>211</v>
      </c>
      <c r="F1251" s="2" t="s">
        <v>2620</v>
      </c>
      <c r="G1251" s="2" t="s">
        <v>3</v>
      </c>
      <c r="H1251" s="2" t="s">
        <v>3686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1342</v>
      </c>
      <c r="P1251" s="2" t="s">
        <v>898</v>
      </c>
      <c r="Q1251" s="1">
        <v>30.014600000000002</v>
      </c>
      <c r="R1251" s="1">
        <v>0</v>
      </c>
      <c r="S1251" s="1">
        <v>30.014600000000002</v>
      </c>
      <c r="T1251" s="1">
        <v>0</v>
      </c>
      <c r="U1251" s="2" t="s">
        <v>0</v>
      </c>
      <c r="V1251" s="1">
        <v>0</v>
      </c>
      <c r="W1251" s="1">
        <v>0</v>
      </c>
      <c r="X1251" s="2" t="s">
        <v>0</v>
      </c>
      <c r="Y1251" s="1">
        <v>0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35" t="s">
        <v>1</v>
      </c>
      <c r="AN1251" s="2" t="s">
        <v>1</v>
      </c>
      <c r="AO1251" s="135" t="s">
        <v>1</v>
      </c>
      <c r="AP1251" s="2" t="s">
        <v>1</v>
      </c>
      <c r="AQ1251" s="4">
        <v>30.014600000000002</v>
      </c>
      <c r="AR1251" s="4">
        <v>0</v>
      </c>
    </row>
    <row r="1252" spans="1:44" ht="15" customHeight="1" x14ac:dyDescent="0.25">
      <c r="A1252" s="2" t="s">
        <v>443</v>
      </c>
      <c r="B1252" s="47">
        <v>44490</v>
      </c>
      <c r="C1252" s="2" t="s">
        <v>26</v>
      </c>
      <c r="D1252" s="2" t="s">
        <v>41</v>
      </c>
      <c r="E1252" s="2" t="s">
        <v>211</v>
      </c>
      <c r="F1252" s="2" t="s">
        <v>2616</v>
      </c>
      <c r="G1252" s="2" t="s">
        <v>3</v>
      </c>
      <c r="H1252" s="2" t="s">
        <v>3687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33.44</v>
      </c>
      <c r="R1252" s="1">
        <v>0</v>
      </c>
      <c r="S1252" s="1">
        <v>33.44</v>
      </c>
      <c r="T1252" s="1">
        <v>0</v>
      </c>
      <c r="U1252" s="2" t="s">
        <v>0</v>
      </c>
      <c r="V1252" s="1">
        <v>0</v>
      </c>
      <c r="W1252" s="1">
        <v>0</v>
      </c>
      <c r="X1252" s="2" t="s">
        <v>0</v>
      </c>
      <c r="Y1252" s="1">
        <v>0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35" t="s">
        <v>1</v>
      </c>
      <c r="AN1252" s="2" t="s">
        <v>1</v>
      </c>
      <c r="AO1252" s="135" t="s">
        <v>1</v>
      </c>
      <c r="AP1252" s="2" t="s">
        <v>1</v>
      </c>
      <c r="AQ1252" s="4">
        <v>33.44</v>
      </c>
      <c r="AR1252" s="4">
        <v>0</v>
      </c>
    </row>
    <row r="1253" spans="1:44" ht="15" customHeight="1" x14ac:dyDescent="0.25">
      <c r="A1253" s="2" t="s">
        <v>444</v>
      </c>
      <c r="B1253" s="47">
        <v>44490</v>
      </c>
      <c r="C1253" s="2" t="s">
        <v>26</v>
      </c>
      <c r="D1253" s="2" t="s">
        <v>41</v>
      </c>
      <c r="E1253" s="2" t="s">
        <v>211</v>
      </c>
      <c r="F1253" s="2" t="s">
        <v>2616</v>
      </c>
      <c r="G1253" s="2" t="s">
        <v>3</v>
      </c>
      <c r="H1253" s="2" t="s">
        <v>3688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2071.9589679999999</v>
      </c>
      <c r="R1253" s="1">
        <v>0</v>
      </c>
      <c r="S1253" s="1">
        <v>1328.3722500000003</v>
      </c>
      <c r="T1253" s="1">
        <v>0</v>
      </c>
      <c r="U1253" s="2" t="s">
        <v>0</v>
      </c>
      <c r="V1253" s="1">
        <v>0</v>
      </c>
      <c r="W1253" s="1">
        <v>641.0230499999999</v>
      </c>
      <c r="X1253" s="2" t="s">
        <v>8</v>
      </c>
      <c r="Y1253" s="1">
        <v>102.56366799999999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35" t="s">
        <v>1</v>
      </c>
      <c r="AN1253" s="2" t="s">
        <v>1</v>
      </c>
      <c r="AO1253" s="135" t="s">
        <v>1</v>
      </c>
      <c r="AP1253" s="2" t="s">
        <v>1</v>
      </c>
      <c r="AQ1253" s="4">
        <v>2071.9589679999999</v>
      </c>
      <c r="AR1253" s="4">
        <v>0</v>
      </c>
    </row>
    <row r="1254" spans="1:44" ht="15" customHeight="1" x14ac:dyDescent="0.25">
      <c r="A1254" s="2" t="s">
        <v>445</v>
      </c>
      <c r="B1254" s="47">
        <v>44490</v>
      </c>
      <c r="C1254" s="2" t="s">
        <v>6</v>
      </c>
      <c r="D1254" s="2" t="s">
        <v>41</v>
      </c>
      <c r="E1254" s="2" t="s">
        <v>214</v>
      </c>
      <c r="F1254" s="2" t="s">
        <v>2504</v>
      </c>
      <c r="G1254" s="2" t="s">
        <v>3</v>
      </c>
      <c r="H1254" s="2" t="s">
        <v>3689</v>
      </c>
      <c r="I1254" s="1"/>
      <c r="J1254" s="1"/>
      <c r="K1254" s="1"/>
      <c r="L1254" s="1"/>
      <c r="M1254" s="1">
        <v>0</v>
      </c>
      <c r="N1254" s="2"/>
      <c r="O1254" s="2" t="s">
        <v>2</v>
      </c>
      <c r="P1254" s="2"/>
      <c r="Q1254" s="1">
        <v>1643.7824000000001</v>
      </c>
      <c r="R1254" s="1">
        <v>0</v>
      </c>
      <c r="S1254" s="1">
        <v>1616.94</v>
      </c>
      <c r="T1254" s="1">
        <v>0</v>
      </c>
      <c r="U1254" s="2" t="s">
        <v>0</v>
      </c>
      <c r="V1254" s="1">
        <v>0</v>
      </c>
      <c r="W1254" s="1">
        <v>23.14</v>
      </c>
      <c r="X1254" s="2" t="s">
        <v>8</v>
      </c>
      <c r="Y1254" s="1">
        <v>3.7024000000000004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35"/>
      <c r="AN1254" s="2"/>
      <c r="AO1254" s="135">
        <v>0</v>
      </c>
      <c r="AP1254" s="2">
        <v>0</v>
      </c>
      <c r="AQ1254" s="4">
        <v>1643.7824000000001</v>
      </c>
      <c r="AR1254" s="4">
        <v>0</v>
      </c>
    </row>
    <row r="1255" spans="1:44" ht="15" customHeight="1" x14ac:dyDescent="0.25">
      <c r="A1255" s="2" t="s">
        <v>446</v>
      </c>
      <c r="B1255" s="47">
        <v>44490</v>
      </c>
      <c r="C1255" s="2" t="s">
        <v>6</v>
      </c>
      <c r="D1255" s="2" t="s">
        <v>41</v>
      </c>
      <c r="E1255" s="2" t="s">
        <v>1110</v>
      </c>
      <c r="F1255" s="2" t="s">
        <v>1326</v>
      </c>
      <c r="G1255" s="2" t="s">
        <v>895</v>
      </c>
      <c r="H1255" s="2" t="s">
        <v>3438</v>
      </c>
      <c r="I1255" s="1"/>
      <c r="J1255" s="1"/>
      <c r="K1255" s="1"/>
      <c r="L1255" s="1"/>
      <c r="M1255" s="1">
        <v>0</v>
      </c>
      <c r="N1255" s="2"/>
      <c r="O1255" s="2" t="s">
        <v>2</v>
      </c>
      <c r="P1255" s="2"/>
      <c r="Q1255" s="1">
        <v>0</v>
      </c>
      <c r="R1255" s="1">
        <v>0</v>
      </c>
      <c r="S1255" s="1">
        <v>0</v>
      </c>
      <c r="T1255" s="1">
        <v>0</v>
      </c>
      <c r="U1255" s="2" t="s">
        <v>0</v>
      </c>
      <c r="V1255" s="1">
        <v>0</v>
      </c>
      <c r="W1255" s="1">
        <v>0</v>
      </c>
      <c r="X1255" s="2" t="s">
        <v>0</v>
      </c>
      <c r="Y1255" s="1">
        <v>0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35"/>
      <c r="AN1255" s="2"/>
      <c r="AO1255" s="135">
        <v>0</v>
      </c>
      <c r="AP1255" s="2"/>
      <c r="AQ1255" s="4">
        <v>0</v>
      </c>
      <c r="AR1255" s="4">
        <v>0</v>
      </c>
    </row>
    <row r="1256" spans="1:44" ht="15" customHeight="1" x14ac:dyDescent="0.25">
      <c r="A1256" s="2" t="s">
        <v>447</v>
      </c>
      <c r="B1256" s="47">
        <v>44490</v>
      </c>
      <c r="C1256" s="2" t="s">
        <v>1364</v>
      </c>
      <c r="D1256" s="2" t="s">
        <v>37</v>
      </c>
      <c r="E1256" s="2" t="s">
        <v>1367</v>
      </c>
      <c r="F1256" s="2" t="s">
        <v>3596</v>
      </c>
      <c r="G1256" s="2" t="s">
        <v>3</v>
      </c>
      <c r="H1256" s="2" t="s">
        <v>3690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2120.3247499999993</v>
      </c>
      <c r="R1256" s="1">
        <v>0</v>
      </c>
      <c r="S1256" s="1">
        <v>1673.3341</v>
      </c>
      <c r="T1256" s="1">
        <v>0</v>
      </c>
      <c r="U1256" s="2" t="s">
        <v>0</v>
      </c>
      <c r="V1256" s="1">
        <v>0</v>
      </c>
      <c r="W1256" s="1">
        <v>385.33675000000005</v>
      </c>
      <c r="X1256" s="2" t="s">
        <v>0</v>
      </c>
      <c r="Y1256" s="1">
        <v>61.653900000000014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35" t="s">
        <v>1</v>
      </c>
      <c r="AN1256" s="2" t="s">
        <v>1</v>
      </c>
      <c r="AO1256" s="135" t="s">
        <v>1</v>
      </c>
      <c r="AP1256" s="2" t="s">
        <v>1</v>
      </c>
      <c r="AQ1256" s="4">
        <v>2120.3247499999998</v>
      </c>
      <c r="AR1256" s="4">
        <v>0</v>
      </c>
    </row>
    <row r="1257" spans="1:44" ht="15" customHeight="1" x14ac:dyDescent="0.25">
      <c r="A1257" s="2" t="s">
        <v>448</v>
      </c>
      <c r="B1257" s="47">
        <v>44490</v>
      </c>
      <c r="C1257" s="2" t="s">
        <v>6</v>
      </c>
      <c r="D1257" s="2" t="s">
        <v>37</v>
      </c>
      <c r="E1257" s="2" t="s">
        <v>209</v>
      </c>
      <c r="F1257" s="2" t="s">
        <v>3540</v>
      </c>
      <c r="G1257" s="2" t="s">
        <v>3</v>
      </c>
      <c r="H1257" s="2" t="s">
        <v>3691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1">
        <v>3603.4695280000014</v>
      </c>
      <c r="R1257" s="1">
        <v>0</v>
      </c>
      <c r="S1257" s="1">
        <v>2868.4484000000025</v>
      </c>
      <c r="T1257" s="1">
        <v>0</v>
      </c>
      <c r="U1257" s="2" t="s">
        <v>0</v>
      </c>
      <c r="V1257" s="1">
        <v>0</v>
      </c>
      <c r="W1257" s="1">
        <v>633.63890000000004</v>
      </c>
      <c r="X1257" s="2" t="s">
        <v>0</v>
      </c>
      <c r="Y1257" s="1">
        <v>101.38222800000003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35" t="s">
        <v>1</v>
      </c>
      <c r="AN1257" s="2" t="s">
        <v>1</v>
      </c>
      <c r="AO1257" s="135" t="s">
        <v>1</v>
      </c>
      <c r="AP1257" s="2" t="s">
        <v>1</v>
      </c>
      <c r="AQ1257" s="4">
        <v>3603.4695280000024</v>
      </c>
      <c r="AR1257" s="4">
        <v>0</v>
      </c>
    </row>
    <row r="1258" spans="1:44" ht="15" customHeight="1" x14ac:dyDescent="0.25">
      <c r="A1258" s="2" t="s">
        <v>449</v>
      </c>
      <c r="B1258" s="47">
        <v>44490</v>
      </c>
      <c r="C1258" s="2" t="s">
        <v>34</v>
      </c>
      <c r="D1258" s="2" t="s">
        <v>37</v>
      </c>
      <c r="E1258" s="2" t="s">
        <v>207</v>
      </c>
      <c r="F1258" s="2" t="s">
        <v>1977</v>
      </c>
      <c r="G1258" s="2" t="s">
        <v>3</v>
      </c>
      <c r="H1258" s="2" t="s">
        <v>3692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903</v>
      </c>
      <c r="P1258" s="2" t="s">
        <v>904</v>
      </c>
      <c r="Q1258" s="1">
        <v>4.25</v>
      </c>
      <c r="R1258" s="1">
        <v>0</v>
      </c>
      <c r="S1258" s="1">
        <v>4.25</v>
      </c>
      <c r="T1258" s="1">
        <v>0</v>
      </c>
      <c r="U1258" s="2" t="s">
        <v>0</v>
      </c>
      <c r="V1258" s="1">
        <v>0</v>
      </c>
      <c r="W1258" s="1">
        <v>0</v>
      </c>
      <c r="X1258" s="2" t="s">
        <v>0</v>
      </c>
      <c r="Y1258" s="1">
        <v>0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35" t="s">
        <v>1</v>
      </c>
      <c r="AN1258" s="2" t="s">
        <v>1</v>
      </c>
      <c r="AO1258" s="135" t="s">
        <v>1</v>
      </c>
      <c r="AP1258" s="2" t="s">
        <v>1</v>
      </c>
      <c r="AQ1258" s="4">
        <v>4.25</v>
      </c>
      <c r="AR1258" s="4">
        <v>0</v>
      </c>
    </row>
    <row r="1259" spans="1:44" ht="15" customHeight="1" x14ac:dyDescent="0.25">
      <c r="A1259" s="2" t="s">
        <v>450</v>
      </c>
      <c r="B1259" s="47">
        <v>44490</v>
      </c>
      <c r="C1259" s="2" t="s">
        <v>34</v>
      </c>
      <c r="D1259" s="2" t="s">
        <v>37</v>
      </c>
      <c r="E1259" s="2" t="s">
        <v>207</v>
      </c>
      <c r="F1259" s="2" t="s">
        <v>1977</v>
      </c>
      <c r="G1259" s="2" t="s">
        <v>3</v>
      </c>
      <c r="H1259" s="2" t="s">
        <v>3693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1338</v>
      </c>
      <c r="P1259" s="2" t="s">
        <v>1339</v>
      </c>
      <c r="Q1259" s="1">
        <v>5.84</v>
      </c>
      <c r="R1259" s="1">
        <v>0</v>
      </c>
      <c r="S1259" s="1">
        <v>5.84</v>
      </c>
      <c r="T1259" s="1">
        <v>0</v>
      </c>
      <c r="U1259" s="2" t="s">
        <v>0</v>
      </c>
      <c r="V1259" s="1">
        <v>0</v>
      </c>
      <c r="W1259" s="1">
        <v>0</v>
      </c>
      <c r="X1259" s="2" t="s">
        <v>0</v>
      </c>
      <c r="Y1259" s="1">
        <v>0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35" t="s">
        <v>1</v>
      </c>
      <c r="AN1259" s="2" t="s">
        <v>1</v>
      </c>
      <c r="AO1259" s="135" t="s">
        <v>1</v>
      </c>
      <c r="AP1259" s="2" t="s">
        <v>1</v>
      </c>
      <c r="AQ1259" s="4">
        <v>5.84</v>
      </c>
      <c r="AR1259" s="4">
        <v>0</v>
      </c>
    </row>
    <row r="1260" spans="1:44" ht="15" customHeight="1" x14ac:dyDescent="0.25">
      <c r="A1260" s="2" t="s">
        <v>451</v>
      </c>
      <c r="B1260" s="47">
        <v>44490</v>
      </c>
      <c r="C1260" s="2" t="s">
        <v>34</v>
      </c>
      <c r="D1260" s="2" t="s">
        <v>37</v>
      </c>
      <c r="E1260" s="2" t="s">
        <v>207</v>
      </c>
      <c r="F1260" s="2" t="s">
        <v>1969</v>
      </c>
      <c r="G1260" s="2" t="s">
        <v>3</v>
      </c>
      <c r="H1260" s="2" t="s">
        <v>3694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333.22310000000004</v>
      </c>
      <c r="R1260" s="1">
        <v>0</v>
      </c>
      <c r="S1260" s="1">
        <v>307.76110000000006</v>
      </c>
      <c r="T1260" s="1">
        <v>0</v>
      </c>
      <c r="U1260" s="2" t="s">
        <v>0</v>
      </c>
      <c r="V1260" s="1">
        <v>0</v>
      </c>
      <c r="W1260" s="1">
        <v>21.95</v>
      </c>
      <c r="X1260" s="2" t="s">
        <v>0</v>
      </c>
      <c r="Y1260" s="1">
        <v>3.512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35" t="s">
        <v>1</v>
      </c>
      <c r="AN1260" s="2" t="s">
        <v>1</v>
      </c>
      <c r="AO1260" s="135" t="s">
        <v>1</v>
      </c>
      <c r="AP1260" s="2" t="s">
        <v>1</v>
      </c>
      <c r="AQ1260" s="4">
        <v>333.22310000000004</v>
      </c>
      <c r="AR1260" s="4">
        <v>0</v>
      </c>
    </row>
    <row r="1261" spans="1:44" ht="15" customHeight="1" x14ac:dyDescent="0.25">
      <c r="A1261" s="2" t="s">
        <v>452</v>
      </c>
      <c r="B1261" s="47">
        <v>44490</v>
      </c>
      <c r="C1261" s="2" t="s">
        <v>34</v>
      </c>
      <c r="D1261" s="2" t="s">
        <v>37</v>
      </c>
      <c r="E1261" s="2" t="s">
        <v>207</v>
      </c>
      <c r="F1261" s="2" t="s">
        <v>1969</v>
      </c>
      <c r="G1261" s="2" t="s">
        <v>3</v>
      </c>
      <c r="H1261" s="2" t="s">
        <v>3695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745.45574999999997</v>
      </c>
      <c r="R1261" s="1">
        <v>0</v>
      </c>
      <c r="S1261" s="1">
        <v>680.97134999999992</v>
      </c>
      <c r="T1261" s="1">
        <v>0</v>
      </c>
      <c r="U1261" s="2" t="s">
        <v>0</v>
      </c>
      <c r="V1261" s="1">
        <v>0</v>
      </c>
      <c r="W1261" s="1">
        <v>55.589999999999996</v>
      </c>
      <c r="X1261" s="2" t="s">
        <v>0</v>
      </c>
      <c r="Y1261" s="1">
        <v>8.8943999999999992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35" t="s">
        <v>1</v>
      </c>
      <c r="AN1261" s="2" t="s">
        <v>1</v>
      </c>
      <c r="AO1261" s="135" t="s">
        <v>1</v>
      </c>
      <c r="AP1261" s="2" t="s">
        <v>1</v>
      </c>
      <c r="AQ1261" s="4">
        <v>745.45574999999997</v>
      </c>
      <c r="AR1261" s="4">
        <v>0</v>
      </c>
    </row>
    <row r="1262" spans="1:44" ht="15" customHeight="1" x14ac:dyDescent="0.25">
      <c r="A1262" s="2" t="s">
        <v>453</v>
      </c>
      <c r="B1262" s="47">
        <v>44490</v>
      </c>
      <c r="C1262" s="2" t="s">
        <v>34</v>
      </c>
      <c r="D1262" s="2" t="s">
        <v>37</v>
      </c>
      <c r="E1262" s="2" t="s">
        <v>207</v>
      </c>
      <c r="F1262" s="2" t="s">
        <v>1969</v>
      </c>
      <c r="G1262" s="2" t="s">
        <v>3</v>
      </c>
      <c r="H1262" s="2" t="s">
        <v>3696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2</v>
      </c>
      <c r="P1262" s="2" t="s">
        <v>1</v>
      </c>
      <c r="Q1262" s="1">
        <v>440.37080000000009</v>
      </c>
      <c r="R1262" s="1">
        <v>0</v>
      </c>
      <c r="S1262" s="1">
        <v>322.96450000000004</v>
      </c>
      <c r="T1262" s="1">
        <v>0</v>
      </c>
      <c r="U1262" s="2" t="s">
        <v>0</v>
      </c>
      <c r="V1262" s="1">
        <v>0</v>
      </c>
      <c r="W1262" s="1">
        <v>101.2123</v>
      </c>
      <c r="X1262" s="2" t="s">
        <v>0</v>
      </c>
      <c r="Y1262" s="1">
        <v>16.193999999999999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35" t="s">
        <v>1</v>
      </c>
      <c r="AN1262" s="2" t="s">
        <v>1</v>
      </c>
      <c r="AO1262" s="135" t="s">
        <v>1</v>
      </c>
      <c r="AP1262" s="2" t="s">
        <v>1</v>
      </c>
      <c r="AQ1262" s="4">
        <v>440.37080000000009</v>
      </c>
      <c r="AR1262" s="4">
        <v>0</v>
      </c>
    </row>
    <row r="1263" spans="1:44" ht="15" customHeight="1" x14ac:dyDescent="0.25">
      <c r="A1263" s="2" t="s">
        <v>454</v>
      </c>
      <c r="B1263" s="47">
        <v>44490</v>
      </c>
      <c r="C1263" s="2" t="s">
        <v>26</v>
      </c>
      <c r="D1263" s="2" t="s">
        <v>37</v>
      </c>
      <c r="E1263" s="2" t="s">
        <v>4</v>
      </c>
      <c r="F1263" s="2" t="s">
        <v>2133</v>
      </c>
      <c r="G1263" s="2" t="s">
        <v>3</v>
      </c>
      <c r="H1263" s="2" t="s">
        <v>3697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1301.1406519999998</v>
      </c>
      <c r="R1263" s="1">
        <v>0</v>
      </c>
      <c r="S1263" s="1">
        <v>928.70269999999982</v>
      </c>
      <c r="T1263" s="1">
        <v>0</v>
      </c>
      <c r="U1263" s="2" t="s">
        <v>0</v>
      </c>
      <c r="V1263" s="1">
        <v>0</v>
      </c>
      <c r="W1263" s="1">
        <v>321.06719999999996</v>
      </c>
      <c r="X1263" s="2" t="s">
        <v>8</v>
      </c>
      <c r="Y1263" s="1">
        <v>51.370752000000003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35" t="s">
        <v>1</v>
      </c>
      <c r="AN1263" s="2" t="s">
        <v>1</v>
      </c>
      <c r="AO1263" s="135" t="s">
        <v>1</v>
      </c>
      <c r="AP1263" s="2" t="s">
        <v>1</v>
      </c>
      <c r="AQ1263" s="4">
        <v>1301.1406519999998</v>
      </c>
      <c r="AR1263" s="4">
        <v>0</v>
      </c>
    </row>
    <row r="1264" spans="1:44" ht="15" customHeight="1" x14ac:dyDescent="0.25">
      <c r="A1264" s="2" t="s">
        <v>455</v>
      </c>
      <c r="B1264" s="46">
        <v>44490</v>
      </c>
      <c r="C1264" s="2" t="s">
        <v>6</v>
      </c>
      <c r="D1264" s="2" t="s">
        <v>32</v>
      </c>
      <c r="E1264" s="2" t="s">
        <v>203</v>
      </c>
      <c r="F1264" s="58" t="s">
        <v>2707</v>
      </c>
      <c r="G1264" s="2" t="s">
        <v>3</v>
      </c>
      <c r="H1264" s="2" t="s">
        <v>3698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3269.6524739999995</v>
      </c>
      <c r="R1264" s="1">
        <v>0</v>
      </c>
      <c r="S1264" s="1">
        <v>2386.5109500000008</v>
      </c>
      <c r="T1264" s="1">
        <v>0</v>
      </c>
      <c r="U1264" s="2" t="s">
        <v>0</v>
      </c>
      <c r="V1264" s="1">
        <v>0</v>
      </c>
      <c r="W1264" s="1">
        <v>761.32889999999998</v>
      </c>
      <c r="X1264" s="2" t="s">
        <v>8</v>
      </c>
      <c r="Y1264" s="1">
        <v>121.81262399999999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134" t="s">
        <v>0</v>
      </c>
      <c r="AK1264" s="1">
        <v>0</v>
      </c>
      <c r="AL1264" s="1">
        <v>0</v>
      </c>
      <c r="AM1264" s="134" t="s">
        <v>1</v>
      </c>
      <c r="AN1264" s="134" t="s">
        <v>1</v>
      </c>
      <c r="AO1264" s="134" t="s">
        <v>1</v>
      </c>
      <c r="AP1264" s="134" t="s">
        <v>1</v>
      </c>
      <c r="AQ1264" s="98">
        <v>3269.6524740000009</v>
      </c>
      <c r="AR1264" s="7">
        <v>0</v>
      </c>
    </row>
    <row r="1265" spans="1:44" ht="15" customHeight="1" x14ac:dyDescent="0.25">
      <c r="A1265" s="2" t="s">
        <v>456</v>
      </c>
      <c r="B1265" s="47">
        <v>44490</v>
      </c>
      <c r="C1265" s="2" t="s">
        <v>26</v>
      </c>
      <c r="D1265" s="2" t="s">
        <v>32</v>
      </c>
      <c r="E1265" s="2" t="s">
        <v>31</v>
      </c>
      <c r="F1265" s="2" t="s">
        <v>3699</v>
      </c>
      <c r="G1265" s="2" t="s">
        <v>3</v>
      </c>
      <c r="H1265" s="2" t="s">
        <v>3700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1">
        <v>2310.1885399999996</v>
      </c>
      <c r="R1265" s="1">
        <v>0</v>
      </c>
      <c r="S1265" s="1">
        <v>1605.0094999999997</v>
      </c>
      <c r="T1265" s="1">
        <v>0</v>
      </c>
      <c r="U1265" s="2" t="s">
        <v>0</v>
      </c>
      <c r="V1265" s="1">
        <v>0</v>
      </c>
      <c r="W1265" s="1">
        <v>607.91300000000001</v>
      </c>
      <c r="X1265" s="2" t="s">
        <v>0</v>
      </c>
      <c r="Y1265" s="1">
        <v>97.266040000000018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2" t="s">
        <v>0</v>
      </c>
      <c r="AK1265" s="1">
        <v>0</v>
      </c>
      <c r="AL1265" s="1">
        <v>0</v>
      </c>
      <c r="AM1265" s="135" t="s">
        <v>1</v>
      </c>
      <c r="AN1265" s="2" t="s">
        <v>1</v>
      </c>
      <c r="AO1265" s="135" t="s">
        <v>1</v>
      </c>
      <c r="AP1265" s="2" t="s">
        <v>1</v>
      </c>
      <c r="AQ1265" s="4">
        <v>2310.1885399999996</v>
      </c>
      <c r="AR1265" s="4">
        <v>0</v>
      </c>
    </row>
    <row r="1266" spans="1:44" ht="15" customHeight="1" x14ac:dyDescent="0.25">
      <c r="A1266" s="2" t="s">
        <v>457</v>
      </c>
      <c r="B1266" s="47">
        <v>44490</v>
      </c>
      <c r="C1266" s="2" t="s">
        <v>6</v>
      </c>
      <c r="D1266" s="2" t="s">
        <v>25</v>
      </c>
      <c r="E1266" s="2" t="s">
        <v>197</v>
      </c>
      <c r="F1266" s="2" t="s">
        <v>3701</v>
      </c>
      <c r="G1266" s="2" t="s">
        <v>3</v>
      </c>
      <c r="H1266" s="2" t="s">
        <v>3702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3703</v>
      </c>
      <c r="P1266" s="2" t="s">
        <v>3704</v>
      </c>
      <c r="Q1266" s="1">
        <v>42.234400000000001</v>
      </c>
      <c r="R1266" s="1">
        <v>0</v>
      </c>
      <c r="S1266" s="1">
        <v>30.819999999999997</v>
      </c>
      <c r="T1266" s="1">
        <v>9.84</v>
      </c>
      <c r="U1266" s="2" t="s">
        <v>8</v>
      </c>
      <c r="V1266" s="1">
        <v>1.5744</v>
      </c>
      <c r="W1266" s="1">
        <v>0</v>
      </c>
      <c r="X1266" s="2" t="s">
        <v>0</v>
      </c>
      <c r="Y1266" s="1">
        <v>0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35" t="s">
        <v>1</v>
      </c>
      <c r="AN1266" s="2" t="s">
        <v>1</v>
      </c>
      <c r="AO1266" s="135" t="s">
        <v>1</v>
      </c>
      <c r="AP1266" s="2" t="s">
        <v>1</v>
      </c>
      <c r="AQ1266" s="4">
        <v>42.234399999999994</v>
      </c>
      <c r="AR1266" s="4">
        <v>0</v>
      </c>
    </row>
    <row r="1267" spans="1:44" ht="15" customHeight="1" x14ac:dyDescent="0.25">
      <c r="A1267" s="2" t="s">
        <v>458</v>
      </c>
      <c r="B1267" s="47">
        <v>44490</v>
      </c>
      <c r="C1267" s="2" t="s">
        <v>6</v>
      </c>
      <c r="D1267" s="2" t="s">
        <v>25</v>
      </c>
      <c r="E1267" s="2" t="s">
        <v>197</v>
      </c>
      <c r="F1267" s="2" t="s">
        <v>3701</v>
      </c>
      <c r="G1267" s="2" t="s">
        <v>3</v>
      </c>
      <c r="H1267" s="2" t="s">
        <v>3705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3706</v>
      </c>
      <c r="P1267" s="2" t="s">
        <v>3707</v>
      </c>
      <c r="Q1267" s="1">
        <v>62.847299999999997</v>
      </c>
      <c r="R1267" s="1">
        <v>0</v>
      </c>
      <c r="S1267" s="1">
        <v>47.512100000000004</v>
      </c>
      <c r="T1267" s="1">
        <v>13.22</v>
      </c>
      <c r="U1267" s="2" t="s">
        <v>8</v>
      </c>
      <c r="V1267" s="1">
        <v>2.1152000000000002</v>
      </c>
      <c r="W1267" s="1">
        <v>0</v>
      </c>
      <c r="X1267" s="2" t="s">
        <v>0</v>
      </c>
      <c r="Y1267" s="1">
        <v>0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35" t="s">
        <v>1</v>
      </c>
      <c r="AN1267" s="2" t="s">
        <v>1</v>
      </c>
      <c r="AO1267" s="135" t="s">
        <v>1</v>
      </c>
      <c r="AP1267" s="2" t="s">
        <v>1</v>
      </c>
      <c r="AQ1267" s="4">
        <v>62.847300000000004</v>
      </c>
      <c r="AR1267" s="4">
        <v>0</v>
      </c>
    </row>
    <row r="1268" spans="1:44" ht="15" customHeight="1" x14ac:dyDescent="0.25">
      <c r="A1268" s="2" t="s">
        <v>459</v>
      </c>
      <c r="B1268" s="47">
        <v>44490</v>
      </c>
      <c r="C1268" s="2" t="s">
        <v>6</v>
      </c>
      <c r="D1268" s="2" t="s">
        <v>25</v>
      </c>
      <c r="E1268" s="2" t="s">
        <v>197</v>
      </c>
      <c r="F1268" s="2" t="s">
        <v>3701</v>
      </c>
      <c r="G1268" s="2" t="s">
        <v>3</v>
      </c>
      <c r="H1268" s="2" t="s">
        <v>3708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2</v>
      </c>
      <c r="P1268" s="2" t="s">
        <v>1</v>
      </c>
      <c r="Q1268" s="1">
        <v>1078.4458400000001</v>
      </c>
      <c r="R1268" s="1">
        <v>0</v>
      </c>
      <c r="S1268" s="1">
        <v>809.98675000000003</v>
      </c>
      <c r="T1268" s="1">
        <v>0</v>
      </c>
      <c r="U1268" s="2" t="s">
        <v>0</v>
      </c>
      <c r="V1268" s="1">
        <v>0</v>
      </c>
      <c r="W1268" s="1">
        <v>231.43024999999994</v>
      </c>
      <c r="X1268" s="2" t="s">
        <v>8</v>
      </c>
      <c r="Y1268" s="1">
        <v>37.028840000000002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35" t="s">
        <v>1</v>
      </c>
      <c r="AN1268" s="2" t="s">
        <v>1</v>
      </c>
      <c r="AO1268" s="135" t="s">
        <v>1</v>
      </c>
      <c r="AP1268" s="2" t="s">
        <v>1</v>
      </c>
      <c r="AQ1268" s="4">
        <v>1078.4458399999999</v>
      </c>
      <c r="AR1268" s="4">
        <v>0</v>
      </c>
    </row>
    <row r="1269" spans="1:44" ht="15" customHeight="1" x14ac:dyDescent="0.25">
      <c r="A1269" s="2" t="s">
        <v>460</v>
      </c>
      <c r="B1269" s="47">
        <v>44490</v>
      </c>
      <c r="C1269" s="2" t="s">
        <v>6</v>
      </c>
      <c r="D1269" s="2" t="s">
        <v>25</v>
      </c>
      <c r="E1269" s="2" t="s">
        <v>197</v>
      </c>
      <c r="F1269" s="2" t="s">
        <v>3701</v>
      </c>
      <c r="G1269" s="2" t="s">
        <v>3</v>
      </c>
      <c r="H1269" s="2" t="s">
        <v>3709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1340.4500620000001</v>
      </c>
      <c r="R1269" s="1">
        <v>0</v>
      </c>
      <c r="S1269" s="1">
        <v>1070.3066499999998</v>
      </c>
      <c r="T1269" s="1">
        <v>0</v>
      </c>
      <c r="U1269" s="2" t="s">
        <v>0</v>
      </c>
      <c r="V1269" s="1">
        <v>0</v>
      </c>
      <c r="W1269" s="1">
        <v>232.88219999999998</v>
      </c>
      <c r="X1269" s="2" t="s">
        <v>0</v>
      </c>
      <c r="Y1269" s="1">
        <v>37.261212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35" t="s">
        <v>1</v>
      </c>
      <c r="AN1269" s="2" t="s">
        <v>1</v>
      </c>
      <c r="AO1269" s="135" t="s">
        <v>1</v>
      </c>
      <c r="AP1269" s="2" t="s">
        <v>1</v>
      </c>
      <c r="AQ1269" s="4">
        <v>1340.4500619999999</v>
      </c>
      <c r="AR1269" s="4">
        <v>0</v>
      </c>
    </row>
    <row r="1270" spans="1:44" ht="15" customHeight="1" x14ac:dyDescent="0.25">
      <c r="A1270" s="2" t="s">
        <v>461</v>
      </c>
      <c r="B1270" s="47">
        <v>44490</v>
      </c>
      <c r="C1270" s="2" t="s">
        <v>6</v>
      </c>
      <c r="D1270" s="2" t="s">
        <v>25</v>
      </c>
      <c r="E1270" s="2" t="s">
        <v>197</v>
      </c>
      <c r="F1270" s="2" t="s">
        <v>3710</v>
      </c>
      <c r="G1270" s="2" t="s">
        <v>3</v>
      </c>
      <c r="H1270" s="2" t="s">
        <v>3711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3230.060543999999</v>
      </c>
      <c r="R1270" s="1">
        <v>0</v>
      </c>
      <c r="S1270" s="1">
        <v>2287.9924000000001</v>
      </c>
      <c r="T1270" s="1">
        <v>0</v>
      </c>
      <c r="U1270" s="2" t="s">
        <v>0</v>
      </c>
      <c r="V1270" s="1">
        <v>0</v>
      </c>
      <c r="W1270" s="1">
        <v>812.12769999999989</v>
      </c>
      <c r="X1270" s="2" t="s">
        <v>0</v>
      </c>
      <c r="Y1270" s="1">
        <v>129.94044400000001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35" t="s">
        <v>1</v>
      </c>
      <c r="AN1270" s="2" t="s">
        <v>1</v>
      </c>
      <c r="AO1270" s="135" t="s">
        <v>1</v>
      </c>
      <c r="AP1270" s="2" t="s">
        <v>1</v>
      </c>
      <c r="AQ1270" s="4">
        <v>3230.0605439999999</v>
      </c>
      <c r="AR1270" s="4">
        <v>0</v>
      </c>
    </row>
    <row r="1271" spans="1:44" ht="15" customHeight="1" x14ac:dyDescent="0.25">
      <c r="A1271" s="2" t="s">
        <v>462</v>
      </c>
      <c r="B1271" s="47">
        <v>44490</v>
      </c>
      <c r="C1271" s="2" t="s">
        <v>26</v>
      </c>
      <c r="D1271" s="2" t="s">
        <v>25</v>
      </c>
      <c r="E1271" s="2" t="s">
        <v>250</v>
      </c>
      <c r="F1271" s="2" t="s">
        <v>2252</v>
      </c>
      <c r="G1271" s="2" t="s">
        <v>3</v>
      </c>
      <c r="H1271" s="2" t="s">
        <v>3712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2504.2109279999995</v>
      </c>
      <c r="R1271" s="1">
        <v>0</v>
      </c>
      <c r="S1271" s="1">
        <v>1714.3398999999995</v>
      </c>
      <c r="T1271" s="1">
        <v>0</v>
      </c>
      <c r="U1271" s="2" t="s">
        <v>0</v>
      </c>
      <c r="V1271" s="1">
        <v>0</v>
      </c>
      <c r="W1271" s="1">
        <v>680.92330000000004</v>
      </c>
      <c r="X1271" s="2" t="s">
        <v>8</v>
      </c>
      <c r="Y1271" s="1">
        <v>108.947728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35" t="s">
        <v>1</v>
      </c>
      <c r="AN1271" s="2" t="s">
        <v>1</v>
      </c>
      <c r="AO1271" s="135" t="s">
        <v>1</v>
      </c>
      <c r="AP1271" s="2" t="s">
        <v>1</v>
      </c>
      <c r="AQ1271" s="4">
        <v>2504.2109279999995</v>
      </c>
      <c r="AR1271" s="4">
        <v>0</v>
      </c>
    </row>
    <row r="1272" spans="1:44" ht="15" customHeight="1" x14ac:dyDescent="0.25">
      <c r="A1272" s="2" t="s">
        <v>463</v>
      </c>
      <c r="B1272" s="47">
        <v>44490</v>
      </c>
      <c r="C1272" s="2" t="s">
        <v>26</v>
      </c>
      <c r="D1272" s="2" t="s">
        <v>25</v>
      </c>
      <c r="E1272" s="2" t="s">
        <v>250</v>
      </c>
      <c r="F1272" s="2" t="s">
        <v>2252</v>
      </c>
      <c r="G1272" s="2" t="s">
        <v>3</v>
      </c>
      <c r="H1272" s="2" t="s">
        <v>3712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2504.2109279999995</v>
      </c>
      <c r="R1272" s="1">
        <v>0</v>
      </c>
      <c r="S1272" s="1">
        <v>1714.3398999999995</v>
      </c>
      <c r="T1272" s="1">
        <v>0</v>
      </c>
      <c r="U1272" s="2" t="s">
        <v>0</v>
      </c>
      <c r="V1272" s="1">
        <v>0</v>
      </c>
      <c r="W1272" s="1">
        <v>680.92330000000004</v>
      </c>
      <c r="X1272" s="2" t="s">
        <v>8</v>
      </c>
      <c r="Y1272" s="1">
        <v>108.947728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35" t="s">
        <v>1</v>
      </c>
      <c r="AN1272" s="2" t="s">
        <v>1</v>
      </c>
      <c r="AO1272" s="135" t="s">
        <v>1</v>
      </c>
      <c r="AP1272" s="2" t="s">
        <v>1</v>
      </c>
      <c r="AQ1272" s="4">
        <v>2504.2109279999995</v>
      </c>
      <c r="AR1272" s="4">
        <v>0</v>
      </c>
    </row>
    <row r="1273" spans="1:44" ht="15" customHeight="1" x14ac:dyDescent="0.25">
      <c r="A1273" s="2" t="s">
        <v>464</v>
      </c>
      <c r="B1273" s="47">
        <v>44490</v>
      </c>
      <c r="C1273" s="2" t="s">
        <v>6</v>
      </c>
      <c r="D1273" s="2" t="s">
        <v>23</v>
      </c>
      <c r="E1273" s="2" t="s">
        <v>193</v>
      </c>
      <c r="F1273" s="2" t="s">
        <v>1467</v>
      </c>
      <c r="G1273" s="2" t="s">
        <v>3</v>
      </c>
      <c r="H1273" s="2" t="s">
        <v>3713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2862</v>
      </c>
      <c r="P1273" s="2" t="s">
        <v>2863</v>
      </c>
      <c r="Q1273" s="1">
        <v>174.1361</v>
      </c>
      <c r="R1273" s="1">
        <v>0</v>
      </c>
      <c r="S1273" s="1">
        <v>130.3349</v>
      </c>
      <c r="T1273" s="1">
        <v>37.759599999999999</v>
      </c>
      <c r="U1273" s="2" t="s">
        <v>8</v>
      </c>
      <c r="V1273" s="1">
        <v>6.0415999999999999</v>
      </c>
      <c r="W1273" s="1">
        <v>0</v>
      </c>
      <c r="X1273" s="2" t="s">
        <v>0</v>
      </c>
      <c r="Y1273" s="1">
        <v>0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35" t="s">
        <v>1</v>
      </c>
      <c r="AN1273" s="2" t="s">
        <v>1</v>
      </c>
      <c r="AO1273" s="135" t="s">
        <v>1</v>
      </c>
      <c r="AP1273" s="2" t="s">
        <v>1</v>
      </c>
      <c r="AQ1273" s="98">
        <v>174.1361</v>
      </c>
      <c r="AR1273" s="7">
        <v>0</v>
      </c>
    </row>
    <row r="1274" spans="1:44" ht="15" customHeight="1" x14ac:dyDescent="0.25">
      <c r="A1274" s="2" t="s">
        <v>465</v>
      </c>
      <c r="B1274" s="46">
        <v>44490</v>
      </c>
      <c r="C1274" s="2" t="s">
        <v>6</v>
      </c>
      <c r="D1274" s="2" t="s">
        <v>23</v>
      </c>
      <c r="E1274" s="2" t="s">
        <v>193</v>
      </c>
      <c r="F1274" s="58" t="s">
        <v>1467</v>
      </c>
      <c r="G1274" s="2" t="s">
        <v>3</v>
      </c>
      <c r="H1274" s="2" t="s">
        <v>3714</v>
      </c>
      <c r="I1274" s="2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108.9216</v>
      </c>
      <c r="R1274" s="1">
        <v>0</v>
      </c>
      <c r="S1274" s="1">
        <v>94.653599999999997</v>
      </c>
      <c r="T1274" s="1">
        <v>0</v>
      </c>
      <c r="U1274" s="2" t="s">
        <v>0</v>
      </c>
      <c r="V1274" s="1">
        <v>0</v>
      </c>
      <c r="W1274" s="1">
        <v>12.3</v>
      </c>
      <c r="X1274" s="2" t="s">
        <v>8</v>
      </c>
      <c r="Y1274" s="1">
        <v>1.968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134" t="s">
        <v>0</v>
      </c>
      <c r="AK1274" s="1">
        <v>0</v>
      </c>
      <c r="AL1274" s="1">
        <v>0</v>
      </c>
      <c r="AM1274" s="134" t="s">
        <v>1</v>
      </c>
      <c r="AN1274" s="134" t="s">
        <v>1</v>
      </c>
      <c r="AO1274" s="134" t="s">
        <v>1</v>
      </c>
      <c r="AP1274" s="134" t="s">
        <v>1</v>
      </c>
      <c r="AQ1274" s="98">
        <v>108.9216</v>
      </c>
      <c r="AR1274" s="7">
        <v>0</v>
      </c>
    </row>
    <row r="1275" spans="1:44" ht="15" customHeight="1" x14ac:dyDescent="0.25">
      <c r="A1275" s="2" t="s">
        <v>466</v>
      </c>
      <c r="B1275" s="46">
        <v>44490</v>
      </c>
      <c r="C1275" s="2" t="s">
        <v>6</v>
      </c>
      <c r="D1275" s="2" t="s">
        <v>23</v>
      </c>
      <c r="E1275" s="2" t="s">
        <v>193</v>
      </c>
      <c r="F1275" s="58" t="s">
        <v>1467</v>
      </c>
      <c r="G1275" s="2" t="s">
        <v>3</v>
      </c>
      <c r="H1275" s="2" t="s">
        <v>3715</v>
      </c>
      <c r="I1275" s="2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3756.1885220000004</v>
      </c>
      <c r="R1275" s="1">
        <v>0</v>
      </c>
      <c r="S1275" s="1">
        <v>3025.4856500000005</v>
      </c>
      <c r="T1275" s="1">
        <v>0</v>
      </c>
      <c r="U1275" s="2" t="s">
        <v>0</v>
      </c>
      <c r="V1275" s="1">
        <v>0</v>
      </c>
      <c r="W1275" s="1">
        <v>629.91629999999998</v>
      </c>
      <c r="X1275" s="2" t="s">
        <v>8</v>
      </c>
      <c r="Y1275" s="1">
        <v>100.78657199999999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134" t="s">
        <v>0</v>
      </c>
      <c r="AK1275" s="1">
        <v>0</v>
      </c>
      <c r="AL1275" s="1">
        <v>0</v>
      </c>
      <c r="AM1275" s="134" t="s">
        <v>1</v>
      </c>
      <c r="AN1275" s="134" t="s">
        <v>1</v>
      </c>
      <c r="AO1275" s="134" t="s">
        <v>1</v>
      </c>
      <c r="AP1275" s="134" t="s">
        <v>1</v>
      </c>
      <c r="AQ1275" s="98">
        <v>3756.1885220000004</v>
      </c>
      <c r="AR1275" s="7">
        <v>0</v>
      </c>
    </row>
    <row r="1276" spans="1:44" ht="15" customHeight="1" x14ac:dyDescent="0.25">
      <c r="A1276" s="2" t="s">
        <v>467</v>
      </c>
      <c r="B1276" s="47">
        <v>44490</v>
      </c>
      <c r="C1276" s="2" t="s">
        <v>26</v>
      </c>
      <c r="D1276" s="2" t="s">
        <v>23</v>
      </c>
      <c r="E1276" s="2" t="s">
        <v>355</v>
      </c>
      <c r="F1276" s="2" t="s">
        <v>1444</v>
      </c>
      <c r="G1276" s="2" t="s">
        <v>3</v>
      </c>
      <c r="H1276" s="2" t="s">
        <v>3716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1629.409492</v>
      </c>
      <c r="R1276" s="1">
        <v>0</v>
      </c>
      <c r="S1276" s="1">
        <v>1044.7985500000002</v>
      </c>
      <c r="T1276" s="1">
        <v>0</v>
      </c>
      <c r="U1276" s="2" t="s">
        <v>0</v>
      </c>
      <c r="V1276" s="1">
        <v>0</v>
      </c>
      <c r="W1276" s="1">
        <v>503.97495000000004</v>
      </c>
      <c r="X1276" s="2" t="s">
        <v>0</v>
      </c>
      <c r="Y1276" s="1">
        <v>80.635991999999987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2" t="s">
        <v>0</v>
      </c>
      <c r="AK1276" s="1">
        <v>0</v>
      </c>
      <c r="AL1276" s="1">
        <v>0</v>
      </c>
      <c r="AM1276" s="135" t="s">
        <v>1</v>
      </c>
      <c r="AN1276" s="2" t="s">
        <v>1</v>
      </c>
      <c r="AO1276" s="135" t="s">
        <v>1</v>
      </c>
      <c r="AP1276" s="2" t="s">
        <v>1</v>
      </c>
      <c r="AQ1276" s="4">
        <v>1629.4094920000002</v>
      </c>
      <c r="AR1276" s="4">
        <v>0</v>
      </c>
    </row>
    <row r="1277" spans="1:44" ht="15" customHeight="1" x14ac:dyDescent="0.25">
      <c r="A1277" s="2" t="s">
        <v>468</v>
      </c>
      <c r="B1277" s="47">
        <v>44490</v>
      </c>
      <c r="C1277" s="2" t="s">
        <v>6</v>
      </c>
      <c r="D1277" s="2" t="s">
        <v>21</v>
      </c>
      <c r="E1277" s="2" t="s">
        <v>191</v>
      </c>
      <c r="F1277" s="2" t="s">
        <v>3717</v>
      </c>
      <c r="G1277" s="2" t="s">
        <v>3</v>
      </c>
      <c r="H1277" s="2" t="s">
        <v>3718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3030</v>
      </c>
      <c r="P1277" s="2" t="s">
        <v>3031</v>
      </c>
      <c r="Q1277" s="1">
        <v>15.47</v>
      </c>
      <c r="R1277" s="1">
        <v>0</v>
      </c>
      <c r="S1277" s="1">
        <v>15.47</v>
      </c>
      <c r="T1277" s="1">
        <v>0</v>
      </c>
      <c r="U1277" s="2" t="s">
        <v>0</v>
      </c>
      <c r="V1277" s="1">
        <v>0</v>
      </c>
      <c r="W1277" s="1">
        <v>0</v>
      </c>
      <c r="X1277" s="2" t="s">
        <v>0</v>
      </c>
      <c r="Y1277" s="1">
        <v>0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35" t="s">
        <v>1</v>
      </c>
      <c r="AN1277" s="2" t="s">
        <v>1</v>
      </c>
      <c r="AO1277" s="135" t="s">
        <v>1</v>
      </c>
      <c r="AP1277" s="2" t="s">
        <v>1</v>
      </c>
      <c r="AQ1277" s="4">
        <v>15.47</v>
      </c>
      <c r="AR1277" s="4">
        <v>0</v>
      </c>
    </row>
    <row r="1278" spans="1:44" ht="15" customHeight="1" x14ac:dyDescent="0.25">
      <c r="A1278" s="2" t="s">
        <v>469</v>
      </c>
      <c r="B1278" s="47">
        <v>44490</v>
      </c>
      <c r="C1278" s="2" t="s">
        <v>6</v>
      </c>
      <c r="D1278" s="2" t="s">
        <v>21</v>
      </c>
      <c r="E1278" s="2" t="s">
        <v>191</v>
      </c>
      <c r="F1278" s="2" t="s">
        <v>3717</v>
      </c>
      <c r="G1278" s="2" t="s">
        <v>3</v>
      </c>
      <c r="H1278" s="2" t="s">
        <v>3719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1">
        <v>2167.5225440000004</v>
      </c>
      <c r="R1278" s="1">
        <v>0</v>
      </c>
      <c r="S1278" s="1">
        <v>1695.27</v>
      </c>
      <c r="T1278" s="1">
        <v>0</v>
      </c>
      <c r="U1278" s="2" t="s">
        <v>0</v>
      </c>
      <c r="V1278" s="1">
        <v>0</v>
      </c>
      <c r="W1278" s="1">
        <v>407.11430000000018</v>
      </c>
      <c r="X1278" s="2" t="s">
        <v>0</v>
      </c>
      <c r="Y1278" s="1">
        <v>65.138244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35" t="s">
        <v>1</v>
      </c>
      <c r="AN1278" s="2" t="s">
        <v>1</v>
      </c>
      <c r="AO1278" s="135" t="s">
        <v>1</v>
      </c>
      <c r="AP1278" s="2" t="s">
        <v>1</v>
      </c>
      <c r="AQ1278" s="4">
        <v>2167.5225440000004</v>
      </c>
      <c r="AR1278" s="4">
        <v>0</v>
      </c>
    </row>
    <row r="1279" spans="1:44" ht="15" customHeight="1" x14ac:dyDescent="0.25">
      <c r="A1279" s="2" t="s">
        <v>470</v>
      </c>
      <c r="B1279" s="47">
        <v>44490</v>
      </c>
      <c r="C1279" s="2" t="s">
        <v>6</v>
      </c>
      <c r="D1279" s="2" t="s">
        <v>21</v>
      </c>
      <c r="E1279" s="2" t="s">
        <v>191</v>
      </c>
      <c r="F1279" s="2" t="s">
        <v>3717</v>
      </c>
      <c r="G1279" s="2" t="s">
        <v>3</v>
      </c>
      <c r="H1279" s="2" t="s">
        <v>3720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3112.9946</v>
      </c>
      <c r="R1279" s="1">
        <v>0</v>
      </c>
      <c r="S1279" s="1">
        <v>2327.3105</v>
      </c>
      <c r="T1279" s="1">
        <v>0</v>
      </c>
      <c r="U1279" s="2" t="s">
        <v>0</v>
      </c>
      <c r="V1279" s="1">
        <v>0</v>
      </c>
      <c r="W1279" s="1">
        <v>677.31380000000013</v>
      </c>
      <c r="X1279" s="2" t="s">
        <v>0</v>
      </c>
      <c r="Y1279" s="1">
        <v>108.37030000000001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35" t="s">
        <v>1</v>
      </c>
      <c r="AN1279" s="2" t="s">
        <v>1</v>
      </c>
      <c r="AO1279" s="135" t="s">
        <v>1</v>
      </c>
      <c r="AP1279" s="2" t="s">
        <v>1</v>
      </c>
      <c r="AQ1279" s="4">
        <v>3112.9946000000004</v>
      </c>
      <c r="AR1279" s="4">
        <v>0</v>
      </c>
    </row>
    <row r="1280" spans="1:44" ht="15" customHeight="1" x14ac:dyDescent="0.25">
      <c r="A1280" s="2" t="s">
        <v>471</v>
      </c>
      <c r="B1280" s="47">
        <v>44490</v>
      </c>
      <c r="C1280" s="2" t="s">
        <v>6</v>
      </c>
      <c r="D1280" s="2" t="s">
        <v>892</v>
      </c>
      <c r="E1280" s="2" t="s">
        <v>893</v>
      </c>
      <c r="F1280" s="2" t="s">
        <v>1272</v>
      </c>
      <c r="G1280" s="2" t="s">
        <v>3</v>
      </c>
      <c r="H1280" s="2" t="s">
        <v>3721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356</v>
      </c>
      <c r="P1280" s="2" t="s">
        <v>1216</v>
      </c>
      <c r="Q1280" s="1">
        <v>34.562449999999998</v>
      </c>
      <c r="R1280" s="1">
        <v>0</v>
      </c>
      <c r="S1280" s="1">
        <v>34.562449999999998</v>
      </c>
      <c r="T1280" s="1">
        <v>0</v>
      </c>
      <c r="U1280" s="2" t="s">
        <v>0</v>
      </c>
      <c r="V1280" s="1">
        <v>0</v>
      </c>
      <c r="W1280" s="1">
        <v>0</v>
      </c>
      <c r="X1280" s="2" t="s">
        <v>0</v>
      </c>
      <c r="Y1280" s="1">
        <v>0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35" t="s">
        <v>1</v>
      </c>
      <c r="AN1280" s="2" t="s">
        <v>1</v>
      </c>
      <c r="AO1280" s="135" t="s">
        <v>1</v>
      </c>
      <c r="AP1280" s="2" t="s">
        <v>1</v>
      </c>
      <c r="AQ1280" s="4">
        <v>34.562449999999998</v>
      </c>
      <c r="AR1280" s="4">
        <v>0</v>
      </c>
    </row>
    <row r="1281" spans="1:44" ht="15" customHeight="1" x14ac:dyDescent="0.25">
      <c r="A1281" s="2" t="s">
        <v>472</v>
      </c>
      <c r="B1281" s="47">
        <v>44490</v>
      </c>
      <c r="C1281" s="2" t="s">
        <v>6</v>
      </c>
      <c r="D1281" s="2" t="s">
        <v>892</v>
      </c>
      <c r="E1281" s="2" t="s">
        <v>893</v>
      </c>
      <c r="F1281" s="2" t="s">
        <v>1272</v>
      </c>
      <c r="G1281" s="2" t="s">
        <v>3</v>
      </c>
      <c r="H1281" s="2" t="s">
        <v>3722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234.2996</v>
      </c>
      <c r="R1281" s="1">
        <v>0</v>
      </c>
      <c r="S1281" s="1">
        <v>209.53360000000001</v>
      </c>
      <c r="T1281" s="1">
        <v>0</v>
      </c>
      <c r="U1281" s="2" t="s">
        <v>0</v>
      </c>
      <c r="V1281" s="1">
        <v>0</v>
      </c>
      <c r="W1281" s="1">
        <v>21.35</v>
      </c>
      <c r="X1281" s="2" t="s">
        <v>8</v>
      </c>
      <c r="Y1281" s="1">
        <v>3.4160000000000004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35" t="s">
        <v>1</v>
      </c>
      <c r="AN1281" s="2" t="s">
        <v>1</v>
      </c>
      <c r="AO1281" s="135" t="s">
        <v>1</v>
      </c>
      <c r="AP1281" s="2" t="s">
        <v>1</v>
      </c>
      <c r="AQ1281" s="4">
        <v>234.2996</v>
      </c>
      <c r="AR1281" s="4">
        <v>0</v>
      </c>
    </row>
    <row r="1282" spans="1:44" ht="15" customHeight="1" x14ac:dyDescent="0.25">
      <c r="A1282" s="2" t="s">
        <v>473</v>
      </c>
      <c r="B1282" s="47">
        <v>44490</v>
      </c>
      <c r="C1282" s="2" t="s">
        <v>6</v>
      </c>
      <c r="D1282" s="2" t="s">
        <v>892</v>
      </c>
      <c r="E1282" s="2" t="s">
        <v>893</v>
      </c>
      <c r="F1282" s="2" t="s">
        <v>1272</v>
      </c>
      <c r="G1282" s="2" t="s">
        <v>3</v>
      </c>
      <c r="H1282" s="2" t="s">
        <v>3723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3446.1784479999997</v>
      </c>
      <c r="R1282" s="1">
        <v>0</v>
      </c>
      <c r="S1282" s="1">
        <v>2668.3977999999997</v>
      </c>
      <c r="T1282" s="1">
        <v>0</v>
      </c>
      <c r="U1282" s="2" t="s">
        <v>0</v>
      </c>
      <c r="V1282" s="1">
        <v>0</v>
      </c>
      <c r="W1282" s="1">
        <v>670.50060000000008</v>
      </c>
      <c r="X1282" s="2" t="s">
        <v>8</v>
      </c>
      <c r="Y1282" s="1">
        <v>107.28004799999999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35" t="s">
        <v>1</v>
      </c>
      <c r="AN1282" s="2" t="s">
        <v>1</v>
      </c>
      <c r="AO1282" s="135" t="s">
        <v>1</v>
      </c>
      <c r="AP1282" s="2" t="s">
        <v>1</v>
      </c>
      <c r="AQ1282" s="4">
        <v>3446.1784480000001</v>
      </c>
      <c r="AR1282" s="4">
        <v>0</v>
      </c>
    </row>
    <row r="1283" spans="1:44" ht="15" customHeight="1" x14ac:dyDescent="0.25">
      <c r="A1283" s="2" t="s">
        <v>474</v>
      </c>
      <c r="B1283" s="47">
        <v>44490</v>
      </c>
      <c r="C1283" s="2" t="s">
        <v>26</v>
      </c>
      <c r="D1283" s="2" t="s">
        <v>892</v>
      </c>
      <c r="E1283" s="2" t="s">
        <v>894</v>
      </c>
      <c r="F1283" s="2" t="s">
        <v>3724</v>
      </c>
      <c r="G1283" s="2" t="s">
        <v>3</v>
      </c>
      <c r="H1283" s="2" t="s">
        <v>3725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34.359200000000001</v>
      </c>
      <c r="R1283" s="1">
        <v>0</v>
      </c>
      <c r="S1283" s="1">
        <v>0</v>
      </c>
      <c r="T1283" s="1">
        <v>0</v>
      </c>
      <c r="U1283" s="2" t="s">
        <v>0</v>
      </c>
      <c r="V1283" s="1">
        <v>0</v>
      </c>
      <c r="W1283" s="1">
        <v>29.619999999999997</v>
      </c>
      <c r="X1283" s="2" t="s">
        <v>8</v>
      </c>
      <c r="Y1283" s="1">
        <v>4.7392000000000003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35" t="s">
        <v>1</v>
      </c>
      <c r="AN1283" s="2" t="s">
        <v>1</v>
      </c>
      <c r="AO1283" s="135" t="s">
        <v>1</v>
      </c>
      <c r="AP1283" s="2" t="s">
        <v>1</v>
      </c>
      <c r="AQ1283" s="4">
        <v>34.359200000000001</v>
      </c>
      <c r="AR1283" s="4">
        <v>0</v>
      </c>
    </row>
    <row r="1284" spans="1:44" ht="15" customHeight="1" x14ac:dyDescent="0.25">
      <c r="A1284" s="2" t="s">
        <v>475</v>
      </c>
      <c r="B1284" s="47">
        <v>44490</v>
      </c>
      <c r="C1284" s="2" t="s">
        <v>6</v>
      </c>
      <c r="D1284" s="2" t="s">
        <v>18</v>
      </c>
      <c r="E1284" s="2" t="s">
        <v>184</v>
      </c>
      <c r="F1284" s="2" t="s">
        <v>1457</v>
      </c>
      <c r="G1284" s="2" t="s">
        <v>3</v>
      </c>
      <c r="H1284" s="2" t="s">
        <v>3726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1107.077288</v>
      </c>
      <c r="R1284" s="1">
        <v>0</v>
      </c>
      <c r="S1284" s="1">
        <v>785.08240000000001</v>
      </c>
      <c r="T1284" s="1">
        <v>0</v>
      </c>
      <c r="U1284" s="2" t="s">
        <v>0</v>
      </c>
      <c r="V1284" s="1">
        <v>0</v>
      </c>
      <c r="W1284" s="1">
        <v>277.58179999999999</v>
      </c>
      <c r="X1284" s="2" t="s">
        <v>8</v>
      </c>
      <c r="Y1284" s="1">
        <v>44.413088000000002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35" t="s">
        <v>1</v>
      </c>
      <c r="AN1284" s="2" t="s">
        <v>1</v>
      </c>
      <c r="AO1284" s="135" t="s">
        <v>1</v>
      </c>
      <c r="AP1284" s="2" t="s">
        <v>1</v>
      </c>
      <c r="AQ1284" s="4">
        <v>1107.077288</v>
      </c>
      <c r="AR1284" s="4">
        <v>0</v>
      </c>
    </row>
    <row r="1285" spans="1:44" ht="15" customHeight="1" x14ac:dyDescent="0.25">
      <c r="A1285" s="2" t="s">
        <v>476</v>
      </c>
      <c r="B1285" s="47">
        <v>44490</v>
      </c>
      <c r="C1285" s="2" t="s">
        <v>6</v>
      </c>
      <c r="D1285" s="2" t="s">
        <v>16</v>
      </c>
      <c r="E1285" s="2" t="s">
        <v>182</v>
      </c>
      <c r="F1285" s="2" t="s">
        <v>3727</v>
      </c>
      <c r="G1285" s="2" t="s">
        <v>3</v>
      </c>
      <c r="H1285" s="2" t="s">
        <v>3728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476.5594999999999</v>
      </c>
      <c r="R1285" s="1">
        <v>0</v>
      </c>
      <c r="S1285" s="1">
        <v>386.64845000000003</v>
      </c>
      <c r="T1285" s="1">
        <v>0</v>
      </c>
      <c r="U1285" s="2" t="s">
        <v>0</v>
      </c>
      <c r="V1285" s="1">
        <v>0</v>
      </c>
      <c r="W1285" s="1">
        <v>77.509550000000004</v>
      </c>
      <c r="X1285" s="2" t="s">
        <v>0</v>
      </c>
      <c r="Y1285" s="1">
        <v>12.401500000000002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35" t="s">
        <v>1</v>
      </c>
      <c r="AN1285" s="2" t="s">
        <v>1</v>
      </c>
      <c r="AO1285" s="135" t="s">
        <v>1</v>
      </c>
      <c r="AP1285" s="2" t="s">
        <v>1</v>
      </c>
      <c r="AQ1285" s="4">
        <v>476.55950000000001</v>
      </c>
      <c r="AR1285" s="4">
        <v>0</v>
      </c>
    </row>
    <row r="1286" spans="1:44" ht="15" customHeight="1" x14ac:dyDescent="0.25">
      <c r="A1286" s="2" t="s">
        <v>477</v>
      </c>
      <c r="B1286" s="47">
        <v>44490</v>
      </c>
      <c r="C1286" s="2" t="s">
        <v>6</v>
      </c>
      <c r="D1286" s="2" t="s">
        <v>13</v>
      </c>
      <c r="E1286" s="2" t="s">
        <v>180</v>
      </c>
      <c r="F1286" s="2" t="s">
        <v>3729</v>
      </c>
      <c r="G1286" s="2" t="s">
        <v>3</v>
      </c>
      <c r="H1286" s="2" t="s">
        <v>3730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3731</v>
      </c>
      <c r="P1286" s="2" t="s">
        <v>3732</v>
      </c>
      <c r="Q1286" s="1">
        <v>32.36</v>
      </c>
      <c r="R1286" s="1">
        <v>0</v>
      </c>
      <c r="S1286" s="1">
        <v>32.36</v>
      </c>
      <c r="T1286" s="1">
        <v>0</v>
      </c>
      <c r="U1286" s="2" t="s">
        <v>0</v>
      </c>
      <c r="V1286" s="1">
        <v>0</v>
      </c>
      <c r="W1286" s="1">
        <v>0</v>
      </c>
      <c r="X1286" s="2" t="s">
        <v>0</v>
      </c>
      <c r="Y1286" s="1">
        <v>0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35" t="s">
        <v>1</v>
      </c>
      <c r="AN1286" s="2" t="s">
        <v>1</v>
      </c>
      <c r="AO1286" s="135" t="s">
        <v>1</v>
      </c>
      <c r="AP1286" s="2" t="s">
        <v>1</v>
      </c>
      <c r="AQ1286" s="4">
        <v>32.36</v>
      </c>
      <c r="AR1286" s="4">
        <v>0</v>
      </c>
    </row>
    <row r="1287" spans="1:44" ht="15" customHeight="1" x14ac:dyDescent="0.25">
      <c r="A1287" s="2" t="s">
        <v>478</v>
      </c>
      <c r="B1287" s="47">
        <v>44490</v>
      </c>
      <c r="C1287" s="2" t="s">
        <v>6</v>
      </c>
      <c r="D1287" s="2" t="s">
        <v>13</v>
      </c>
      <c r="E1287" s="2" t="s">
        <v>180</v>
      </c>
      <c r="F1287" s="2" t="s">
        <v>3733</v>
      </c>
      <c r="G1287" s="2" t="s">
        <v>3</v>
      </c>
      <c r="H1287" s="2" t="s">
        <v>3734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2</v>
      </c>
      <c r="P1287" s="2" t="s">
        <v>1</v>
      </c>
      <c r="Q1287" s="1">
        <v>328.37560000000002</v>
      </c>
      <c r="R1287" s="1">
        <v>0</v>
      </c>
      <c r="S1287" s="1">
        <v>311.34680000000003</v>
      </c>
      <c r="T1287" s="1">
        <v>0</v>
      </c>
      <c r="U1287" s="2" t="s">
        <v>0</v>
      </c>
      <c r="V1287" s="1">
        <v>0</v>
      </c>
      <c r="W1287" s="1">
        <v>14.68</v>
      </c>
      <c r="X1287" s="2" t="s">
        <v>8</v>
      </c>
      <c r="Y1287" s="1">
        <v>2.3488000000000002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35" t="s">
        <v>1</v>
      </c>
      <c r="AN1287" s="2" t="s">
        <v>1</v>
      </c>
      <c r="AO1287" s="135" t="s">
        <v>1</v>
      </c>
      <c r="AP1287" s="2" t="s">
        <v>1</v>
      </c>
      <c r="AQ1287" s="4">
        <v>328.37560000000002</v>
      </c>
      <c r="AR1287" s="4">
        <v>0</v>
      </c>
    </row>
    <row r="1288" spans="1:44" ht="15" customHeight="1" x14ac:dyDescent="0.25">
      <c r="A1288" s="2" t="s">
        <v>479</v>
      </c>
      <c r="B1288" s="47">
        <v>44490</v>
      </c>
      <c r="C1288" s="2" t="s">
        <v>6</v>
      </c>
      <c r="D1288" s="2" t="s">
        <v>13</v>
      </c>
      <c r="E1288" s="2" t="s">
        <v>180</v>
      </c>
      <c r="F1288" s="2" t="s">
        <v>3733</v>
      </c>
      <c r="G1288" s="2" t="s">
        <v>3</v>
      </c>
      <c r="H1288" s="2" t="s">
        <v>3735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761.99844999999993</v>
      </c>
      <c r="R1288" s="1">
        <v>0</v>
      </c>
      <c r="S1288" s="1">
        <v>683.30404999999996</v>
      </c>
      <c r="T1288" s="1">
        <v>0</v>
      </c>
      <c r="U1288" s="2" t="s">
        <v>0</v>
      </c>
      <c r="V1288" s="1">
        <v>0</v>
      </c>
      <c r="W1288" s="1">
        <v>67.84</v>
      </c>
      <c r="X1288" s="2" t="s">
        <v>8</v>
      </c>
      <c r="Y1288" s="1">
        <v>10.8544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35" t="s">
        <v>1</v>
      </c>
      <c r="AN1288" s="2" t="s">
        <v>1</v>
      </c>
      <c r="AO1288" s="135" t="s">
        <v>1</v>
      </c>
      <c r="AP1288" s="2" t="s">
        <v>1</v>
      </c>
      <c r="AQ1288" s="4">
        <v>761.99845000000005</v>
      </c>
      <c r="AR1288" s="4">
        <v>0</v>
      </c>
    </row>
    <row r="1289" spans="1:44" ht="15" customHeight="1" x14ac:dyDescent="0.25">
      <c r="A1289" s="2" t="s">
        <v>480</v>
      </c>
      <c r="B1289" s="47">
        <v>44490</v>
      </c>
      <c r="C1289" s="2" t="s">
        <v>6</v>
      </c>
      <c r="D1289" s="2" t="s">
        <v>277</v>
      </c>
      <c r="E1289" s="2" t="s">
        <v>201</v>
      </c>
      <c r="F1289" s="2" t="s">
        <v>3736</v>
      </c>
      <c r="G1289" s="2" t="s">
        <v>3</v>
      </c>
      <c r="H1289" s="2" t="s">
        <v>3737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573.10300000000007</v>
      </c>
      <c r="R1289" s="1">
        <v>0</v>
      </c>
      <c r="S1289" s="1">
        <v>520.3578</v>
      </c>
      <c r="T1289" s="1">
        <v>0</v>
      </c>
      <c r="U1289" s="2" t="s">
        <v>0</v>
      </c>
      <c r="V1289" s="1">
        <v>0</v>
      </c>
      <c r="W1289" s="1">
        <v>45.47</v>
      </c>
      <c r="X1289" s="2" t="s">
        <v>0</v>
      </c>
      <c r="Y1289" s="1">
        <v>7.2752000000000008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35" t="s">
        <v>1</v>
      </c>
      <c r="AN1289" s="2" t="s">
        <v>1</v>
      </c>
      <c r="AO1289" s="135" t="s">
        <v>1</v>
      </c>
      <c r="AP1289" s="2" t="s">
        <v>1</v>
      </c>
      <c r="AQ1289" s="4">
        <v>573.10300000000007</v>
      </c>
      <c r="AR1289" s="4">
        <v>0</v>
      </c>
    </row>
    <row r="1290" spans="1:44" ht="15" customHeight="1" x14ac:dyDescent="0.25">
      <c r="A1290" s="2" t="s">
        <v>481</v>
      </c>
      <c r="B1290" s="47">
        <v>44490</v>
      </c>
      <c r="C1290" s="2" t="s">
        <v>6</v>
      </c>
      <c r="D1290" s="2" t="s">
        <v>1591</v>
      </c>
      <c r="E1290" s="2" t="s">
        <v>732</v>
      </c>
      <c r="F1290" s="2" t="s">
        <v>3738</v>
      </c>
      <c r="G1290" s="2" t="s">
        <v>3</v>
      </c>
      <c r="H1290" s="2" t="s">
        <v>3739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1">
        <v>1462.8308500000001</v>
      </c>
      <c r="R1290" s="1">
        <v>0</v>
      </c>
      <c r="S1290" s="1">
        <v>1113.6783500000001</v>
      </c>
      <c r="T1290" s="1">
        <v>0</v>
      </c>
      <c r="U1290" s="2" t="s">
        <v>0</v>
      </c>
      <c r="V1290" s="1">
        <v>0</v>
      </c>
      <c r="W1290" s="1">
        <v>300.99339999999995</v>
      </c>
      <c r="X1290" s="2" t="s">
        <v>8</v>
      </c>
      <c r="Y1290" s="1">
        <v>48.159100000000016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35" t="s">
        <v>1</v>
      </c>
      <c r="AN1290" s="2" t="s">
        <v>1</v>
      </c>
      <c r="AO1290" s="135" t="s">
        <v>1</v>
      </c>
      <c r="AP1290" s="2" t="s">
        <v>1</v>
      </c>
      <c r="AQ1290" s="4">
        <v>1462.8308500000001</v>
      </c>
      <c r="AR1290" s="4">
        <v>0</v>
      </c>
    </row>
    <row r="1291" spans="1:44" ht="15" customHeight="1" x14ac:dyDescent="0.25">
      <c r="A1291" s="2" t="s">
        <v>482</v>
      </c>
      <c r="B1291" s="47">
        <v>44490</v>
      </c>
      <c r="C1291" s="2" t="s">
        <v>6</v>
      </c>
      <c r="D1291" s="2" t="s">
        <v>1591</v>
      </c>
      <c r="E1291" s="2" t="s">
        <v>732</v>
      </c>
      <c r="F1291" s="2" t="s">
        <v>3002</v>
      </c>
      <c r="G1291" s="2" t="s">
        <v>3</v>
      </c>
      <c r="H1291" s="2" t="s">
        <v>3740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1488</v>
      </c>
      <c r="P1291" s="2" t="s">
        <v>1384</v>
      </c>
      <c r="Q1291" s="1">
        <v>86.05</v>
      </c>
      <c r="R1291" s="1">
        <v>0</v>
      </c>
      <c r="S1291" s="1">
        <v>82.16964999999999</v>
      </c>
      <c r="T1291" s="1">
        <v>3.34</v>
      </c>
      <c r="U1291" s="2" t="s">
        <v>8</v>
      </c>
      <c r="V1291" s="1">
        <v>0.53439999999999999</v>
      </c>
      <c r="W1291" s="1">
        <v>0</v>
      </c>
      <c r="X1291" s="2" t="s">
        <v>0</v>
      </c>
      <c r="Y1291" s="1">
        <v>0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35" t="s">
        <v>1</v>
      </c>
      <c r="AN1291" s="2" t="s">
        <v>1</v>
      </c>
      <c r="AO1291" s="135" t="s">
        <v>1</v>
      </c>
      <c r="AP1291" s="2" t="s">
        <v>1</v>
      </c>
      <c r="AQ1291" s="4">
        <v>86.044049999999999</v>
      </c>
      <c r="AR1291" s="4">
        <v>-5.9499999999985675E-3</v>
      </c>
    </row>
    <row r="1292" spans="1:44" ht="15" customHeight="1" x14ac:dyDescent="0.25">
      <c r="A1292" s="2" t="s">
        <v>483</v>
      </c>
      <c r="B1292" s="47">
        <v>44490</v>
      </c>
      <c r="C1292" s="2" t="s">
        <v>6</v>
      </c>
      <c r="D1292" s="2" t="s">
        <v>1591</v>
      </c>
      <c r="E1292" s="2" t="s">
        <v>732</v>
      </c>
      <c r="F1292" s="2" t="s">
        <v>3738</v>
      </c>
      <c r="G1292" s="2" t="s">
        <v>3</v>
      </c>
      <c r="H1292" s="2" t="s">
        <v>3741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426.12</v>
      </c>
      <c r="R1292" s="1">
        <v>0</v>
      </c>
      <c r="S1292" s="1">
        <v>323.17574999999999</v>
      </c>
      <c r="T1292" s="1">
        <v>0</v>
      </c>
      <c r="U1292" s="2" t="s">
        <v>0</v>
      </c>
      <c r="V1292" s="1">
        <v>0</v>
      </c>
      <c r="W1292" s="1">
        <v>88.74</v>
      </c>
      <c r="X1292" s="2" t="s">
        <v>0</v>
      </c>
      <c r="Y1292" s="1">
        <v>14.198399999999999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35" t="s">
        <v>1</v>
      </c>
      <c r="AN1292" s="2" t="s">
        <v>1</v>
      </c>
      <c r="AO1292" s="135" t="s">
        <v>1</v>
      </c>
      <c r="AP1292" s="2" t="s">
        <v>1</v>
      </c>
      <c r="AQ1292" s="4">
        <v>426.11415</v>
      </c>
      <c r="AR1292" s="4">
        <v>-5.8500000000094587E-3</v>
      </c>
    </row>
    <row r="1293" spans="1:44" ht="15" customHeight="1" x14ac:dyDescent="0.25">
      <c r="A1293" s="2" t="s">
        <v>484</v>
      </c>
      <c r="B1293" s="47">
        <v>44490</v>
      </c>
      <c r="C1293" s="2" t="s">
        <v>6</v>
      </c>
      <c r="D1293" s="2" t="s">
        <v>5</v>
      </c>
      <c r="E1293" s="2" t="s">
        <v>174</v>
      </c>
      <c r="F1293" s="2" t="s">
        <v>1552</v>
      </c>
      <c r="G1293" s="2" t="s">
        <v>3</v>
      </c>
      <c r="H1293" s="2" t="s">
        <v>3742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97</v>
      </c>
      <c r="P1293" s="2" t="s">
        <v>1</v>
      </c>
      <c r="Q1293" s="1">
        <v>0</v>
      </c>
      <c r="R1293" s="1">
        <v>0</v>
      </c>
      <c r="S1293" s="1">
        <v>0</v>
      </c>
      <c r="T1293" s="1">
        <v>0</v>
      </c>
      <c r="U1293" s="2" t="s">
        <v>0</v>
      </c>
      <c r="V1293" s="1">
        <v>0</v>
      </c>
      <c r="W1293" s="1">
        <v>0</v>
      </c>
      <c r="X1293" s="2" t="s">
        <v>8</v>
      </c>
      <c r="Y1293" s="1">
        <v>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35" t="s">
        <v>1</v>
      </c>
      <c r="AN1293" s="2" t="s">
        <v>1</v>
      </c>
      <c r="AO1293" s="135" t="s">
        <v>1</v>
      </c>
      <c r="AP1293" s="2" t="s">
        <v>1</v>
      </c>
      <c r="AQ1293" s="4">
        <v>0</v>
      </c>
      <c r="AR1293" s="4">
        <v>0</v>
      </c>
    </row>
    <row r="1294" spans="1:44" ht="15" customHeight="1" x14ac:dyDescent="0.25">
      <c r="A1294" s="2" t="s">
        <v>485</v>
      </c>
      <c r="B1294" s="47">
        <v>44490</v>
      </c>
      <c r="C1294" s="2" t="s">
        <v>6</v>
      </c>
      <c r="D1294" s="2" t="s">
        <v>929</v>
      </c>
      <c r="E1294" s="2" t="s">
        <v>930</v>
      </c>
      <c r="F1294" s="2" t="s">
        <v>3743</v>
      </c>
      <c r="G1294" s="2" t="s">
        <v>3</v>
      </c>
      <c r="H1294" s="2" t="s">
        <v>3744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1121</v>
      </c>
      <c r="P1294" s="2" t="s">
        <v>1122</v>
      </c>
      <c r="Q1294" s="1">
        <v>11.134</v>
      </c>
      <c r="R1294" s="1">
        <v>0</v>
      </c>
      <c r="S1294" s="1">
        <v>11.134</v>
      </c>
      <c r="T1294" s="1">
        <v>0</v>
      </c>
      <c r="U1294" s="2" t="s">
        <v>0</v>
      </c>
      <c r="V1294" s="1">
        <v>0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35" t="s">
        <v>1</v>
      </c>
      <c r="AN1294" s="2" t="s">
        <v>1</v>
      </c>
      <c r="AO1294" s="135" t="s">
        <v>1</v>
      </c>
      <c r="AP1294" s="2" t="s">
        <v>1</v>
      </c>
      <c r="AQ1294" s="4">
        <v>11.134</v>
      </c>
      <c r="AR1294" s="4">
        <v>0</v>
      </c>
    </row>
    <row r="1295" spans="1:44" ht="15" customHeight="1" x14ac:dyDescent="0.25">
      <c r="A1295" s="2" t="s">
        <v>486</v>
      </c>
      <c r="B1295" s="47">
        <v>44490</v>
      </c>
      <c r="C1295" s="2" t="s">
        <v>6</v>
      </c>
      <c r="D1295" s="2" t="s">
        <v>929</v>
      </c>
      <c r="E1295" s="2" t="s">
        <v>930</v>
      </c>
      <c r="F1295" s="2" t="s">
        <v>3743</v>
      </c>
      <c r="G1295" s="2" t="s">
        <v>3</v>
      </c>
      <c r="H1295" s="2" t="s">
        <v>3745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853.2615000000003</v>
      </c>
      <c r="R1295" s="1">
        <v>0</v>
      </c>
      <c r="S1295" s="1">
        <v>695.18250000000023</v>
      </c>
      <c r="T1295" s="1">
        <v>0</v>
      </c>
      <c r="U1295" s="2" t="s">
        <v>0</v>
      </c>
      <c r="V1295" s="1">
        <v>0</v>
      </c>
      <c r="W1295" s="1">
        <v>136.27500000000001</v>
      </c>
      <c r="X1295" s="2" t="s">
        <v>0</v>
      </c>
      <c r="Y1295" s="1">
        <v>21.804000000000002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35" t="s">
        <v>1</v>
      </c>
      <c r="AN1295" s="2" t="s">
        <v>1</v>
      </c>
      <c r="AO1295" s="135" t="s">
        <v>1</v>
      </c>
      <c r="AP1295" s="2" t="s">
        <v>1</v>
      </c>
      <c r="AQ1295" s="4">
        <v>853.26150000000018</v>
      </c>
      <c r="AR1295" s="4">
        <v>0</v>
      </c>
    </row>
    <row r="1296" spans="1:44" ht="15" customHeight="1" x14ac:dyDescent="0.25">
      <c r="A1296" s="2" t="s">
        <v>487</v>
      </c>
      <c r="B1296" s="47">
        <v>44490</v>
      </c>
      <c r="C1296" s="2" t="s">
        <v>6</v>
      </c>
      <c r="D1296" s="2" t="s">
        <v>929</v>
      </c>
      <c r="E1296" s="2" t="s">
        <v>930</v>
      </c>
      <c r="F1296" s="2" t="s">
        <v>3743</v>
      </c>
      <c r="G1296" s="2" t="s">
        <v>3</v>
      </c>
      <c r="H1296" s="2" t="s">
        <v>3746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1">
        <v>109.59384999999997</v>
      </c>
      <c r="R1296" s="1">
        <v>0</v>
      </c>
      <c r="S1296" s="1">
        <v>78.132349999999988</v>
      </c>
      <c r="T1296" s="1">
        <v>0</v>
      </c>
      <c r="U1296" s="2" t="s">
        <v>0</v>
      </c>
      <c r="V1296" s="1">
        <v>0</v>
      </c>
      <c r="W1296" s="1">
        <v>27.122</v>
      </c>
      <c r="X1296" s="2" t="s">
        <v>0</v>
      </c>
      <c r="Y1296" s="1">
        <v>4.3394999999999992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35" t="s">
        <v>1</v>
      </c>
      <c r="AN1296" s="2" t="s">
        <v>1</v>
      </c>
      <c r="AO1296" s="135" t="s">
        <v>1</v>
      </c>
      <c r="AP1296" s="2" t="s">
        <v>1</v>
      </c>
      <c r="AQ1296" s="4">
        <v>109.59384999999999</v>
      </c>
      <c r="AR1296" s="4">
        <v>0</v>
      </c>
    </row>
    <row r="1297" spans="1:44" ht="15" customHeight="1" x14ac:dyDescent="0.25">
      <c r="A1297" s="2" t="s">
        <v>488</v>
      </c>
      <c r="B1297" s="47">
        <v>44490</v>
      </c>
      <c r="C1297" s="2" t="s">
        <v>6</v>
      </c>
      <c r="D1297" s="2" t="s">
        <v>884</v>
      </c>
      <c r="E1297" s="2" t="s">
        <v>850</v>
      </c>
      <c r="F1297" s="2" t="s">
        <v>3747</v>
      </c>
      <c r="G1297" s="2" t="s">
        <v>3</v>
      </c>
      <c r="H1297" s="2" t="s">
        <v>3188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0</v>
      </c>
      <c r="R1297" s="1">
        <v>0</v>
      </c>
      <c r="S1297" s="1">
        <v>0</v>
      </c>
      <c r="T1297" s="1">
        <v>0</v>
      </c>
      <c r="U1297" s="2" t="s">
        <v>0</v>
      </c>
      <c r="V1297" s="1">
        <v>0</v>
      </c>
      <c r="W1297" s="1">
        <v>0</v>
      </c>
      <c r="X1297" s="2" t="s">
        <v>8</v>
      </c>
      <c r="Y1297" s="1">
        <v>0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35"/>
      <c r="AN1297" s="2"/>
      <c r="AO1297" s="135">
        <v>0</v>
      </c>
      <c r="AP1297" s="2">
        <v>0</v>
      </c>
      <c r="AQ1297" s="4">
        <v>0</v>
      </c>
      <c r="AR1297" s="4">
        <v>0</v>
      </c>
    </row>
    <row r="1298" spans="1:44" ht="15" customHeight="1" x14ac:dyDescent="0.25">
      <c r="A1298" s="2" t="s">
        <v>489</v>
      </c>
      <c r="B1298" s="47">
        <v>44491</v>
      </c>
      <c r="C1298" s="2" t="s">
        <v>6</v>
      </c>
      <c r="D1298" s="2" t="s">
        <v>48</v>
      </c>
      <c r="E1298" s="2" t="s">
        <v>229</v>
      </c>
      <c r="F1298" s="2" t="s">
        <v>3748</v>
      </c>
      <c r="G1298" s="2" t="s">
        <v>3</v>
      </c>
      <c r="H1298" s="2" t="s">
        <v>3749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5081.768627999998</v>
      </c>
      <c r="R1298" s="1">
        <v>0</v>
      </c>
      <c r="S1298" s="1">
        <v>4108.0817000000006</v>
      </c>
      <c r="T1298" s="1">
        <v>0</v>
      </c>
      <c r="U1298" s="2" t="s">
        <v>0</v>
      </c>
      <c r="V1298" s="1">
        <v>0</v>
      </c>
      <c r="W1298" s="1">
        <v>839.38529999999992</v>
      </c>
      <c r="X1298" s="2" t="s">
        <v>0</v>
      </c>
      <c r="Y1298" s="1">
        <v>134.30162799999999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35" t="s">
        <v>1</v>
      </c>
      <c r="AN1298" s="2" t="s">
        <v>1</v>
      </c>
      <c r="AO1298" s="135" t="s">
        <v>1</v>
      </c>
      <c r="AP1298" s="2" t="s">
        <v>1</v>
      </c>
      <c r="AQ1298" s="4">
        <v>5081.7686280000007</v>
      </c>
      <c r="AR1298" s="4">
        <v>0</v>
      </c>
    </row>
    <row r="1299" spans="1:44" ht="15" customHeight="1" x14ac:dyDescent="0.25">
      <c r="A1299" s="2" t="s">
        <v>490</v>
      </c>
      <c r="B1299" s="47">
        <v>44491</v>
      </c>
      <c r="C1299" s="2" t="s">
        <v>1364</v>
      </c>
      <c r="D1299" s="2" t="s">
        <v>48</v>
      </c>
      <c r="E1299" s="2" t="s">
        <v>1365</v>
      </c>
      <c r="F1299" s="2" t="s">
        <v>3750</v>
      </c>
      <c r="G1299" s="2" t="s">
        <v>3</v>
      </c>
      <c r="H1299" s="2" t="s">
        <v>3751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2</v>
      </c>
      <c r="P1299" s="2" t="s">
        <v>1</v>
      </c>
      <c r="Q1299" s="1">
        <v>3562.6856500000022</v>
      </c>
      <c r="R1299" s="1">
        <v>0</v>
      </c>
      <c r="S1299" s="1">
        <v>2882.2034000000017</v>
      </c>
      <c r="T1299" s="1">
        <v>0</v>
      </c>
      <c r="U1299" s="2" t="s">
        <v>0</v>
      </c>
      <c r="V1299" s="1">
        <v>0</v>
      </c>
      <c r="W1299" s="1">
        <v>586.62265000000014</v>
      </c>
      <c r="X1299" s="2" t="s">
        <v>0</v>
      </c>
      <c r="Y1299" s="1">
        <v>93.859600000000015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35" t="s">
        <v>1</v>
      </c>
      <c r="AN1299" s="2" t="s">
        <v>1</v>
      </c>
      <c r="AO1299" s="135" t="s">
        <v>1</v>
      </c>
      <c r="AP1299" s="2" t="s">
        <v>1</v>
      </c>
      <c r="AQ1299" s="4">
        <v>3562.6856500000022</v>
      </c>
      <c r="AR1299" s="4">
        <v>0</v>
      </c>
    </row>
    <row r="1300" spans="1:44" ht="15" customHeight="1" x14ac:dyDescent="0.25">
      <c r="A1300" s="2" t="s">
        <v>491</v>
      </c>
      <c r="B1300" s="47">
        <v>44491</v>
      </c>
      <c r="C1300" s="2" t="s">
        <v>26</v>
      </c>
      <c r="D1300" s="2" t="s">
        <v>48</v>
      </c>
      <c r="E1300" s="2" t="s">
        <v>220</v>
      </c>
      <c r="F1300" s="2" t="s">
        <v>3752</v>
      </c>
      <c r="G1300" s="2" t="s">
        <v>3</v>
      </c>
      <c r="H1300" s="2" t="s">
        <v>3753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3246.8835999999997</v>
      </c>
      <c r="R1300" s="1">
        <v>0</v>
      </c>
      <c r="S1300" s="1">
        <v>2117.4446000000003</v>
      </c>
      <c r="T1300" s="1">
        <v>0</v>
      </c>
      <c r="U1300" s="2" t="s">
        <v>0</v>
      </c>
      <c r="V1300" s="1">
        <v>0</v>
      </c>
      <c r="W1300" s="1">
        <v>973.65429999999981</v>
      </c>
      <c r="X1300" s="2" t="s">
        <v>0</v>
      </c>
      <c r="Y1300" s="1">
        <v>155.78469999999999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35" t="s">
        <v>1</v>
      </c>
      <c r="AN1300" s="2" t="s">
        <v>1</v>
      </c>
      <c r="AO1300" s="135" t="s">
        <v>1</v>
      </c>
      <c r="AP1300" s="2" t="s">
        <v>1</v>
      </c>
      <c r="AQ1300" s="4">
        <v>3246.8836000000001</v>
      </c>
      <c r="AR1300" s="4">
        <v>0</v>
      </c>
    </row>
    <row r="1301" spans="1:44" ht="15" customHeight="1" x14ac:dyDescent="0.25">
      <c r="A1301" s="2" t="s">
        <v>492</v>
      </c>
      <c r="B1301" s="47">
        <v>44491</v>
      </c>
      <c r="C1301" s="2" t="s">
        <v>1364</v>
      </c>
      <c r="D1301" s="2" t="s">
        <v>41</v>
      </c>
      <c r="E1301" s="2" t="s">
        <v>1366</v>
      </c>
      <c r="F1301" s="2" t="s">
        <v>3750</v>
      </c>
      <c r="G1301" s="2" t="s">
        <v>3</v>
      </c>
      <c r="H1301" s="2" t="s">
        <v>3754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1">
        <v>3532.9345199999993</v>
      </c>
      <c r="R1301" s="1">
        <v>0</v>
      </c>
      <c r="S1301" s="1">
        <v>2862.5159000000008</v>
      </c>
      <c r="T1301" s="1">
        <v>0</v>
      </c>
      <c r="U1301" s="2" t="s">
        <v>0</v>
      </c>
      <c r="V1301" s="1">
        <v>0</v>
      </c>
      <c r="W1301" s="1">
        <v>577.94719999999995</v>
      </c>
      <c r="X1301" s="2" t="s">
        <v>0</v>
      </c>
      <c r="Y1301" s="1">
        <v>92.471419999999995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35" t="s">
        <v>1</v>
      </c>
      <c r="AN1301" s="2" t="s">
        <v>1</v>
      </c>
      <c r="AO1301" s="135" t="s">
        <v>1</v>
      </c>
      <c r="AP1301" s="2" t="s">
        <v>1</v>
      </c>
      <c r="AQ1301" s="4">
        <v>3532.9345200000007</v>
      </c>
      <c r="AR1301" s="4">
        <v>0</v>
      </c>
    </row>
    <row r="1302" spans="1:44" ht="15" customHeight="1" x14ac:dyDescent="0.25">
      <c r="A1302" s="2" t="s">
        <v>493</v>
      </c>
      <c r="B1302" s="47">
        <v>44491</v>
      </c>
      <c r="C1302" s="2" t="s">
        <v>1364</v>
      </c>
      <c r="D1302" s="2" t="s">
        <v>41</v>
      </c>
      <c r="E1302" s="2" t="s">
        <v>1366</v>
      </c>
      <c r="F1302" s="2" t="s">
        <v>3755</v>
      </c>
      <c r="G1302" s="2" t="s">
        <v>12</v>
      </c>
      <c r="H1302" s="2" t="s">
        <v>1</v>
      </c>
      <c r="I1302" s="1" t="s">
        <v>2740</v>
      </c>
      <c r="J1302" s="1" t="s">
        <v>1</v>
      </c>
      <c r="K1302" s="1" t="s">
        <v>3756</v>
      </c>
      <c r="L1302" s="1" t="s">
        <v>3757</v>
      </c>
      <c r="M1302" s="1">
        <v>17.32</v>
      </c>
      <c r="N1302" s="2" t="s">
        <v>11</v>
      </c>
      <c r="O1302" s="2" t="s">
        <v>3758</v>
      </c>
      <c r="P1302" s="2" t="s">
        <v>3759</v>
      </c>
      <c r="Q1302" s="1">
        <v>-17.3202</v>
      </c>
      <c r="R1302" s="1">
        <v>0</v>
      </c>
      <c r="S1302" s="1">
        <v>-17.3202</v>
      </c>
      <c r="T1302" s="1">
        <v>0</v>
      </c>
      <c r="U1302" s="2" t="s">
        <v>0</v>
      </c>
      <c r="V1302" s="1">
        <v>0</v>
      </c>
      <c r="W1302" s="1">
        <v>0</v>
      </c>
      <c r="X1302" s="2" t="s">
        <v>0</v>
      </c>
      <c r="Y1302" s="1">
        <v>0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35" t="s">
        <v>1</v>
      </c>
      <c r="AN1302" s="2" t="s">
        <v>1</v>
      </c>
      <c r="AO1302" s="135" t="s">
        <v>1</v>
      </c>
      <c r="AP1302" s="2" t="s">
        <v>1</v>
      </c>
      <c r="AQ1302" s="4">
        <v>-17.3202</v>
      </c>
      <c r="AR1302" s="4">
        <v>0</v>
      </c>
    </row>
    <row r="1303" spans="1:44" ht="15" customHeight="1" x14ac:dyDescent="0.25">
      <c r="A1303" s="2" t="s">
        <v>494</v>
      </c>
      <c r="B1303" s="47">
        <v>44491</v>
      </c>
      <c r="C1303" s="2" t="s">
        <v>6</v>
      </c>
      <c r="D1303" s="2" t="s">
        <v>41</v>
      </c>
      <c r="E1303" s="2" t="s">
        <v>218</v>
      </c>
      <c r="F1303" s="2" t="s">
        <v>3203</v>
      </c>
      <c r="G1303" s="2" t="s">
        <v>12</v>
      </c>
      <c r="H1303" s="2" t="s">
        <v>1</v>
      </c>
      <c r="I1303" s="1" t="s">
        <v>1229</v>
      </c>
      <c r="J1303" s="1" t="s">
        <v>1</v>
      </c>
      <c r="K1303" s="1" t="s">
        <v>3760</v>
      </c>
      <c r="L1303" s="1" t="s">
        <v>3757</v>
      </c>
      <c r="M1303" s="1">
        <v>89.32</v>
      </c>
      <c r="N1303" s="2" t="s">
        <v>11</v>
      </c>
      <c r="O1303" s="2" t="s">
        <v>3761</v>
      </c>
      <c r="P1303" s="2" t="s">
        <v>3762</v>
      </c>
      <c r="Q1303" s="1">
        <v>-2.5233500000000002</v>
      </c>
      <c r="R1303" s="1">
        <v>0</v>
      </c>
      <c r="S1303" s="1">
        <v>-2.5233500000000002</v>
      </c>
      <c r="T1303" s="1">
        <v>0</v>
      </c>
      <c r="U1303" s="2" t="s">
        <v>0</v>
      </c>
      <c r="V1303" s="1">
        <v>0</v>
      </c>
      <c r="W1303" s="1">
        <v>0</v>
      </c>
      <c r="X1303" s="2" t="s">
        <v>0</v>
      </c>
      <c r="Y1303" s="1">
        <v>0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35" t="s">
        <v>1</v>
      </c>
      <c r="AN1303" s="2" t="s">
        <v>1</v>
      </c>
      <c r="AO1303" s="135" t="s">
        <v>1</v>
      </c>
      <c r="AP1303" s="2" t="s">
        <v>1</v>
      </c>
      <c r="AQ1303" s="4">
        <v>-2.5233500000000002</v>
      </c>
      <c r="AR1303" s="4">
        <v>0</v>
      </c>
    </row>
    <row r="1304" spans="1:44" ht="15" customHeight="1" x14ac:dyDescent="0.25">
      <c r="A1304" s="2" t="s">
        <v>495</v>
      </c>
      <c r="B1304" s="47">
        <v>44491</v>
      </c>
      <c r="C1304" s="2" t="s">
        <v>6</v>
      </c>
      <c r="D1304" s="2" t="s">
        <v>41</v>
      </c>
      <c r="E1304" s="2" t="s">
        <v>218</v>
      </c>
      <c r="F1304" s="2" t="s">
        <v>3203</v>
      </c>
      <c r="G1304" s="2" t="s">
        <v>3</v>
      </c>
      <c r="H1304" s="2" t="s">
        <v>3763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5470.3788500000001</v>
      </c>
      <c r="R1304" s="1">
        <v>0</v>
      </c>
      <c r="S1304" s="1">
        <v>4397.0895000000028</v>
      </c>
      <c r="T1304" s="1">
        <v>0</v>
      </c>
      <c r="U1304" s="2" t="s">
        <v>0</v>
      </c>
      <c r="V1304" s="1">
        <v>0</v>
      </c>
      <c r="W1304" s="1">
        <v>925.24935000000028</v>
      </c>
      <c r="X1304" s="2" t="s">
        <v>8</v>
      </c>
      <c r="Y1304" s="1">
        <v>148.04000000000008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35" t="s">
        <v>1</v>
      </c>
      <c r="AN1304" s="2" t="s">
        <v>1</v>
      </c>
      <c r="AO1304" s="135" t="s">
        <v>1</v>
      </c>
      <c r="AP1304" s="2" t="s">
        <v>1</v>
      </c>
      <c r="AQ1304" s="4">
        <v>5470.3788500000028</v>
      </c>
      <c r="AR1304" s="4">
        <v>0</v>
      </c>
    </row>
    <row r="1305" spans="1:44" ht="15" customHeight="1" x14ac:dyDescent="0.25">
      <c r="A1305" s="2" t="s">
        <v>496</v>
      </c>
      <c r="B1305" s="47">
        <v>44491</v>
      </c>
      <c r="C1305" s="2" t="s">
        <v>34</v>
      </c>
      <c r="D1305" s="2" t="s">
        <v>41</v>
      </c>
      <c r="E1305" s="2" t="s">
        <v>216</v>
      </c>
      <c r="F1305" s="2" t="s">
        <v>3764</v>
      </c>
      <c r="G1305" s="2" t="s">
        <v>3</v>
      </c>
      <c r="H1305" s="2" t="s">
        <v>3765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3766</v>
      </c>
      <c r="P1305" s="2" t="s">
        <v>3767</v>
      </c>
      <c r="Q1305" s="1">
        <v>8.76</v>
      </c>
      <c r="R1305" s="1">
        <v>0</v>
      </c>
      <c r="S1305" s="1">
        <v>8.76</v>
      </c>
      <c r="T1305" s="1">
        <v>0</v>
      </c>
      <c r="U1305" s="2" t="s">
        <v>0</v>
      </c>
      <c r="V1305" s="1">
        <v>0</v>
      </c>
      <c r="W1305" s="1">
        <v>0</v>
      </c>
      <c r="X1305" s="2" t="s">
        <v>0</v>
      </c>
      <c r="Y1305" s="1">
        <v>0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35" t="s">
        <v>1</v>
      </c>
      <c r="AN1305" s="2" t="s">
        <v>1</v>
      </c>
      <c r="AO1305" s="135" t="s">
        <v>1</v>
      </c>
      <c r="AP1305" s="2" t="s">
        <v>1</v>
      </c>
      <c r="AQ1305" s="4">
        <v>8.76</v>
      </c>
      <c r="AR1305" s="4">
        <v>0</v>
      </c>
    </row>
    <row r="1306" spans="1:44" ht="15" customHeight="1" x14ac:dyDescent="0.25">
      <c r="A1306" s="2" t="s">
        <v>497</v>
      </c>
      <c r="B1306" s="47">
        <v>44491</v>
      </c>
      <c r="C1306" s="2" t="s">
        <v>34</v>
      </c>
      <c r="D1306" s="2" t="s">
        <v>41</v>
      </c>
      <c r="E1306" s="2" t="s">
        <v>216</v>
      </c>
      <c r="F1306" s="2" t="s">
        <v>3764</v>
      </c>
      <c r="G1306" s="2" t="s">
        <v>3</v>
      </c>
      <c r="H1306" s="2" t="s">
        <v>3768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3769</v>
      </c>
      <c r="P1306" s="2" t="s">
        <v>3770</v>
      </c>
      <c r="Q1306" s="1">
        <v>22.271999999999998</v>
      </c>
      <c r="R1306" s="1">
        <v>0</v>
      </c>
      <c r="S1306" s="1">
        <v>0</v>
      </c>
      <c r="T1306" s="1">
        <v>19.2</v>
      </c>
      <c r="U1306" s="2" t="s">
        <v>8</v>
      </c>
      <c r="V1306" s="1">
        <v>3.0720000000000001</v>
      </c>
      <c r="W1306" s="1">
        <v>0</v>
      </c>
      <c r="X1306" s="2" t="s">
        <v>0</v>
      </c>
      <c r="Y1306" s="1">
        <v>0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35" t="s">
        <v>1</v>
      </c>
      <c r="AN1306" s="2" t="s">
        <v>1</v>
      </c>
      <c r="AO1306" s="135" t="s">
        <v>1</v>
      </c>
      <c r="AP1306" s="2" t="s">
        <v>1</v>
      </c>
      <c r="AQ1306" s="4">
        <v>22.271999999999998</v>
      </c>
      <c r="AR1306" s="4">
        <v>0</v>
      </c>
    </row>
    <row r="1307" spans="1:44" ht="15" customHeight="1" x14ac:dyDescent="0.25">
      <c r="A1307" s="2" t="s">
        <v>498</v>
      </c>
      <c r="B1307" s="47">
        <v>44491</v>
      </c>
      <c r="C1307" s="2" t="s">
        <v>34</v>
      </c>
      <c r="D1307" s="2" t="s">
        <v>41</v>
      </c>
      <c r="E1307" s="2" t="s">
        <v>216</v>
      </c>
      <c r="F1307" s="2" t="s">
        <v>3771</v>
      </c>
      <c r="G1307" s="2" t="s">
        <v>3</v>
      </c>
      <c r="H1307" s="2" t="s">
        <v>3772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757.08074999999985</v>
      </c>
      <c r="R1307" s="1">
        <v>0</v>
      </c>
      <c r="S1307" s="1">
        <v>715.47154999999987</v>
      </c>
      <c r="T1307" s="1">
        <v>0</v>
      </c>
      <c r="U1307" s="2" t="s">
        <v>0</v>
      </c>
      <c r="V1307" s="1">
        <v>0</v>
      </c>
      <c r="W1307" s="1">
        <v>35.870000000000005</v>
      </c>
      <c r="X1307" s="2" t="s">
        <v>8</v>
      </c>
      <c r="Y1307" s="1">
        <v>5.7392000000000003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35" t="s">
        <v>1</v>
      </c>
      <c r="AN1307" s="2" t="s">
        <v>1</v>
      </c>
      <c r="AO1307" s="135" t="s">
        <v>1</v>
      </c>
      <c r="AP1307" s="2" t="s">
        <v>1</v>
      </c>
      <c r="AQ1307" s="4">
        <v>757.08074999999985</v>
      </c>
      <c r="AR1307" s="4">
        <v>0</v>
      </c>
    </row>
    <row r="1308" spans="1:44" ht="15" customHeight="1" x14ac:dyDescent="0.25">
      <c r="A1308" s="2" t="s">
        <v>499</v>
      </c>
      <c r="B1308" s="47">
        <v>44491</v>
      </c>
      <c r="C1308" s="2" t="s">
        <v>34</v>
      </c>
      <c r="D1308" s="2" t="s">
        <v>41</v>
      </c>
      <c r="E1308" s="2" t="s">
        <v>216</v>
      </c>
      <c r="F1308" s="2" t="s">
        <v>3771</v>
      </c>
      <c r="G1308" s="2" t="s">
        <v>3</v>
      </c>
      <c r="H1308" s="2" t="s">
        <v>3773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715.69344999999987</v>
      </c>
      <c r="R1308" s="1">
        <v>0</v>
      </c>
      <c r="S1308" s="1">
        <v>600.23865000000012</v>
      </c>
      <c r="T1308" s="1">
        <v>0</v>
      </c>
      <c r="U1308" s="2" t="s">
        <v>0</v>
      </c>
      <c r="V1308" s="1">
        <v>0</v>
      </c>
      <c r="W1308" s="1">
        <v>99.53</v>
      </c>
      <c r="X1308" s="2" t="s">
        <v>0</v>
      </c>
      <c r="Y1308" s="1">
        <v>15.924800000000003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35" t="s">
        <v>1</v>
      </c>
      <c r="AN1308" s="2" t="s">
        <v>1</v>
      </c>
      <c r="AO1308" s="135" t="s">
        <v>1</v>
      </c>
      <c r="AP1308" s="2" t="s">
        <v>1</v>
      </c>
      <c r="AQ1308" s="4">
        <v>715.6934500000001</v>
      </c>
      <c r="AR1308" s="4">
        <v>0</v>
      </c>
    </row>
    <row r="1309" spans="1:44" ht="15" customHeight="1" x14ac:dyDescent="0.25">
      <c r="A1309" s="2" t="s">
        <v>500</v>
      </c>
      <c r="B1309" s="47">
        <v>44491</v>
      </c>
      <c r="C1309" s="2" t="s">
        <v>34</v>
      </c>
      <c r="D1309" s="2" t="s">
        <v>41</v>
      </c>
      <c r="E1309" s="2" t="s">
        <v>216</v>
      </c>
      <c r="F1309" s="2" t="s">
        <v>3771</v>
      </c>
      <c r="G1309" s="2" t="s">
        <v>3</v>
      </c>
      <c r="H1309" s="2" t="s">
        <v>3774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593.63785000000007</v>
      </c>
      <c r="R1309" s="1">
        <v>0</v>
      </c>
      <c r="S1309" s="1">
        <v>532.93504999999982</v>
      </c>
      <c r="T1309" s="1">
        <v>0</v>
      </c>
      <c r="U1309" s="2" t="s">
        <v>0</v>
      </c>
      <c r="V1309" s="1">
        <v>0</v>
      </c>
      <c r="W1309" s="1">
        <v>52.330000000000005</v>
      </c>
      <c r="X1309" s="2" t="s">
        <v>0</v>
      </c>
      <c r="Y1309" s="1">
        <v>8.3727999999999998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35" t="s">
        <v>1</v>
      </c>
      <c r="AN1309" s="2" t="s">
        <v>1</v>
      </c>
      <c r="AO1309" s="135" t="s">
        <v>1</v>
      </c>
      <c r="AP1309" s="2" t="s">
        <v>1</v>
      </c>
      <c r="AQ1309" s="4">
        <v>593.63784999999984</v>
      </c>
      <c r="AR1309" s="4">
        <v>0</v>
      </c>
    </row>
    <row r="1310" spans="1:44" ht="15" customHeight="1" x14ac:dyDescent="0.25">
      <c r="A1310" s="2" t="s">
        <v>501</v>
      </c>
      <c r="B1310" s="47">
        <v>44491</v>
      </c>
      <c r="C1310" s="2" t="s">
        <v>26</v>
      </c>
      <c r="D1310" s="2" t="s">
        <v>41</v>
      </c>
      <c r="E1310" s="2" t="s">
        <v>211</v>
      </c>
      <c r="F1310" s="2" t="s">
        <v>2661</v>
      </c>
      <c r="G1310" s="2" t="s">
        <v>3</v>
      </c>
      <c r="H1310" s="2" t="s">
        <v>3775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919</v>
      </c>
      <c r="P1310" s="2" t="s">
        <v>920</v>
      </c>
      <c r="Q1310" s="1">
        <v>20.818000000000001</v>
      </c>
      <c r="R1310" s="1">
        <v>0</v>
      </c>
      <c r="S1310" s="1">
        <v>0.16999999999999815</v>
      </c>
      <c r="T1310" s="1">
        <v>17.8</v>
      </c>
      <c r="U1310" s="2" t="s">
        <v>8</v>
      </c>
      <c r="V1310" s="1">
        <v>2.8479999999999999</v>
      </c>
      <c r="W1310" s="1">
        <v>0</v>
      </c>
      <c r="X1310" s="2" t="s">
        <v>0</v>
      </c>
      <c r="Y1310" s="1">
        <v>0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35" t="s">
        <v>1</v>
      </c>
      <c r="AN1310" s="2" t="s">
        <v>1</v>
      </c>
      <c r="AO1310" s="135" t="s">
        <v>1</v>
      </c>
      <c r="AP1310" s="2" t="s">
        <v>1</v>
      </c>
      <c r="AQ1310" s="4">
        <v>20.817999999999998</v>
      </c>
      <c r="AR1310" s="4">
        <v>0</v>
      </c>
    </row>
    <row r="1311" spans="1:44" ht="15" customHeight="1" x14ac:dyDescent="0.25">
      <c r="A1311" s="2" t="s">
        <v>502</v>
      </c>
      <c r="B1311" s="46">
        <v>44491</v>
      </c>
      <c r="C1311" s="2" t="s">
        <v>26</v>
      </c>
      <c r="D1311" s="2" t="s">
        <v>41</v>
      </c>
      <c r="E1311" s="2" t="s">
        <v>211</v>
      </c>
      <c r="F1311" s="58" t="s">
        <v>2659</v>
      </c>
      <c r="G1311" s="2" t="s">
        <v>3</v>
      </c>
      <c r="H1311" s="2" t="s">
        <v>3776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2</v>
      </c>
      <c r="P1311" s="2" t="s">
        <v>1</v>
      </c>
      <c r="Q1311" s="1">
        <v>219.03254999999999</v>
      </c>
      <c r="R1311" s="1">
        <v>0</v>
      </c>
      <c r="S1311" s="1">
        <v>138.92294999999999</v>
      </c>
      <c r="T1311" s="1">
        <v>0</v>
      </c>
      <c r="U1311" s="2" t="s">
        <v>0</v>
      </c>
      <c r="V1311" s="1">
        <v>0</v>
      </c>
      <c r="W1311" s="1">
        <v>69.06</v>
      </c>
      <c r="X1311" s="2" t="s">
        <v>0</v>
      </c>
      <c r="Y1311" s="1">
        <v>11.0496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134" t="s">
        <v>0</v>
      </c>
      <c r="AK1311" s="1">
        <v>0</v>
      </c>
      <c r="AL1311" s="1">
        <v>0</v>
      </c>
      <c r="AM1311" s="134" t="s">
        <v>1</v>
      </c>
      <c r="AN1311" s="134" t="s">
        <v>1</v>
      </c>
      <c r="AO1311" s="134" t="s">
        <v>1</v>
      </c>
      <c r="AP1311" s="134" t="s">
        <v>1</v>
      </c>
      <c r="AQ1311" s="98">
        <v>219.03254999999999</v>
      </c>
      <c r="AR1311" s="7">
        <v>0</v>
      </c>
    </row>
    <row r="1312" spans="1:44" ht="15" customHeight="1" x14ac:dyDescent="0.25">
      <c r="A1312" s="2" t="s">
        <v>503</v>
      </c>
      <c r="B1312" s="47">
        <v>44491</v>
      </c>
      <c r="C1312" s="2" t="s">
        <v>26</v>
      </c>
      <c r="D1312" s="2" t="s">
        <v>41</v>
      </c>
      <c r="E1312" s="2" t="s">
        <v>211</v>
      </c>
      <c r="F1312" s="2" t="s">
        <v>2659</v>
      </c>
      <c r="G1312" s="2" t="s">
        <v>3</v>
      </c>
      <c r="H1312" s="2" t="s">
        <v>3777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1482.973524</v>
      </c>
      <c r="R1312" s="1">
        <v>0</v>
      </c>
      <c r="S1312" s="1">
        <v>1073.35625</v>
      </c>
      <c r="T1312" s="1">
        <v>0</v>
      </c>
      <c r="U1312" s="2" t="s">
        <v>0</v>
      </c>
      <c r="V1312" s="1">
        <v>0</v>
      </c>
      <c r="W1312" s="1">
        <v>353.11835000000002</v>
      </c>
      <c r="X1312" s="2" t="s">
        <v>8</v>
      </c>
      <c r="Y1312" s="1">
        <v>56.498924000000002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2" t="s">
        <v>0</v>
      </c>
      <c r="AK1312" s="1">
        <v>0</v>
      </c>
      <c r="AL1312" s="1">
        <v>0</v>
      </c>
      <c r="AM1312" s="135" t="s">
        <v>1</v>
      </c>
      <c r="AN1312" s="2" t="s">
        <v>1</v>
      </c>
      <c r="AO1312" s="135" t="s">
        <v>1</v>
      </c>
      <c r="AP1312" s="2" t="s">
        <v>1</v>
      </c>
      <c r="AQ1312" s="4">
        <v>1482.973524</v>
      </c>
      <c r="AR1312" s="4">
        <v>0</v>
      </c>
    </row>
    <row r="1313" spans="1:44" ht="15" customHeight="1" x14ac:dyDescent="0.25">
      <c r="A1313" s="2" t="s">
        <v>504</v>
      </c>
      <c r="B1313" s="47">
        <v>44491</v>
      </c>
      <c r="C1313" s="2" t="s">
        <v>6</v>
      </c>
      <c r="D1313" s="2" t="s">
        <v>41</v>
      </c>
      <c r="E1313" s="2" t="s">
        <v>214</v>
      </c>
      <c r="F1313" s="2" t="s">
        <v>2624</v>
      </c>
      <c r="G1313" s="2" t="s">
        <v>3</v>
      </c>
      <c r="H1313" s="2" t="s">
        <v>3778</v>
      </c>
      <c r="I1313" s="1"/>
      <c r="J1313" s="1"/>
      <c r="K1313" s="1"/>
      <c r="L1313" s="1"/>
      <c r="M1313" s="1">
        <v>0</v>
      </c>
      <c r="N1313" s="2"/>
      <c r="O1313" s="2" t="s">
        <v>2</v>
      </c>
      <c r="P1313" s="2"/>
      <c r="Q1313" s="1">
        <v>1819.02</v>
      </c>
      <c r="R1313" s="1">
        <v>0</v>
      </c>
      <c r="S1313" s="1">
        <v>1819.02</v>
      </c>
      <c r="T1313" s="1">
        <v>0</v>
      </c>
      <c r="U1313" s="2" t="s">
        <v>0</v>
      </c>
      <c r="V1313" s="1">
        <v>0</v>
      </c>
      <c r="W1313" s="1">
        <v>0</v>
      </c>
      <c r="X1313" s="2" t="s">
        <v>8</v>
      </c>
      <c r="Y1313" s="1">
        <v>0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35"/>
      <c r="AN1313" s="2"/>
      <c r="AO1313" s="135">
        <v>0</v>
      </c>
      <c r="AP1313" s="2">
        <v>0</v>
      </c>
      <c r="AQ1313" s="4">
        <v>1819.02</v>
      </c>
      <c r="AR1313" s="4">
        <v>0</v>
      </c>
    </row>
    <row r="1314" spans="1:44" ht="15" customHeight="1" x14ac:dyDescent="0.25">
      <c r="A1314" s="2" t="s">
        <v>505</v>
      </c>
      <c r="B1314" s="47">
        <v>44491</v>
      </c>
      <c r="C1314" s="2" t="s">
        <v>6</v>
      </c>
      <c r="D1314" s="2" t="s">
        <v>41</v>
      </c>
      <c r="E1314" s="2" t="s">
        <v>214</v>
      </c>
      <c r="F1314" s="2" t="s">
        <v>2624</v>
      </c>
      <c r="G1314" s="2" t="s">
        <v>12</v>
      </c>
      <c r="H1314" s="2"/>
      <c r="I1314" s="1" t="s">
        <v>3779</v>
      </c>
      <c r="J1314" s="1"/>
      <c r="K1314" s="1"/>
      <c r="L1314" s="1"/>
      <c r="M1314" s="1">
        <v>0</v>
      </c>
      <c r="N1314" s="2"/>
      <c r="O1314" s="2" t="s">
        <v>2</v>
      </c>
      <c r="P1314" s="2"/>
      <c r="Q1314" s="1">
        <v>-12.63</v>
      </c>
      <c r="R1314" s="1">
        <v>0</v>
      </c>
      <c r="S1314" s="1">
        <v>-12.63</v>
      </c>
      <c r="T1314" s="1">
        <v>0</v>
      </c>
      <c r="U1314" s="2" t="s">
        <v>0</v>
      </c>
      <c r="V1314" s="1">
        <v>0</v>
      </c>
      <c r="W1314" s="1">
        <v>0</v>
      </c>
      <c r="X1314" s="2" t="s">
        <v>8</v>
      </c>
      <c r="Y1314" s="1">
        <v>0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35"/>
      <c r="AN1314" s="2"/>
      <c r="AO1314" s="135">
        <v>0</v>
      </c>
      <c r="AP1314" s="2">
        <v>0</v>
      </c>
      <c r="AQ1314" s="4">
        <v>-12.63</v>
      </c>
      <c r="AR1314" s="4">
        <v>0</v>
      </c>
    </row>
    <row r="1315" spans="1:44" ht="15" customHeight="1" x14ac:dyDescent="0.25">
      <c r="A1315" s="2" t="s">
        <v>506</v>
      </c>
      <c r="B1315" s="47">
        <v>44491</v>
      </c>
      <c r="C1315" s="2" t="s">
        <v>6</v>
      </c>
      <c r="D1315" s="2" t="s">
        <v>41</v>
      </c>
      <c r="E1315" s="2" t="s">
        <v>1110</v>
      </c>
      <c r="F1315" s="2" t="s">
        <v>1335</v>
      </c>
      <c r="G1315" s="2" t="s">
        <v>895</v>
      </c>
      <c r="H1315" s="2" t="s">
        <v>3780</v>
      </c>
      <c r="I1315" s="1"/>
      <c r="J1315" s="1"/>
      <c r="K1315" s="1"/>
      <c r="L1315" s="1"/>
      <c r="M1315" s="1">
        <v>0</v>
      </c>
      <c r="N1315" s="2"/>
      <c r="O1315" s="2" t="s">
        <v>2</v>
      </c>
      <c r="P1315" s="2"/>
      <c r="Q1315" s="1">
        <v>1372.17</v>
      </c>
      <c r="R1315" s="1">
        <v>0</v>
      </c>
      <c r="S1315" s="1">
        <v>1372.17</v>
      </c>
      <c r="T1315" s="1">
        <v>0</v>
      </c>
      <c r="U1315" s="2" t="s">
        <v>0</v>
      </c>
      <c r="V1315" s="1">
        <v>0</v>
      </c>
      <c r="W1315" s="1">
        <v>0</v>
      </c>
      <c r="X1315" s="2" t="s">
        <v>0</v>
      </c>
      <c r="Y1315" s="1">
        <v>0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35"/>
      <c r="AN1315" s="2"/>
      <c r="AO1315" s="135">
        <v>0</v>
      </c>
      <c r="AP1315" s="2"/>
      <c r="AQ1315" s="4">
        <v>1372.17</v>
      </c>
      <c r="AR1315" s="4">
        <v>0</v>
      </c>
    </row>
    <row r="1316" spans="1:44" ht="15" customHeight="1" x14ac:dyDescent="0.25">
      <c r="A1316" s="2" t="s">
        <v>507</v>
      </c>
      <c r="B1316" s="47">
        <v>44491</v>
      </c>
      <c r="C1316" s="2" t="s">
        <v>1364</v>
      </c>
      <c r="D1316" s="2" t="s">
        <v>37</v>
      </c>
      <c r="E1316" s="2" t="s">
        <v>1367</v>
      </c>
      <c r="F1316" s="2" t="s">
        <v>3669</v>
      </c>
      <c r="G1316" s="2" t="s">
        <v>3</v>
      </c>
      <c r="H1316" s="2" t="s">
        <v>3781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2732.1402040000003</v>
      </c>
      <c r="R1316" s="1">
        <v>0</v>
      </c>
      <c r="S1316" s="1">
        <v>2190.6916500000002</v>
      </c>
      <c r="T1316" s="1">
        <v>0</v>
      </c>
      <c r="U1316" s="2" t="s">
        <v>0</v>
      </c>
      <c r="V1316" s="1">
        <v>0</v>
      </c>
      <c r="W1316" s="1">
        <v>466.76594999999986</v>
      </c>
      <c r="X1316" s="2" t="s">
        <v>0</v>
      </c>
      <c r="Y1316" s="1">
        <v>74.682603999999998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35" t="s">
        <v>1</v>
      </c>
      <c r="AN1316" s="2" t="s">
        <v>1</v>
      </c>
      <c r="AO1316" s="135" t="s">
        <v>1</v>
      </c>
      <c r="AP1316" s="2" t="s">
        <v>1</v>
      </c>
      <c r="AQ1316" s="4">
        <v>2732.1402040000003</v>
      </c>
      <c r="AR1316" s="4">
        <v>0</v>
      </c>
    </row>
    <row r="1317" spans="1:44" ht="15" customHeight="1" x14ac:dyDescent="0.25">
      <c r="A1317" s="2" t="s">
        <v>508</v>
      </c>
      <c r="B1317" s="47">
        <v>44491</v>
      </c>
      <c r="C1317" s="2" t="s">
        <v>6</v>
      </c>
      <c r="D1317" s="2" t="s">
        <v>37</v>
      </c>
      <c r="E1317" s="2" t="s">
        <v>209</v>
      </c>
      <c r="F1317" s="2" t="s">
        <v>3625</v>
      </c>
      <c r="G1317" s="2" t="s">
        <v>3</v>
      </c>
      <c r="H1317" s="2" t="s">
        <v>3782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2385</v>
      </c>
      <c r="P1317" s="2" t="s">
        <v>3254</v>
      </c>
      <c r="Q1317" s="1">
        <v>162.30000000000001</v>
      </c>
      <c r="R1317" s="1">
        <v>0</v>
      </c>
      <c r="S1317" s="1">
        <v>162.30000000000001</v>
      </c>
      <c r="T1317" s="1">
        <v>0</v>
      </c>
      <c r="U1317" s="2" t="s">
        <v>0</v>
      </c>
      <c r="V1317" s="1">
        <v>0</v>
      </c>
      <c r="W1317" s="1">
        <v>0</v>
      </c>
      <c r="X1317" s="2" t="s">
        <v>0</v>
      </c>
      <c r="Y1317" s="1">
        <v>0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35" t="s">
        <v>1</v>
      </c>
      <c r="AN1317" s="2" t="s">
        <v>1</v>
      </c>
      <c r="AO1317" s="135" t="s">
        <v>1</v>
      </c>
      <c r="AP1317" s="2" t="s">
        <v>1</v>
      </c>
      <c r="AQ1317" s="4">
        <v>162.30000000000001</v>
      </c>
      <c r="AR1317" s="4">
        <v>0</v>
      </c>
    </row>
    <row r="1318" spans="1:44" ht="15" customHeight="1" x14ac:dyDescent="0.25">
      <c r="A1318" s="2" t="s">
        <v>509</v>
      </c>
      <c r="B1318" s="47">
        <v>44491</v>
      </c>
      <c r="C1318" s="2" t="s">
        <v>6</v>
      </c>
      <c r="D1318" s="2" t="s">
        <v>37</v>
      </c>
      <c r="E1318" s="2" t="s">
        <v>209</v>
      </c>
      <c r="F1318" s="2" t="s">
        <v>3625</v>
      </c>
      <c r="G1318" s="2" t="s">
        <v>3</v>
      </c>
      <c r="H1318" s="2" t="s">
        <v>3783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2</v>
      </c>
      <c r="P1318" s="2" t="s">
        <v>1</v>
      </c>
      <c r="Q1318" s="1">
        <v>1811.550866</v>
      </c>
      <c r="R1318" s="1">
        <v>0</v>
      </c>
      <c r="S1318" s="1">
        <v>1457.1765500000001</v>
      </c>
      <c r="T1318" s="1">
        <v>0</v>
      </c>
      <c r="U1318" s="2" t="s">
        <v>0</v>
      </c>
      <c r="V1318" s="1">
        <v>0</v>
      </c>
      <c r="W1318" s="1">
        <v>305.49509999999998</v>
      </c>
      <c r="X1318" s="2" t="s">
        <v>0</v>
      </c>
      <c r="Y1318" s="1">
        <v>48.879215999999992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35" t="s">
        <v>1</v>
      </c>
      <c r="AN1318" s="2" t="s">
        <v>1</v>
      </c>
      <c r="AO1318" s="135" t="s">
        <v>1</v>
      </c>
      <c r="AP1318" s="2" t="s">
        <v>1</v>
      </c>
      <c r="AQ1318" s="4">
        <v>1811.5508660000003</v>
      </c>
      <c r="AR1318" s="4">
        <v>0</v>
      </c>
    </row>
    <row r="1319" spans="1:44" ht="15" customHeight="1" x14ac:dyDescent="0.25">
      <c r="A1319" s="2" t="s">
        <v>510</v>
      </c>
      <c r="B1319" s="47">
        <v>44491</v>
      </c>
      <c r="C1319" s="2" t="s">
        <v>6</v>
      </c>
      <c r="D1319" s="2" t="s">
        <v>37</v>
      </c>
      <c r="E1319" s="2" t="s">
        <v>209</v>
      </c>
      <c r="F1319" s="2" t="s">
        <v>3625</v>
      </c>
      <c r="G1319" s="2" t="s">
        <v>3</v>
      </c>
      <c r="H1319" s="2" t="s">
        <v>3784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2883.4633680000002</v>
      </c>
      <c r="R1319" s="1">
        <v>0</v>
      </c>
      <c r="S1319" s="1">
        <v>2249.7333000000008</v>
      </c>
      <c r="T1319" s="1">
        <v>0</v>
      </c>
      <c r="U1319" s="2" t="s">
        <v>0</v>
      </c>
      <c r="V1319" s="1">
        <v>0</v>
      </c>
      <c r="W1319" s="1">
        <v>546.31910000000005</v>
      </c>
      <c r="X1319" s="2" t="s">
        <v>8</v>
      </c>
      <c r="Y1319" s="1">
        <v>87.410968000000011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35" t="s">
        <v>1</v>
      </c>
      <c r="AN1319" s="2" t="s">
        <v>1</v>
      </c>
      <c r="AO1319" s="135" t="s">
        <v>1</v>
      </c>
      <c r="AP1319" s="2" t="s">
        <v>1</v>
      </c>
      <c r="AQ1319" s="4">
        <v>2883.4633680000011</v>
      </c>
      <c r="AR1319" s="4">
        <v>0</v>
      </c>
    </row>
    <row r="1320" spans="1:44" ht="15" customHeight="1" x14ac:dyDescent="0.25">
      <c r="A1320" s="2" t="s">
        <v>511</v>
      </c>
      <c r="B1320" s="47">
        <v>44491</v>
      </c>
      <c r="C1320" s="2" t="s">
        <v>34</v>
      </c>
      <c r="D1320" s="2" t="s">
        <v>37</v>
      </c>
      <c r="E1320" s="2" t="s">
        <v>207</v>
      </c>
      <c r="F1320" s="2" t="s">
        <v>3785</v>
      </c>
      <c r="G1320" s="2" t="s">
        <v>3</v>
      </c>
      <c r="H1320" s="2" t="s">
        <v>3786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3787</v>
      </c>
      <c r="P1320" s="2" t="s">
        <v>3788</v>
      </c>
      <c r="Q1320" s="1">
        <v>166.3</v>
      </c>
      <c r="R1320" s="1">
        <v>0</v>
      </c>
      <c r="S1320" s="1">
        <v>166.3</v>
      </c>
      <c r="T1320" s="1">
        <v>0</v>
      </c>
      <c r="U1320" s="2" t="s">
        <v>0</v>
      </c>
      <c r="V1320" s="1">
        <v>0</v>
      </c>
      <c r="W1320" s="1">
        <v>0</v>
      </c>
      <c r="X1320" s="2" t="s">
        <v>0</v>
      </c>
      <c r="Y1320" s="1">
        <v>0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35" t="s">
        <v>1</v>
      </c>
      <c r="AN1320" s="2" t="s">
        <v>1</v>
      </c>
      <c r="AO1320" s="135" t="s">
        <v>1</v>
      </c>
      <c r="AP1320" s="2" t="s">
        <v>1</v>
      </c>
      <c r="AQ1320" s="4">
        <v>166.3</v>
      </c>
      <c r="AR1320" s="4">
        <v>0</v>
      </c>
    </row>
    <row r="1321" spans="1:44" ht="15" customHeight="1" x14ac:dyDescent="0.25">
      <c r="A1321" s="2" t="s">
        <v>512</v>
      </c>
      <c r="B1321" s="47">
        <v>44491</v>
      </c>
      <c r="C1321" s="2" t="s">
        <v>34</v>
      </c>
      <c r="D1321" s="2" t="s">
        <v>37</v>
      </c>
      <c r="E1321" s="2" t="s">
        <v>207</v>
      </c>
      <c r="F1321" s="2" t="s">
        <v>3785</v>
      </c>
      <c r="G1321" s="2" t="s">
        <v>3</v>
      </c>
      <c r="H1321" s="2" t="s">
        <v>3789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3790</v>
      </c>
      <c r="P1321" s="2" t="s">
        <v>3791</v>
      </c>
      <c r="Q1321" s="1">
        <v>8.2476000000000003</v>
      </c>
      <c r="R1321" s="1">
        <v>0</v>
      </c>
      <c r="S1321" s="1">
        <v>0</v>
      </c>
      <c r="T1321" s="1">
        <v>7.11</v>
      </c>
      <c r="U1321" s="2" t="s">
        <v>8</v>
      </c>
      <c r="V1321" s="1">
        <v>1.1375999999999999</v>
      </c>
      <c r="W1321" s="1">
        <v>0</v>
      </c>
      <c r="X1321" s="2" t="s">
        <v>0</v>
      </c>
      <c r="Y1321" s="1">
        <v>0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35" t="s">
        <v>1</v>
      </c>
      <c r="AN1321" s="2" t="s">
        <v>1</v>
      </c>
      <c r="AO1321" s="135" t="s">
        <v>1</v>
      </c>
      <c r="AP1321" s="2" t="s">
        <v>1</v>
      </c>
      <c r="AQ1321" s="4">
        <v>8.2476000000000003</v>
      </c>
      <c r="AR1321" s="4">
        <v>0</v>
      </c>
    </row>
    <row r="1322" spans="1:44" ht="15" customHeight="1" x14ac:dyDescent="0.25">
      <c r="A1322" s="2" t="s">
        <v>513</v>
      </c>
      <c r="B1322" s="47">
        <v>44491</v>
      </c>
      <c r="C1322" s="2" t="s">
        <v>34</v>
      </c>
      <c r="D1322" s="2" t="s">
        <v>37</v>
      </c>
      <c r="E1322" s="2" t="s">
        <v>207</v>
      </c>
      <c r="F1322" s="2" t="s">
        <v>3785</v>
      </c>
      <c r="G1322" s="2" t="s">
        <v>12</v>
      </c>
      <c r="H1322" s="2" t="s">
        <v>1</v>
      </c>
      <c r="I1322" s="1" t="s">
        <v>2420</v>
      </c>
      <c r="J1322" s="1" t="s">
        <v>1</v>
      </c>
      <c r="K1322" s="1" t="s">
        <v>3792</v>
      </c>
      <c r="L1322" s="1" t="s">
        <v>3612</v>
      </c>
      <c r="M1322" s="1">
        <v>19.760000000000002</v>
      </c>
      <c r="N1322" s="2" t="s">
        <v>11</v>
      </c>
      <c r="O1322" s="2" t="s">
        <v>3793</v>
      </c>
      <c r="P1322" s="2" t="s">
        <v>3794</v>
      </c>
      <c r="Q1322" s="1">
        <v>-4.9800000000000004</v>
      </c>
      <c r="R1322" s="1">
        <v>0</v>
      </c>
      <c r="S1322" s="1">
        <v>-4.9800000000000004</v>
      </c>
      <c r="T1322" s="1">
        <v>0</v>
      </c>
      <c r="U1322" s="2" t="s">
        <v>0</v>
      </c>
      <c r="V1322" s="1">
        <v>0</v>
      </c>
      <c r="W1322" s="1">
        <v>0</v>
      </c>
      <c r="X1322" s="2" t="s">
        <v>0</v>
      </c>
      <c r="Y1322" s="1">
        <v>0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35" t="s">
        <v>1</v>
      </c>
      <c r="AN1322" s="2" t="s">
        <v>1</v>
      </c>
      <c r="AO1322" s="135" t="s">
        <v>1</v>
      </c>
      <c r="AP1322" s="2" t="s">
        <v>1</v>
      </c>
      <c r="AQ1322" s="98">
        <v>-4.9800000000000004</v>
      </c>
      <c r="AR1322" s="7">
        <v>0</v>
      </c>
    </row>
    <row r="1323" spans="1:44" ht="15" customHeight="1" x14ac:dyDescent="0.25">
      <c r="A1323" s="2" t="s">
        <v>514</v>
      </c>
      <c r="B1323" s="47">
        <v>44491</v>
      </c>
      <c r="C1323" s="2" t="s">
        <v>34</v>
      </c>
      <c r="D1323" s="2" t="s">
        <v>37</v>
      </c>
      <c r="E1323" s="2" t="s">
        <v>207</v>
      </c>
      <c r="F1323" s="2" t="s">
        <v>3795</v>
      </c>
      <c r="G1323" s="2" t="s">
        <v>3</v>
      </c>
      <c r="H1323" s="2" t="s">
        <v>3796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217.24569999999997</v>
      </c>
      <c r="R1323" s="1">
        <v>0</v>
      </c>
      <c r="S1323" s="1">
        <v>175.71769999999998</v>
      </c>
      <c r="T1323" s="1">
        <v>0</v>
      </c>
      <c r="U1323" s="2" t="s">
        <v>0</v>
      </c>
      <c r="V1323" s="1">
        <v>0</v>
      </c>
      <c r="W1323" s="1">
        <v>35.799999999999997</v>
      </c>
      <c r="X1323" s="2" t="s">
        <v>0</v>
      </c>
      <c r="Y1323" s="1">
        <v>5.7279999999999998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35" t="s">
        <v>1</v>
      </c>
      <c r="AN1323" s="2" t="s">
        <v>1</v>
      </c>
      <c r="AO1323" s="135" t="s">
        <v>1</v>
      </c>
      <c r="AP1323" s="2" t="s">
        <v>1</v>
      </c>
      <c r="AQ1323" s="98">
        <v>217.2457</v>
      </c>
      <c r="AR1323" s="7">
        <v>0</v>
      </c>
    </row>
    <row r="1324" spans="1:44" ht="15" customHeight="1" x14ac:dyDescent="0.25">
      <c r="A1324" s="2" t="s">
        <v>515</v>
      </c>
      <c r="B1324" s="46">
        <v>44491</v>
      </c>
      <c r="C1324" s="2" t="s">
        <v>34</v>
      </c>
      <c r="D1324" s="2" t="s">
        <v>37</v>
      </c>
      <c r="E1324" s="2" t="s">
        <v>207</v>
      </c>
      <c r="F1324" s="58" t="s">
        <v>3795</v>
      </c>
      <c r="G1324" s="2" t="s">
        <v>3</v>
      </c>
      <c r="H1324" s="2" t="s">
        <v>3797</v>
      </c>
      <c r="I1324" s="2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1177.3918500000004</v>
      </c>
      <c r="R1324" s="1">
        <v>0</v>
      </c>
      <c r="S1324" s="1">
        <v>1116.8514500000006</v>
      </c>
      <c r="T1324" s="1">
        <v>0</v>
      </c>
      <c r="U1324" s="2" t="s">
        <v>0</v>
      </c>
      <c r="V1324" s="1">
        <v>0</v>
      </c>
      <c r="W1324" s="1">
        <v>52.19</v>
      </c>
      <c r="X1324" s="2" t="s">
        <v>0</v>
      </c>
      <c r="Y1324" s="1">
        <v>8.3504000000000005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134" t="s">
        <v>0</v>
      </c>
      <c r="AK1324" s="1">
        <v>0</v>
      </c>
      <c r="AL1324" s="1">
        <v>0</v>
      </c>
      <c r="AM1324" s="134" t="s">
        <v>1</v>
      </c>
      <c r="AN1324" s="134" t="s">
        <v>1</v>
      </c>
      <c r="AO1324" s="134" t="s">
        <v>1</v>
      </c>
      <c r="AP1324" s="134" t="s">
        <v>1</v>
      </c>
      <c r="AQ1324" s="98">
        <v>1177.3918500000007</v>
      </c>
      <c r="AR1324" s="7">
        <v>0</v>
      </c>
    </row>
    <row r="1325" spans="1:44" ht="15" customHeight="1" x14ac:dyDescent="0.25">
      <c r="A1325" s="2" t="s">
        <v>516</v>
      </c>
      <c r="B1325" s="46">
        <v>44491</v>
      </c>
      <c r="C1325" s="2" t="s">
        <v>34</v>
      </c>
      <c r="D1325" s="2" t="s">
        <v>37</v>
      </c>
      <c r="E1325" s="2" t="s">
        <v>207</v>
      </c>
      <c r="F1325" s="58" t="s">
        <v>3795</v>
      </c>
      <c r="G1325" s="2" t="s">
        <v>3</v>
      </c>
      <c r="H1325" s="2" t="s">
        <v>3798</v>
      </c>
      <c r="I1325" s="2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569.03049999999996</v>
      </c>
      <c r="R1325" s="1">
        <v>0</v>
      </c>
      <c r="S1325" s="1">
        <v>503.56870000000004</v>
      </c>
      <c r="T1325" s="1">
        <v>0</v>
      </c>
      <c r="U1325" s="2" t="s">
        <v>0</v>
      </c>
      <c r="V1325" s="1">
        <v>0</v>
      </c>
      <c r="W1325" s="1">
        <v>56.432600000000008</v>
      </c>
      <c r="X1325" s="2" t="s">
        <v>0</v>
      </c>
      <c r="Y1325" s="1">
        <v>9.0291999999999994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134" t="s">
        <v>0</v>
      </c>
      <c r="AK1325" s="1">
        <v>0</v>
      </c>
      <c r="AL1325" s="1">
        <v>0</v>
      </c>
      <c r="AM1325" s="134" t="s">
        <v>1</v>
      </c>
      <c r="AN1325" s="134" t="s">
        <v>1</v>
      </c>
      <c r="AO1325" s="134" t="s">
        <v>1</v>
      </c>
      <c r="AP1325" s="134" t="s">
        <v>1</v>
      </c>
      <c r="AQ1325" s="98">
        <v>569.03049999999996</v>
      </c>
      <c r="AR1325" s="7">
        <v>0</v>
      </c>
    </row>
    <row r="1326" spans="1:44" ht="15" customHeight="1" x14ac:dyDescent="0.25">
      <c r="A1326" s="2" t="s">
        <v>517</v>
      </c>
      <c r="B1326" s="47">
        <v>44491</v>
      </c>
      <c r="C1326" s="2" t="s">
        <v>26</v>
      </c>
      <c r="D1326" s="2" t="s">
        <v>37</v>
      </c>
      <c r="E1326" s="2" t="s">
        <v>4</v>
      </c>
      <c r="F1326" s="2" t="s">
        <v>2593</v>
      </c>
      <c r="G1326" s="2" t="s">
        <v>12</v>
      </c>
      <c r="H1326" s="2" t="s">
        <v>1</v>
      </c>
      <c r="I1326" s="1" t="s">
        <v>1211</v>
      </c>
      <c r="J1326" s="1" t="s">
        <v>1</v>
      </c>
      <c r="K1326" s="1" t="s">
        <v>3799</v>
      </c>
      <c r="L1326" s="1" t="s">
        <v>3800</v>
      </c>
      <c r="M1326" s="1">
        <v>119.11</v>
      </c>
      <c r="N1326" s="2" t="s">
        <v>11</v>
      </c>
      <c r="O1326" s="2" t="s">
        <v>3801</v>
      </c>
      <c r="P1326" s="2" t="s">
        <v>3802</v>
      </c>
      <c r="Q1326" s="1">
        <v>-5.05</v>
      </c>
      <c r="R1326" s="1">
        <v>0</v>
      </c>
      <c r="S1326" s="1">
        <v>-5.05</v>
      </c>
      <c r="T1326" s="1">
        <v>0</v>
      </c>
      <c r="U1326" s="2" t="s">
        <v>0</v>
      </c>
      <c r="V1326" s="1">
        <v>0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2" t="s">
        <v>0</v>
      </c>
      <c r="AK1326" s="1">
        <v>0</v>
      </c>
      <c r="AL1326" s="1">
        <v>0</v>
      </c>
      <c r="AM1326" s="135" t="s">
        <v>1</v>
      </c>
      <c r="AN1326" s="2" t="s">
        <v>1</v>
      </c>
      <c r="AO1326" s="135" t="s">
        <v>1</v>
      </c>
      <c r="AP1326" s="2" t="s">
        <v>1</v>
      </c>
      <c r="AQ1326" s="4">
        <v>-5.05</v>
      </c>
      <c r="AR1326" s="4">
        <v>0</v>
      </c>
    </row>
    <row r="1327" spans="1:44" ht="15" customHeight="1" x14ac:dyDescent="0.25">
      <c r="A1327" s="2" t="s">
        <v>518</v>
      </c>
      <c r="B1327" s="47">
        <v>44491</v>
      </c>
      <c r="C1327" s="2" t="s">
        <v>26</v>
      </c>
      <c r="D1327" s="2" t="s">
        <v>37</v>
      </c>
      <c r="E1327" s="2" t="s">
        <v>4</v>
      </c>
      <c r="F1327" s="2" t="s">
        <v>3803</v>
      </c>
      <c r="G1327" s="2" t="s">
        <v>3</v>
      </c>
      <c r="H1327" s="2" t="s">
        <v>3804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1834.3585560000001</v>
      </c>
      <c r="R1327" s="1">
        <v>0</v>
      </c>
      <c r="S1327" s="1">
        <v>1355.7624499999997</v>
      </c>
      <c r="T1327" s="1">
        <v>0</v>
      </c>
      <c r="U1327" s="2" t="s">
        <v>0</v>
      </c>
      <c r="V1327" s="1">
        <v>0</v>
      </c>
      <c r="W1327" s="1">
        <v>412.58285000000001</v>
      </c>
      <c r="X1327" s="2" t="s">
        <v>8</v>
      </c>
      <c r="Y1327" s="1">
        <v>66.013256000000013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35" t="s">
        <v>1</v>
      </c>
      <c r="AN1327" s="2" t="s">
        <v>1</v>
      </c>
      <c r="AO1327" s="135" t="s">
        <v>1</v>
      </c>
      <c r="AP1327" s="2" t="s">
        <v>1</v>
      </c>
      <c r="AQ1327" s="4">
        <v>1834.3585559999997</v>
      </c>
      <c r="AR1327" s="4">
        <v>0</v>
      </c>
    </row>
    <row r="1328" spans="1:44" ht="15" customHeight="1" x14ac:dyDescent="0.25">
      <c r="A1328" s="2" t="s">
        <v>519</v>
      </c>
      <c r="B1328" s="47">
        <v>44491</v>
      </c>
      <c r="C1328" s="2" t="s">
        <v>6</v>
      </c>
      <c r="D1328" s="2" t="s">
        <v>32</v>
      </c>
      <c r="E1328" s="2" t="s">
        <v>203</v>
      </c>
      <c r="F1328" s="2" t="s">
        <v>2764</v>
      </c>
      <c r="G1328" s="2" t="s">
        <v>3</v>
      </c>
      <c r="H1328" s="2" t="s">
        <v>3805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1480</v>
      </c>
      <c r="P1328" s="2" t="s">
        <v>1481</v>
      </c>
      <c r="Q1328" s="1">
        <v>31.96285</v>
      </c>
      <c r="R1328" s="1">
        <v>0</v>
      </c>
      <c r="S1328" s="1">
        <v>31.96285</v>
      </c>
      <c r="T1328" s="1">
        <v>0</v>
      </c>
      <c r="U1328" s="2" t="s">
        <v>0</v>
      </c>
      <c r="V1328" s="1">
        <v>0</v>
      </c>
      <c r="W1328" s="1">
        <v>0</v>
      </c>
      <c r="X1328" s="2" t="s">
        <v>0</v>
      </c>
      <c r="Y1328" s="1">
        <v>0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35" t="s">
        <v>1</v>
      </c>
      <c r="AN1328" s="2" t="s">
        <v>1</v>
      </c>
      <c r="AO1328" s="135" t="s">
        <v>1</v>
      </c>
      <c r="AP1328" s="2" t="s">
        <v>1</v>
      </c>
      <c r="AQ1328" s="4">
        <v>31.96285</v>
      </c>
      <c r="AR1328" s="4">
        <v>0</v>
      </c>
    </row>
    <row r="1329" spans="1:44" ht="15" customHeight="1" x14ac:dyDescent="0.25">
      <c r="A1329" s="2" t="s">
        <v>520</v>
      </c>
      <c r="B1329" s="47">
        <v>44491</v>
      </c>
      <c r="C1329" s="2" t="s">
        <v>6</v>
      </c>
      <c r="D1329" s="2" t="s">
        <v>32</v>
      </c>
      <c r="E1329" s="2" t="s">
        <v>203</v>
      </c>
      <c r="F1329" s="2" t="s">
        <v>2764</v>
      </c>
      <c r="G1329" s="2" t="s">
        <v>3</v>
      </c>
      <c r="H1329" s="2" t="s">
        <v>3806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3807</v>
      </c>
      <c r="P1329" s="2" t="s">
        <v>3808</v>
      </c>
      <c r="Q1329" s="1">
        <v>10.69955</v>
      </c>
      <c r="R1329" s="1">
        <v>0</v>
      </c>
      <c r="S1329" s="1">
        <v>10.69955</v>
      </c>
      <c r="T1329" s="1">
        <v>0</v>
      </c>
      <c r="U1329" s="2" t="s">
        <v>0</v>
      </c>
      <c r="V1329" s="1">
        <v>0</v>
      </c>
      <c r="W1329" s="1">
        <v>0</v>
      </c>
      <c r="X1329" s="2" t="s">
        <v>0</v>
      </c>
      <c r="Y1329" s="1">
        <v>0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35" t="s">
        <v>1</v>
      </c>
      <c r="AN1329" s="2" t="s">
        <v>1</v>
      </c>
      <c r="AO1329" s="135" t="s">
        <v>1</v>
      </c>
      <c r="AP1329" s="2" t="s">
        <v>1</v>
      </c>
      <c r="AQ1329" s="4">
        <v>10.69955</v>
      </c>
      <c r="AR1329" s="4">
        <v>0</v>
      </c>
    </row>
    <row r="1330" spans="1:44" ht="15" customHeight="1" x14ac:dyDescent="0.25">
      <c r="A1330" s="2" t="s">
        <v>521</v>
      </c>
      <c r="B1330" s="47">
        <v>44491</v>
      </c>
      <c r="C1330" s="2" t="s">
        <v>6</v>
      </c>
      <c r="D1330" s="2" t="s">
        <v>32</v>
      </c>
      <c r="E1330" s="2" t="s">
        <v>203</v>
      </c>
      <c r="F1330" s="2" t="s">
        <v>2764</v>
      </c>
      <c r="G1330" s="2" t="s">
        <v>3</v>
      </c>
      <c r="H1330" s="2" t="s">
        <v>3809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356</v>
      </c>
      <c r="P1330" s="2" t="s">
        <v>1250</v>
      </c>
      <c r="Q1330" s="1">
        <v>39.070399999999999</v>
      </c>
      <c r="R1330" s="1">
        <v>0</v>
      </c>
      <c r="S1330" s="1">
        <v>39.070399999999999</v>
      </c>
      <c r="T1330" s="1">
        <v>0</v>
      </c>
      <c r="U1330" s="2" t="s">
        <v>0</v>
      </c>
      <c r="V1330" s="1">
        <v>0</v>
      </c>
      <c r="W1330" s="1">
        <v>0</v>
      </c>
      <c r="X1330" s="2" t="s">
        <v>0</v>
      </c>
      <c r="Y1330" s="1">
        <v>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35" t="s">
        <v>1</v>
      </c>
      <c r="AN1330" s="2" t="s">
        <v>1</v>
      </c>
      <c r="AO1330" s="135" t="s">
        <v>1</v>
      </c>
      <c r="AP1330" s="2" t="s">
        <v>1</v>
      </c>
      <c r="AQ1330" s="4">
        <v>39.070399999999999</v>
      </c>
      <c r="AR1330" s="4">
        <v>0</v>
      </c>
    </row>
    <row r="1331" spans="1:44" ht="15" customHeight="1" x14ac:dyDescent="0.25">
      <c r="A1331" s="2" t="s">
        <v>522</v>
      </c>
      <c r="B1331" s="47">
        <v>44491</v>
      </c>
      <c r="C1331" s="2" t="s">
        <v>6</v>
      </c>
      <c r="D1331" s="2" t="s">
        <v>32</v>
      </c>
      <c r="E1331" s="2" t="s">
        <v>203</v>
      </c>
      <c r="F1331" s="2" t="s">
        <v>2764</v>
      </c>
      <c r="G1331" s="2" t="s">
        <v>3</v>
      </c>
      <c r="H1331" s="2" t="s">
        <v>3810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3811</v>
      </c>
      <c r="P1331" s="2" t="s">
        <v>3812</v>
      </c>
      <c r="Q1331" s="1">
        <v>19.966000000000001</v>
      </c>
      <c r="R1331" s="1">
        <v>0</v>
      </c>
      <c r="S1331" s="1">
        <v>2.74</v>
      </c>
      <c r="T1331" s="1">
        <v>14.85</v>
      </c>
      <c r="U1331" s="2" t="s">
        <v>8</v>
      </c>
      <c r="V1331" s="1">
        <v>2.3759999999999999</v>
      </c>
      <c r="W1331" s="1">
        <v>0</v>
      </c>
      <c r="X1331" s="2" t="s">
        <v>0</v>
      </c>
      <c r="Y1331" s="1">
        <v>0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35" t="s">
        <v>1</v>
      </c>
      <c r="AN1331" s="2" t="s">
        <v>1</v>
      </c>
      <c r="AO1331" s="135" t="s">
        <v>1</v>
      </c>
      <c r="AP1331" s="2" t="s">
        <v>1</v>
      </c>
      <c r="AQ1331" s="4">
        <v>19.966000000000001</v>
      </c>
      <c r="AR1331" s="4">
        <v>0</v>
      </c>
    </row>
    <row r="1332" spans="1:44" ht="15" customHeight="1" x14ac:dyDescent="0.25">
      <c r="A1332" s="2" t="s">
        <v>523</v>
      </c>
      <c r="B1332" s="47">
        <v>44491</v>
      </c>
      <c r="C1332" s="2" t="s">
        <v>6</v>
      </c>
      <c r="D1332" s="2" t="s">
        <v>32</v>
      </c>
      <c r="E1332" s="2" t="s">
        <v>203</v>
      </c>
      <c r="F1332" s="2" t="s">
        <v>2764</v>
      </c>
      <c r="G1332" s="2" t="s">
        <v>3</v>
      </c>
      <c r="H1332" s="2" t="s">
        <v>3813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3165.6119540000004</v>
      </c>
      <c r="R1332" s="1">
        <v>0</v>
      </c>
      <c r="S1332" s="1">
        <v>2507.0606500000004</v>
      </c>
      <c r="T1332" s="1">
        <v>0</v>
      </c>
      <c r="U1332" s="2" t="s">
        <v>0</v>
      </c>
      <c r="V1332" s="1">
        <v>0</v>
      </c>
      <c r="W1332" s="1">
        <v>567.71660000000008</v>
      </c>
      <c r="X1332" s="2" t="s">
        <v>8</v>
      </c>
      <c r="Y1332" s="1">
        <v>90.834704000000016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35" t="s">
        <v>1</v>
      </c>
      <c r="AN1332" s="2" t="s">
        <v>1</v>
      </c>
      <c r="AO1332" s="135" t="s">
        <v>1</v>
      </c>
      <c r="AP1332" s="2" t="s">
        <v>1</v>
      </c>
      <c r="AQ1332" s="4">
        <v>3165.6119540000004</v>
      </c>
      <c r="AR1332" s="4">
        <v>0</v>
      </c>
    </row>
    <row r="1333" spans="1:44" ht="15" customHeight="1" x14ac:dyDescent="0.25">
      <c r="A1333" s="2" t="s">
        <v>524</v>
      </c>
      <c r="B1333" s="47">
        <v>44491</v>
      </c>
      <c r="C1333" s="2" t="s">
        <v>6</v>
      </c>
      <c r="D1333" s="2" t="s">
        <v>32</v>
      </c>
      <c r="E1333" s="2" t="s">
        <v>203</v>
      </c>
      <c r="F1333" s="2" t="s">
        <v>2764</v>
      </c>
      <c r="G1333" s="2" t="s">
        <v>3</v>
      </c>
      <c r="H1333" s="2" t="s">
        <v>3814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505.025216</v>
      </c>
      <c r="R1333" s="1">
        <v>0</v>
      </c>
      <c r="S1333" s="1">
        <v>401.88950000000006</v>
      </c>
      <c r="T1333" s="1">
        <v>0</v>
      </c>
      <c r="U1333" s="2" t="s">
        <v>0</v>
      </c>
      <c r="V1333" s="1">
        <v>0</v>
      </c>
      <c r="W1333" s="1">
        <v>88.9101</v>
      </c>
      <c r="X1333" s="2" t="s">
        <v>8</v>
      </c>
      <c r="Y1333" s="1">
        <v>14.225616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35" t="s">
        <v>1</v>
      </c>
      <c r="AN1333" s="2" t="s">
        <v>1</v>
      </c>
      <c r="AO1333" s="135" t="s">
        <v>1</v>
      </c>
      <c r="AP1333" s="2" t="s">
        <v>1</v>
      </c>
      <c r="AQ1333" s="4">
        <v>505.02521600000006</v>
      </c>
      <c r="AR1333" s="4">
        <v>0</v>
      </c>
    </row>
    <row r="1334" spans="1:44" ht="15" customHeight="1" x14ac:dyDescent="0.25">
      <c r="A1334" s="2" t="s">
        <v>525</v>
      </c>
      <c r="B1334" s="47">
        <v>44491</v>
      </c>
      <c r="C1334" s="2" t="s">
        <v>6</v>
      </c>
      <c r="D1334" s="2" t="s">
        <v>32</v>
      </c>
      <c r="E1334" s="2" t="s">
        <v>203</v>
      </c>
      <c r="F1334" s="2" t="s">
        <v>2764</v>
      </c>
      <c r="G1334" s="2" t="s">
        <v>3</v>
      </c>
      <c r="H1334" s="2" t="s">
        <v>3815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1837.9428199999995</v>
      </c>
      <c r="R1334" s="1">
        <v>0</v>
      </c>
      <c r="S1334" s="1">
        <v>1450.4470999999994</v>
      </c>
      <c r="T1334" s="1">
        <v>0</v>
      </c>
      <c r="U1334" s="2" t="s">
        <v>0</v>
      </c>
      <c r="V1334" s="1">
        <v>0</v>
      </c>
      <c r="W1334" s="1">
        <v>334.048</v>
      </c>
      <c r="X1334" s="2" t="s">
        <v>8</v>
      </c>
      <c r="Y1334" s="1">
        <v>53.447719999999997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35" t="s">
        <v>1</v>
      </c>
      <c r="AN1334" s="2" t="s">
        <v>1</v>
      </c>
      <c r="AO1334" s="135" t="s">
        <v>1</v>
      </c>
      <c r="AP1334" s="2" t="s">
        <v>1</v>
      </c>
      <c r="AQ1334" s="4">
        <v>1837.9428199999993</v>
      </c>
      <c r="AR1334" s="4">
        <v>0</v>
      </c>
    </row>
    <row r="1335" spans="1:44" ht="15" customHeight="1" x14ac:dyDescent="0.25">
      <c r="A1335" s="2" t="s">
        <v>526</v>
      </c>
      <c r="B1335" s="47">
        <v>44491</v>
      </c>
      <c r="C1335" s="2" t="s">
        <v>26</v>
      </c>
      <c r="D1335" s="2" t="s">
        <v>32</v>
      </c>
      <c r="E1335" s="2" t="s">
        <v>31</v>
      </c>
      <c r="F1335" s="2" t="s">
        <v>3419</v>
      </c>
      <c r="G1335" s="2" t="s">
        <v>3</v>
      </c>
      <c r="H1335" s="2" t="s">
        <v>3816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3817</v>
      </c>
      <c r="P1335" s="2" t="s">
        <v>3818</v>
      </c>
      <c r="Q1335" s="1">
        <v>19.41</v>
      </c>
      <c r="R1335" s="1">
        <v>0</v>
      </c>
      <c r="S1335" s="1">
        <v>19.41</v>
      </c>
      <c r="T1335" s="1">
        <v>0</v>
      </c>
      <c r="U1335" s="2" t="s">
        <v>0</v>
      </c>
      <c r="V1335" s="1">
        <v>0</v>
      </c>
      <c r="W1335" s="1">
        <v>0</v>
      </c>
      <c r="X1335" s="2" t="s">
        <v>0</v>
      </c>
      <c r="Y1335" s="1">
        <v>0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35" t="s">
        <v>1</v>
      </c>
      <c r="AN1335" s="2" t="s">
        <v>1</v>
      </c>
      <c r="AO1335" s="135" t="s">
        <v>1</v>
      </c>
      <c r="AP1335" s="2" t="s">
        <v>1</v>
      </c>
      <c r="AQ1335" s="4">
        <v>19.41</v>
      </c>
      <c r="AR1335" s="4">
        <v>0</v>
      </c>
    </row>
    <row r="1336" spans="1:44" ht="15" customHeight="1" x14ac:dyDescent="0.25">
      <c r="A1336" s="2" t="s">
        <v>527</v>
      </c>
      <c r="B1336" s="47">
        <v>44491</v>
      </c>
      <c r="C1336" s="2" t="s">
        <v>26</v>
      </c>
      <c r="D1336" s="2" t="s">
        <v>32</v>
      </c>
      <c r="E1336" s="2" t="s">
        <v>31</v>
      </c>
      <c r="F1336" s="2" t="s">
        <v>3819</v>
      </c>
      <c r="G1336" s="2" t="s">
        <v>3</v>
      </c>
      <c r="H1336" s="2" t="s">
        <v>3820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1">
        <v>541.54616800000008</v>
      </c>
      <c r="R1336" s="1">
        <v>0</v>
      </c>
      <c r="S1336" s="1">
        <v>381.74335000000002</v>
      </c>
      <c r="T1336" s="1">
        <v>0</v>
      </c>
      <c r="U1336" s="2" t="s">
        <v>0</v>
      </c>
      <c r="V1336" s="1">
        <v>0</v>
      </c>
      <c r="W1336" s="1">
        <v>137.76105000000001</v>
      </c>
      <c r="X1336" s="2" t="s">
        <v>8</v>
      </c>
      <c r="Y1336" s="1">
        <v>22.041767999999998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35" t="s">
        <v>1</v>
      </c>
      <c r="AN1336" s="2" t="s">
        <v>1</v>
      </c>
      <c r="AO1336" s="135" t="s">
        <v>1</v>
      </c>
      <c r="AP1336" s="2" t="s">
        <v>1</v>
      </c>
      <c r="AQ1336" s="4">
        <v>541.54616800000008</v>
      </c>
      <c r="AR1336" s="4">
        <v>0</v>
      </c>
    </row>
    <row r="1337" spans="1:44" ht="15" customHeight="1" x14ac:dyDescent="0.25">
      <c r="A1337" s="2" t="s">
        <v>528</v>
      </c>
      <c r="B1337" s="47">
        <v>44491</v>
      </c>
      <c r="C1337" s="2" t="s">
        <v>26</v>
      </c>
      <c r="D1337" s="2" t="s">
        <v>32</v>
      </c>
      <c r="E1337" s="2" t="s">
        <v>31</v>
      </c>
      <c r="F1337" s="2" t="s">
        <v>3819</v>
      </c>
      <c r="G1337" s="2" t="s">
        <v>3</v>
      </c>
      <c r="H1337" s="2" t="s">
        <v>3821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4237.345151999999</v>
      </c>
      <c r="R1337" s="1">
        <v>0</v>
      </c>
      <c r="S1337" s="1">
        <v>2636.4340999999999</v>
      </c>
      <c r="T1337" s="1">
        <v>0</v>
      </c>
      <c r="U1337" s="2" t="s">
        <v>0</v>
      </c>
      <c r="V1337" s="1">
        <v>0</v>
      </c>
      <c r="W1337" s="1">
        <v>1380.0956999999999</v>
      </c>
      <c r="X1337" s="2" t="s">
        <v>8</v>
      </c>
      <c r="Y1337" s="1">
        <v>220.81535199999999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35" t="s">
        <v>1</v>
      </c>
      <c r="AN1337" s="2" t="s">
        <v>1</v>
      </c>
      <c r="AO1337" s="135" t="s">
        <v>1</v>
      </c>
      <c r="AP1337" s="2" t="s">
        <v>1</v>
      </c>
      <c r="AQ1337" s="4">
        <v>4237.3451519999999</v>
      </c>
      <c r="AR1337" s="4">
        <v>0</v>
      </c>
    </row>
    <row r="1338" spans="1:44" ht="15" customHeight="1" x14ac:dyDescent="0.25">
      <c r="A1338" s="2" t="s">
        <v>529</v>
      </c>
      <c r="B1338" s="47">
        <v>44491</v>
      </c>
      <c r="C1338" s="2" t="s">
        <v>6</v>
      </c>
      <c r="D1338" s="2" t="s">
        <v>25</v>
      </c>
      <c r="E1338" s="2" t="s">
        <v>197</v>
      </c>
      <c r="F1338" s="2" t="s">
        <v>3822</v>
      </c>
      <c r="G1338" s="2" t="s">
        <v>3</v>
      </c>
      <c r="H1338" s="2" t="s">
        <v>3823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5422.7481739999967</v>
      </c>
      <c r="R1338" s="1">
        <v>0</v>
      </c>
      <c r="S1338" s="1">
        <v>4298.4899499999956</v>
      </c>
      <c r="T1338" s="1">
        <v>0</v>
      </c>
      <c r="U1338" s="2" t="s">
        <v>0</v>
      </c>
      <c r="V1338" s="1">
        <v>0</v>
      </c>
      <c r="W1338" s="1">
        <v>969.18820000000017</v>
      </c>
      <c r="X1338" s="2" t="s">
        <v>8</v>
      </c>
      <c r="Y1338" s="1">
        <v>155.07002400000002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35" t="s">
        <v>1</v>
      </c>
      <c r="AN1338" s="2" t="s">
        <v>1</v>
      </c>
      <c r="AO1338" s="135" t="s">
        <v>1</v>
      </c>
      <c r="AP1338" s="2" t="s">
        <v>1</v>
      </c>
      <c r="AQ1338" s="4">
        <v>5422.7481739999957</v>
      </c>
      <c r="AR1338" s="4">
        <v>0</v>
      </c>
    </row>
    <row r="1339" spans="1:44" ht="15" customHeight="1" x14ac:dyDescent="0.25">
      <c r="A1339" s="2" t="s">
        <v>530</v>
      </c>
      <c r="B1339" s="47">
        <v>44491</v>
      </c>
      <c r="C1339" s="2" t="s">
        <v>26</v>
      </c>
      <c r="D1339" s="2" t="s">
        <v>25</v>
      </c>
      <c r="E1339" s="2" t="s">
        <v>250</v>
      </c>
      <c r="F1339" s="2" t="s">
        <v>2358</v>
      </c>
      <c r="G1339" s="2" t="s">
        <v>3</v>
      </c>
      <c r="H1339" s="2" t="s">
        <v>3824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</v>
      </c>
      <c r="P1339" s="2" t="s">
        <v>1</v>
      </c>
      <c r="Q1339" s="1">
        <v>1486.1950760000002</v>
      </c>
      <c r="R1339" s="1">
        <v>0</v>
      </c>
      <c r="S1339" s="1">
        <v>1071.1044000000004</v>
      </c>
      <c r="T1339" s="1">
        <v>0</v>
      </c>
      <c r="U1339" s="2" t="s">
        <v>0</v>
      </c>
      <c r="V1339" s="1">
        <v>0</v>
      </c>
      <c r="W1339" s="1">
        <v>357.83679999999998</v>
      </c>
      <c r="X1339" s="2" t="s">
        <v>8</v>
      </c>
      <c r="Y1339" s="1">
        <v>57.253875999999998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35" t="s">
        <v>1</v>
      </c>
      <c r="AN1339" s="2" t="s">
        <v>1</v>
      </c>
      <c r="AO1339" s="135" t="s">
        <v>1</v>
      </c>
      <c r="AP1339" s="2" t="s">
        <v>1</v>
      </c>
      <c r="AQ1339" s="4">
        <v>1486.1950760000004</v>
      </c>
      <c r="AR1339" s="4">
        <v>0</v>
      </c>
    </row>
    <row r="1340" spans="1:44" ht="15" customHeight="1" x14ac:dyDescent="0.25">
      <c r="A1340" s="2" t="s">
        <v>531</v>
      </c>
      <c r="B1340" s="47">
        <v>44491</v>
      </c>
      <c r="C1340" s="2" t="s">
        <v>26</v>
      </c>
      <c r="D1340" s="2" t="s">
        <v>25</v>
      </c>
      <c r="E1340" s="2" t="s">
        <v>250</v>
      </c>
      <c r="F1340" s="2" t="s">
        <v>2358</v>
      </c>
      <c r="G1340" s="2" t="s">
        <v>3</v>
      </c>
      <c r="H1340" s="2" t="s">
        <v>3824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1486.1950760000002</v>
      </c>
      <c r="R1340" s="1">
        <v>0</v>
      </c>
      <c r="S1340" s="1">
        <v>1071.1044000000004</v>
      </c>
      <c r="T1340" s="1">
        <v>0</v>
      </c>
      <c r="U1340" s="2" t="s">
        <v>0</v>
      </c>
      <c r="V1340" s="1">
        <v>0</v>
      </c>
      <c r="W1340" s="1">
        <v>357.83679999999998</v>
      </c>
      <c r="X1340" s="2" t="s">
        <v>8</v>
      </c>
      <c r="Y1340" s="1">
        <v>57.253875999999998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35" t="s">
        <v>1</v>
      </c>
      <c r="AN1340" s="2" t="s">
        <v>1</v>
      </c>
      <c r="AO1340" s="135" t="s">
        <v>1</v>
      </c>
      <c r="AP1340" s="2" t="s">
        <v>1</v>
      </c>
      <c r="AQ1340" s="4">
        <v>1486.1950760000004</v>
      </c>
      <c r="AR1340" s="4">
        <v>0</v>
      </c>
    </row>
    <row r="1341" spans="1:44" ht="15" customHeight="1" x14ac:dyDescent="0.25">
      <c r="A1341" s="2" t="s">
        <v>532</v>
      </c>
      <c r="B1341" s="47">
        <v>44491</v>
      </c>
      <c r="C1341" s="2" t="s">
        <v>6</v>
      </c>
      <c r="D1341" s="2" t="s">
        <v>23</v>
      </c>
      <c r="E1341" s="2" t="s">
        <v>193</v>
      </c>
      <c r="F1341" s="2" t="s">
        <v>1478</v>
      </c>
      <c r="G1341" s="2" t="s">
        <v>3</v>
      </c>
      <c r="H1341" s="2" t="s">
        <v>3825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</v>
      </c>
      <c r="P1341" s="2" t="s">
        <v>1</v>
      </c>
      <c r="Q1341" s="1">
        <v>5000.3108160000002</v>
      </c>
      <c r="R1341" s="1">
        <v>0</v>
      </c>
      <c r="S1341" s="1">
        <v>3945.8047499999998</v>
      </c>
      <c r="T1341" s="1">
        <v>0</v>
      </c>
      <c r="U1341" s="2" t="s">
        <v>0</v>
      </c>
      <c r="V1341" s="1">
        <v>0</v>
      </c>
      <c r="W1341" s="1">
        <v>909.0569499999998</v>
      </c>
      <c r="X1341" s="2" t="s">
        <v>8</v>
      </c>
      <c r="Y1341" s="1">
        <v>145.449116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35" t="s">
        <v>1</v>
      </c>
      <c r="AN1341" s="2" t="s">
        <v>1</v>
      </c>
      <c r="AO1341" s="135" t="s">
        <v>1</v>
      </c>
      <c r="AP1341" s="2" t="s">
        <v>1</v>
      </c>
      <c r="AQ1341" s="4">
        <v>5000.3108159999992</v>
      </c>
      <c r="AR1341" s="4">
        <v>0</v>
      </c>
    </row>
    <row r="1342" spans="1:44" ht="15" customHeight="1" x14ac:dyDescent="0.25">
      <c r="A1342" s="2" t="s">
        <v>533</v>
      </c>
      <c r="B1342" s="47">
        <v>44491</v>
      </c>
      <c r="C1342" s="2" t="s">
        <v>26</v>
      </c>
      <c r="D1342" s="2" t="s">
        <v>23</v>
      </c>
      <c r="E1342" s="2" t="s">
        <v>355</v>
      </c>
      <c r="F1342" s="2" t="s">
        <v>1388</v>
      </c>
      <c r="G1342" s="2" t="s">
        <v>3</v>
      </c>
      <c r="H1342" s="2" t="s">
        <v>3826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3168.6014760000003</v>
      </c>
      <c r="R1342" s="1">
        <v>0</v>
      </c>
      <c r="S1342" s="1">
        <v>2415.2446500000001</v>
      </c>
      <c r="T1342" s="1">
        <v>0</v>
      </c>
      <c r="U1342" s="2" t="s">
        <v>0</v>
      </c>
      <c r="V1342" s="1">
        <v>0</v>
      </c>
      <c r="W1342" s="1">
        <v>649.44555000000003</v>
      </c>
      <c r="X1342" s="2" t="s">
        <v>8</v>
      </c>
      <c r="Y1342" s="1">
        <v>103.911276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35" t="s">
        <v>1</v>
      </c>
      <c r="AN1342" s="2" t="s">
        <v>1</v>
      </c>
      <c r="AO1342" s="135" t="s">
        <v>1</v>
      </c>
      <c r="AP1342" s="2" t="s">
        <v>1</v>
      </c>
      <c r="AQ1342" s="4">
        <v>3168.6014759999998</v>
      </c>
      <c r="AR1342" s="4">
        <v>0</v>
      </c>
    </row>
    <row r="1343" spans="1:44" ht="15" customHeight="1" x14ac:dyDescent="0.25">
      <c r="A1343" s="2" t="s">
        <v>534</v>
      </c>
      <c r="B1343" s="47">
        <v>44491</v>
      </c>
      <c r="C1343" s="2" t="s">
        <v>6</v>
      </c>
      <c r="D1343" s="2" t="s">
        <v>21</v>
      </c>
      <c r="E1343" s="2" t="s">
        <v>191</v>
      </c>
      <c r="F1343" s="2" t="s">
        <v>3827</v>
      </c>
      <c r="G1343" s="2" t="s">
        <v>3</v>
      </c>
      <c r="H1343" s="2" t="s">
        <v>3828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1355</v>
      </c>
      <c r="P1343" s="2" t="s">
        <v>1356</v>
      </c>
      <c r="Q1343" s="1">
        <v>525</v>
      </c>
      <c r="R1343" s="1">
        <v>0</v>
      </c>
      <c r="S1343" s="1">
        <v>525</v>
      </c>
      <c r="T1343" s="1">
        <v>0</v>
      </c>
      <c r="U1343" s="2" t="s">
        <v>0</v>
      </c>
      <c r="V1343" s="1">
        <v>0</v>
      </c>
      <c r="W1343" s="1">
        <v>0</v>
      </c>
      <c r="X1343" s="2" t="s">
        <v>0</v>
      </c>
      <c r="Y1343" s="1">
        <v>0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35" t="s">
        <v>1</v>
      </c>
      <c r="AN1343" s="2" t="s">
        <v>1</v>
      </c>
      <c r="AO1343" s="135" t="s">
        <v>1</v>
      </c>
      <c r="AP1343" s="2" t="s">
        <v>1</v>
      </c>
      <c r="AQ1343" s="4">
        <v>525</v>
      </c>
      <c r="AR1343" s="4">
        <v>0</v>
      </c>
    </row>
    <row r="1344" spans="1:44" ht="15" customHeight="1" x14ac:dyDescent="0.25">
      <c r="A1344" s="2" t="s">
        <v>535</v>
      </c>
      <c r="B1344" s="47">
        <v>44491</v>
      </c>
      <c r="C1344" s="2" t="s">
        <v>6</v>
      </c>
      <c r="D1344" s="2" t="s">
        <v>21</v>
      </c>
      <c r="E1344" s="2" t="s">
        <v>191</v>
      </c>
      <c r="F1344" s="2" t="s">
        <v>3827</v>
      </c>
      <c r="G1344" s="2" t="s">
        <v>12</v>
      </c>
      <c r="H1344" s="2" t="s">
        <v>1</v>
      </c>
      <c r="I1344" s="1" t="s">
        <v>1681</v>
      </c>
      <c r="J1344" s="1" t="s">
        <v>1</v>
      </c>
      <c r="K1344" s="1" t="s">
        <v>3829</v>
      </c>
      <c r="L1344" s="1" t="s">
        <v>3544</v>
      </c>
      <c r="M1344" s="1">
        <v>96.08</v>
      </c>
      <c r="N1344" s="2" t="s">
        <v>11</v>
      </c>
      <c r="O1344" s="2" t="s">
        <v>3830</v>
      </c>
      <c r="P1344" s="2" t="s">
        <v>3831</v>
      </c>
      <c r="Q1344" s="1">
        <v>-16.854800000000001</v>
      </c>
      <c r="R1344" s="1">
        <v>0</v>
      </c>
      <c r="S1344" s="1">
        <v>0</v>
      </c>
      <c r="T1344" s="1">
        <v>0</v>
      </c>
      <c r="U1344" s="2" t="s">
        <v>0</v>
      </c>
      <c r="V1344" s="1">
        <v>0</v>
      </c>
      <c r="W1344" s="1">
        <v>-14.53</v>
      </c>
      <c r="X1344" s="2" t="s">
        <v>8</v>
      </c>
      <c r="Y1344" s="1">
        <v>-2.3248000000000002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35" t="s">
        <v>1</v>
      </c>
      <c r="AN1344" s="2" t="s">
        <v>1</v>
      </c>
      <c r="AO1344" s="135" t="s">
        <v>1</v>
      </c>
      <c r="AP1344" s="2" t="s">
        <v>1</v>
      </c>
      <c r="AQ1344" s="4">
        <v>-16.854800000000001</v>
      </c>
      <c r="AR1344" s="4">
        <v>0</v>
      </c>
    </row>
    <row r="1345" spans="1:44" ht="15" customHeight="1" x14ac:dyDescent="0.25">
      <c r="A1345" s="2" t="s">
        <v>536</v>
      </c>
      <c r="B1345" s="47">
        <v>44491</v>
      </c>
      <c r="C1345" s="2" t="s">
        <v>6</v>
      </c>
      <c r="D1345" s="2" t="s">
        <v>21</v>
      </c>
      <c r="E1345" s="2" t="s">
        <v>191</v>
      </c>
      <c r="F1345" s="2" t="s">
        <v>3827</v>
      </c>
      <c r="G1345" s="2" t="s">
        <v>3</v>
      </c>
      <c r="H1345" s="2" t="s">
        <v>3832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2</v>
      </c>
      <c r="P1345" s="2" t="s">
        <v>1</v>
      </c>
      <c r="Q1345" s="1">
        <v>816.11630000000002</v>
      </c>
      <c r="R1345" s="1">
        <v>0</v>
      </c>
      <c r="S1345" s="1">
        <v>715.6255000000001</v>
      </c>
      <c r="T1345" s="1">
        <v>0</v>
      </c>
      <c r="U1345" s="2" t="s">
        <v>0</v>
      </c>
      <c r="V1345" s="1">
        <v>0</v>
      </c>
      <c r="W1345" s="1">
        <v>86.63</v>
      </c>
      <c r="X1345" s="2" t="s">
        <v>0</v>
      </c>
      <c r="Y1345" s="1">
        <v>13.860799999999999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35" t="s">
        <v>1</v>
      </c>
      <c r="AN1345" s="2" t="s">
        <v>1</v>
      </c>
      <c r="AO1345" s="135" t="s">
        <v>1</v>
      </c>
      <c r="AP1345" s="2" t="s">
        <v>1</v>
      </c>
      <c r="AQ1345" s="4">
        <v>816.11630000000014</v>
      </c>
      <c r="AR1345" s="4">
        <v>0</v>
      </c>
    </row>
    <row r="1346" spans="1:44" ht="15" customHeight="1" x14ac:dyDescent="0.25">
      <c r="A1346" s="2" t="s">
        <v>537</v>
      </c>
      <c r="B1346" s="47">
        <v>44491</v>
      </c>
      <c r="C1346" s="2" t="s">
        <v>6</v>
      </c>
      <c r="D1346" s="2" t="s">
        <v>21</v>
      </c>
      <c r="E1346" s="2" t="s">
        <v>191</v>
      </c>
      <c r="F1346" s="2" t="s">
        <v>3827</v>
      </c>
      <c r="G1346" s="2" t="s">
        <v>3</v>
      </c>
      <c r="H1346" s="2" t="s">
        <v>3833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4474.4161060000006</v>
      </c>
      <c r="R1346" s="1">
        <v>0</v>
      </c>
      <c r="S1346" s="1">
        <v>3560.3014999999996</v>
      </c>
      <c r="T1346" s="1">
        <v>0</v>
      </c>
      <c r="U1346" s="2" t="s">
        <v>0</v>
      </c>
      <c r="V1346" s="1">
        <v>0</v>
      </c>
      <c r="W1346" s="1">
        <v>788.02984999999978</v>
      </c>
      <c r="X1346" s="2" t="s">
        <v>0</v>
      </c>
      <c r="Y1346" s="1">
        <v>126.084756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35" t="s">
        <v>1</v>
      </c>
      <c r="AN1346" s="2" t="s">
        <v>1</v>
      </c>
      <c r="AO1346" s="135" t="s">
        <v>1</v>
      </c>
      <c r="AP1346" s="2" t="s">
        <v>1</v>
      </c>
      <c r="AQ1346" s="4">
        <v>4474.4161059999997</v>
      </c>
      <c r="AR1346" s="4">
        <v>0</v>
      </c>
    </row>
    <row r="1347" spans="1:44" ht="15" customHeight="1" x14ac:dyDescent="0.25">
      <c r="A1347" s="2" t="s">
        <v>538</v>
      </c>
      <c r="B1347" s="47">
        <v>44491</v>
      </c>
      <c r="C1347" s="2" t="s">
        <v>6</v>
      </c>
      <c r="D1347" s="2" t="s">
        <v>892</v>
      </c>
      <c r="E1347" s="2" t="s">
        <v>893</v>
      </c>
      <c r="F1347" s="2" t="s">
        <v>1275</v>
      </c>
      <c r="G1347" s="2" t="s">
        <v>3</v>
      </c>
      <c r="H1347" s="2" t="s">
        <v>3834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5298.4561360000016</v>
      </c>
      <c r="R1347" s="1">
        <v>0</v>
      </c>
      <c r="S1347" s="1">
        <v>3491.1682000000001</v>
      </c>
      <c r="T1347" s="1">
        <v>0</v>
      </c>
      <c r="U1347" s="2" t="s">
        <v>0</v>
      </c>
      <c r="V1347" s="1">
        <v>0</v>
      </c>
      <c r="W1347" s="1">
        <v>1558.0067999999994</v>
      </c>
      <c r="X1347" s="2" t="s">
        <v>8</v>
      </c>
      <c r="Y1347" s="1">
        <v>249.28113599999998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35" t="s">
        <v>1</v>
      </c>
      <c r="AN1347" s="2" t="s">
        <v>1</v>
      </c>
      <c r="AO1347" s="135" t="s">
        <v>1</v>
      </c>
      <c r="AP1347" s="2" t="s">
        <v>1</v>
      </c>
      <c r="AQ1347" s="4">
        <v>5298.4561359999989</v>
      </c>
      <c r="AR1347" s="4">
        <v>0</v>
      </c>
    </row>
    <row r="1348" spans="1:44" ht="15" customHeight="1" x14ac:dyDescent="0.25">
      <c r="A1348" s="2" t="s">
        <v>539</v>
      </c>
      <c r="B1348" s="47">
        <v>44491</v>
      </c>
      <c r="C1348" s="2" t="s">
        <v>26</v>
      </c>
      <c r="D1348" s="2" t="s">
        <v>892</v>
      </c>
      <c r="E1348" s="2" t="s">
        <v>894</v>
      </c>
      <c r="F1348" s="2" t="s">
        <v>3835</v>
      </c>
      <c r="G1348" s="2" t="s">
        <v>3</v>
      </c>
      <c r="H1348" s="2" t="s">
        <v>3836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2</v>
      </c>
      <c r="P1348" s="2" t="s">
        <v>1</v>
      </c>
      <c r="Q1348" s="1">
        <v>59.577599999999997</v>
      </c>
      <c r="R1348" s="1">
        <v>0</v>
      </c>
      <c r="S1348" s="1">
        <v>0</v>
      </c>
      <c r="T1348" s="1">
        <v>0</v>
      </c>
      <c r="U1348" s="2" t="s">
        <v>0</v>
      </c>
      <c r="V1348" s="1">
        <v>0</v>
      </c>
      <c r="W1348" s="1">
        <v>51.36</v>
      </c>
      <c r="X1348" s="2" t="s">
        <v>8</v>
      </c>
      <c r="Y1348" s="1">
        <v>8.2176000000000009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35" t="s">
        <v>1</v>
      </c>
      <c r="AN1348" s="2" t="s">
        <v>1</v>
      </c>
      <c r="AO1348" s="135" t="s">
        <v>1</v>
      </c>
      <c r="AP1348" s="2" t="s">
        <v>1</v>
      </c>
      <c r="AQ1348" s="4">
        <v>59.577600000000004</v>
      </c>
      <c r="AR1348" s="4">
        <v>0</v>
      </c>
    </row>
    <row r="1349" spans="1:44" ht="15" customHeight="1" x14ac:dyDescent="0.25">
      <c r="A1349" s="2" t="s">
        <v>540</v>
      </c>
      <c r="B1349" s="47">
        <v>44491</v>
      </c>
      <c r="C1349" s="2" t="s">
        <v>6</v>
      </c>
      <c r="D1349" s="2" t="s">
        <v>18</v>
      </c>
      <c r="E1349" s="2" t="s">
        <v>184</v>
      </c>
      <c r="F1349" s="2" t="s">
        <v>1467</v>
      </c>
      <c r="G1349" s="2" t="s">
        <v>12</v>
      </c>
      <c r="H1349" s="2" t="s">
        <v>1</v>
      </c>
      <c r="I1349" s="1" t="s">
        <v>1399</v>
      </c>
      <c r="J1349" s="1" t="s">
        <v>1</v>
      </c>
      <c r="K1349" s="1" t="s">
        <v>3837</v>
      </c>
      <c r="L1349" s="1" t="s">
        <v>3273</v>
      </c>
      <c r="M1349" s="1">
        <v>16.64</v>
      </c>
      <c r="N1349" s="2" t="s">
        <v>11</v>
      </c>
      <c r="O1349" s="2" t="s">
        <v>3838</v>
      </c>
      <c r="P1349" s="2" t="s">
        <v>3839</v>
      </c>
      <c r="Q1349" s="1">
        <v>-16.64</v>
      </c>
      <c r="R1349" s="1">
        <v>0</v>
      </c>
      <c r="S1349" s="1">
        <v>-16.64</v>
      </c>
      <c r="T1349" s="1">
        <v>0</v>
      </c>
      <c r="U1349" s="2" t="s">
        <v>0</v>
      </c>
      <c r="V1349" s="1">
        <v>0</v>
      </c>
      <c r="W1349" s="1">
        <v>0</v>
      </c>
      <c r="X1349" s="2" t="s">
        <v>0</v>
      </c>
      <c r="Y1349" s="1">
        <v>0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35" t="s">
        <v>1</v>
      </c>
      <c r="AN1349" s="2" t="s">
        <v>1</v>
      </c>
      <c r="AO1349" s="135" t="s">
        <v>1</v>
      </c>
      <c r="AP1349" s="2" t="s">
        <v>1</v>
      </c>
      <c r="AQ1349" s="4">
        <v>-16.64</v>
      </c>
      <c r="AR1349" s="4">
        <v>0</v>
      </c>
    </row>
    <row r="1350" spans="1:44" ht="15" customHeight="1" x14ac:dyDescent="0.25">
      <c r="A1350" s="2" t="s">
        <v>541</v>
      </c>
      <c r="B1350" s="47">
        <v>44491</v>
      </c>
      <c r="C1350" s="2" t="s">
        <v>6</v>
      </c>
      <c r="D1350" s="2" t="s">
        <v>18</v>
      </c>
      <c r="E1350" s="2" t="s">
        <v>184</v>
      </c>
      <c r="F1350" s="2" t="s">
        <v>1467</v>
      </c>
      <c r="G1350" s="2" t="s">
        <v>3</v>
      </c>
      <c r="H1350" s="2" t="s">
        <v>3840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4064.1769000000008</v>
      </c>
      <c r="R1350" s="1">
        <v>0</v>
      </c>
      <c r="S1350" s="1">
        <v>2954.6238499999995</v>
      </c>
      <c r="T1350" s="1">
        <v>0</v>
      </c>
      <c r="U1350" s="2" t="s">
        <v>0</v>
      </c>
      <c r="V1350" s="1">
        <v>0</v>
      </c>
      <c r="W1350" s="1">
        <v>956.5112499999999</v>
      </c>
      <c r="X1350" s="2" t="s">
        <v>8</v>
      </c>
      <c r="Y1350" s="1">
        <v>153.04179999999999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35" t="s">
        <v>1</v>
      </c>
      <c r="AN1350" s="2" t="s">
        <v>1</v>
      </c>
      <c r="AO1350" s="135" t="s">
        <v>1</v>
      </c>
      <c r="AP1350" s="2" t="s">
        <v>1</v>
      </c>
      <c r="AQ1350" s="4">
        <v>4064.1768999999995</v>
      </c>
      <c r="AR1350" s="4">
        <v>0</v>
      </c>
    </row>
    <row r="1351" spans="1:44" ht="15" customHeight="1" x14ac:dyDescent="0.25">
      <c r="A1351" s="2" t="s">
        <v>542</v>
      </c>
      <c r="B1351" s="47">
        <v>44491</v>
      </c>
      <c r="C1351" s="2" t="s">
        <v>6</v>
      </c>
      <c r="D1351" s="2" t="s">
        <v>16</v>
      </c>
      <c r="E1351" s="2" t="s">
        <v>182</v>
      </c>
      <c r="F1351" s="2" t="s">
        <v>3841</v>
      </c>
      <c r="G1351" s="2" t="s">
        <v>3</v>
      </c>
      <c r="H1351" s="2" t="s">
        <v>3842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4247.9219300000004</v>
      </c>
      <c r="R1351" s="1">
        <v>0</v>
      </c>
      <c r="S1351" s="1">
        <v>3120.7055999999993</v>
      </c>
      <c r="T1351" s="1">
        <v>0</v>
      </c>
      <c r="U1351" s="2" t="s">
        <v>0</v>
      </c>
      <c r="V1351" s="1">
        <v>0</v>
      </c>
      <c r="W1351" s="1">
        <v>971.73825000000011</v>
      </c>
      <c r="X1351" s="2" t="s">
        <v>0</v>
      </c>
      <c r="Y1351" s="1">
        <v>155.47807999999998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35" t="s">
        <v>1</v>
      </c>
      <c r="AN1351" s="2" t="s">
        <v>1</v>
      </c>
      <c r="AO1351" s="135" t="s">
        <v>1</v>
      </c>
      <c r="AP1351" s="2" t="s">
        <v>1</v>
      </c>
      <c r="AQ1351" s="4">
        <v>4247.9219299999995</v>
      </c>
      <c r="AR1351" s="4">
        <v>0</v>
      </c>
    </row>
    <row r="1352" spans="1:44" ht="15" customHeight="1" x14ac:dyDescent="0.25">
      <c r="A1352" s="2" t="s">
        <v>543</v>
      </c>
      <c r="B1352" s="47">
        <v>44491</v>
      </c>
      <c r="C1352" s="2" t="s">
        <v>6</v>
      </c>
      <c r="D1352" s="2" t="s">
        <v>13</v>
      </c>
      <c r="E1352" s="2" t="s">
        <v>180</v>
      </c>
      <c r="F1352" s="2" t="s">
        <v>3843</v>
      </c>
      <c r="G1352" s="2" t="s">
        <v>3</v>
      </c>
      <c r="H1352" s="2" t="s">
        <v>3844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3845</v>
      </c>
      <c r="P1352" s="2" t="s">
        <v>3846</v>
      </c>
      <c r="Q1352" s="1">
        <v>3.3176000000000001</v>
      </c>
      <c r="R1352" s="1">
        <v>0</v>
      </c>
      <c r="S1352" s="1">
        <v>0</v>
      </c>
      <c r="T1352" s="1">
        <v>2.86</v>
      </c>
      <c r="U1352" s="2" t="s">
        <v>8</v>
      </c>
      <c r="V1352" s="1">
        <v>0.45760000000000001</v>
      </c>
      <c r="W1352" s="1">
        <v>0</v>
      </c>
      <c r="X1352" s="2" t="s">
        <v>0</v>
      </c>
      <c r="Y1352" s="1">
        <v>0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35" t="s">
        <v>1</v>
      </c>
      <c r="AN1352" s="2" t="s">
        <v>1</v>
      </c>
      <c r="AO1352" s="135" t="s">
        <v>1</v>
      </c>
      <c r="AP1352" s="2" t="s">
        <v>1</v>
      </c>
      <c r="AQ1352" s="4">
        <v>3.3175999999999997</v>
      </c>
      <c r="AR1352" s="4">
        <v>0</v>
      </c>
    </row>
    <row r="1353" spans="1:44" ht="15" customHeight="1" x14ac:dyDescent="0.25">
      <c r="A1353" s="2" t="s">
        <v>544</v>
      </c>
      <c r="B1353" s="47">
        <v>44491</v>
      </c>
      <c r="C1353" s="2" t="s">
        <v>6</v>
      </c>
      <c r="D1353" s="2" t="s">
        <v>13</v>
      </c>
      <c r="E1353" s="2" t="s">
        <v>180</v>
      </c>
      <c r="F1353" s="2" t="s">
        <v>3843</v>
      </c>
      <c r="G1353" s="2" t="s">
        <v>12</v>
      </c>
      <c r="H1353" s="2" t="s">
        <v>1</v>
      </c>
      <c r="I1353" s="1" t="s">
        <v>3847</v>
      </c>
      <c r="J1353" s="1" t="s">
        <v>1</v>
      </c>
      <c r="K1353" s="1" t="s">
        <v>3848</v>
      </c>
      <c r="L1353" s="1" t="s">
        <v>3612</v>
      </c>
      <c r="M1353" s="1">
        <v>3.78</v>
      </c>
      <c r="N1353" s="2" t="s">
        <v>11</v>
      </c>
      <c r="O1353" s="2" t="s">
        <v>3849</v>
      </c>
      <c r="P1353" s="2" t="s">
        <v>3850</v>
      </c>
      <c r="Q1353" s="1">
        <v>-3.7751999999999999</v>
      </c>
      <c r="R1353" s="1">
        <v>0</v>
      </c>
      <c r="S1353" s="1">
        <v>-3.7751999999999999</v>
      </c>
      <c r="T1353" s="1">
        <v>0</v>
      </c>
      <c r="U1353" s="2" t="s">
        <v>0</v>
      </c>
      <c r="V1353" s="1">
        <v>0</v>
      </c>
      <c r="W1353" s="1">
        <v>0</v>
      </c>
      <c r="X1353" s="2" t="s">
        <v>0</v>
      </c>
      <c r="Y1353" s="1">
        <v>0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35" t="s">
        <v>1</v>
      </c>
      <c r="AN1353" s="2" t="s">
        <v>1</v>
      </c>
      <c r="AO1353" s="135" t="s">
        <v>1</v>
      </c>
      <c r="AP1353" s="2" t="s">
        <v>1</v>
      </c>
      <c r="AQ1353" s="4">
        <v>-3.7751999999999999</v>
      </c>
      <c r="AR1353" s="4">
        <v>0</v>
      </c>
    </row>
    <row r="1354" spans="1:44" ht="15" customHeight="1" x14ac:dyDescent="0.25">
      <c r="A1354" s="2" t="s">
        <v>545</v>
      </c>
      <c r="B1354" s="47">
        <v>44491</v>
      </c>
      <c r="C1354" s="2" t="s">
        <v>6</v>
      </c>
      <c r="D1354" s="2" t="s">
        <v>13</v>
      </c>
      <c r="E1354" s="2" t="s">
        <v>180</v>
      </c>
      <c r="F1354" s="2" t="s">
        <v>3851</v>
      </c>
      <c r="G1354" s="2" t="s">
        <v>3</v>
      </c>
      <c r="H1354" s="2" t="s">
        <v>3852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813.10684999999989</v>
      </c>
      <c r="R1354" s="1">
        <v>0</v>
      </c>
      <c r="S1354" s="1">
        <v>735.23604999999986</v>
      </c>
      <c r="T1354" s="1">
        <v>0</v>
      </c>
      <c r="U1354" s="2" t="s">
        <v>0</v>
      </c>
      <c r="V1354" s="1">
        <v>0</v>
      </c>
      <c r="W1354" s="1">
        <v>67.129999999999981</v>
      </c>
      <c r="X1354" s="2" t="s">
        <v>8</v>
      </c>
      <c r="Y1354" s="1">
        <v>10.7408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35" t="s">
        <v>1</v>
      </c>
      <c r="AN1354" s="2" t="s">
        <v>1</v>
      </c>
      <c r="AO1354" s="135" t="s">
        <v>1</v>
      </c>
      <c r="AP1354" s="2" t="s">
        <v>1</v>
      </c>
      <c r="AQ1354" s="4">
        <v>813.10684999999989</v>
      </c>
      <c r="AR1354" s="4">
        <v>0</v>
      </c>
    </row>
    <row r="1355" spans="1:44" ht="15" customHeight="1" x14ac:dyDescent="0.25">
      <c r="A1355" s="2" t="s">
        <v>546</v>
      </c>
      <c r="B1355" s="47">
        <v>44491</v>
      </c>
      <c r="C1355" s="2" t="s">
        <v>6</v>
      </c>
      <c r="D1355" s="2" t="s">
        <v>13</v>
      </c>
      <c r="E1355" s="2" t="s">
        <v>180</v>
      </c>
      <c r="F1355" s="2" t="s">
        <v>3851</v>
      </c>
      <c r="G1355" s="2" t="s">
        <v>3</v>
      </c>
      <c r="H1355" s="2" t="s">
        <v>3853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730.25965000000019</v>
      </c>
      <c r="R1355" s="1">
        <v>0</v>
      </c>
      <c r="S1355" s="1">
        <v>653.51480000000004</v>
      </c>
      <c r="T1355" s="1">
        <v>0</v>
      </c>
      <c r="U1355" s="2" t="s">
        <v>0</v>
      </c>
      <c r="V1355" s="1">
        <v>0</v>
      </c>
      <c r="W1355" s="1">
        <v>66.159350000000003</v>
      </c>
      <c r="X1355" s="2" t="s">
        <v>8</v>
      </c>
      <c r="Y1355" s="1">
        <v>10.5855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35" t="s">
        <v>1</v>
      </c>
      <c r="AN1355" s="2" t="s">
        <v>1</v>
      </c>
      <c r="AO1355" s="135" t="s">
        <v>1</v>
      </c>
      <c r="AP1355" s="2" t="s">
        <v>1</v>
      </c>
      <c r="AQ1355" s="4">
        <v>730.25965000000008</v>
      </c>
      <c r="AR1355" s="4">
        <v>0</v>
      </c>
    </row>
    <row r="1356" spans="1:44" ht="15" customHeight="1" x14ac:dyDescent="0.25">
      <c r="A1356" s="2" t="s">
        <v>547</v>
      </c>
      <c r="B1356" s="47">
        <v>44491</v>
      </c>
      <c r="C1356" s="2" t="s">
        <v>6</v>
      </c>
      <c r="D1356" s="2" t="s">
        <v>277</v>
      </c>
      <c r="E1356" s="2" t="s">
        <v>201</v>
      </c>
      <c r="F1356" s="2" t="s">
        <v>3854</v>
      </c>
      <c r="G1356" s="2" t="s">
        <v>3</v>
      </c>
      <c r="H1356" s="2" t="s">
        <v>3855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2</v>
      </c>
      <c r="P1356" s="2" t="s">
        <v>1</v>
      </c>
      <c r="Q1356" s="1">
        <v>1311.6530499999997</v>
      </c>
      <c r="R1356" s="1">
        <v>0</v>
      </c>
      <c r="S1356" s="1">
        <v>1142.7454499999997</v>
      </c>
      <c r="T1356" s="1">
        <v>0</v>
      </c>
      <c r="U1356" s="2" t="s">
        <v>0</v>
      </c>
      <c r="V1356" s="1">
        <v>0</v>
      </c>
      <c r="W1356" s="1">
        <v>145.60999999999999</v>
      </c>
      <c r="X1356" s="2" t="s">
        <v>0</v>
      </c>
      <c r="Y1356" s="1">
        <v>23.297600000000003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35" t="s">
        <v>1</v>
      </c>
      <c r="AN1356" s="2" t="s">
        <v>1</v>
      </c>
      <c r="AO1356" s="135" t="s">
        <v>1</v>
      </c>
      <c r="AP1356" s="2" t="s">
        <v>1</v>
      </c>
      <c r="AQ1356" s="4">
        <v>1311.6530499999997</v>
      </c>
      <c r="AR1356" s="4">
        <v>0</v>
      </c>
    </row>
    <row r="1357" spans="1:44" ht="15" customHeight="1" x14ac:dyDescent="0.25">
      <c r="A1357" s="2" t="s">
        <v>548</v>
      </c>
      <c r="B1357" s="47">
        <v>44491</v>
      </c>
      <c r="C1357" s="2" t="s">
        <v>6</v>
      </c>
      <c r="D1357" s="2" t="s">
        <v>1591</v>
      </c>
      <c r="E1357" s="2" t="s">
        <v>732</v>
      </c>
      <c r="F1357" s="2" t="s">
        <v>3856</v>
      </c>
      <c r="G1357" s="2" t="s">
        <v>3</v>
      </c>
      <c r="H1357" s="2" t="s">
        <v>3857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1318.6830839999996</v>
      </c>
      <c r="R1357" s="1">
        <v>0</v>
      </c>
      <c r="S1357" s="1">
        <v>992.99189999999999</v>
      </c>
      <c r="T1357" s="1">
        <v>0</v>
      </c>
      <c r="U1357" s="2" t="s">
        <v>0</v>
      </c>
      <c r="V1357" s="1">
        <v>0</v>
      </c>
      <c r="W1357" s="1">
        <v>280.76819999999998</v>
      </c>
      <c r="X1357" s="2" t="s">
        <v>8</v>
      </c>
      <c r="Y1357" s="1">
        <v>44.922984000000007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35" t="s">
        <v>1</v>
      </c>
      <c r="AN1357" s="2" t="s">
        <v>1</v>
      </c>
      <c r="AO1357" s="135" t="s">
        <v>1</v>
      </c>
      <c r="AP1357" s="2" t="s">
        <v>1</v>
      </c>
      <c r="AQ1357" s="4">
        <v>1318.683084</v>
      </c>
      <c r="AR1357" s="4">
        <v>0</v>
      </c>
    </row>
    <row r="1358" spans="1:44" ht="15" customHeight="1" x14ac:dyDescent="0.25">
      <c r="A1358" s="2" t="s">
        <v>549</v>
      </c>
      <c r="B1358" s="47">
        <v>44491</v>
      </c>
      <c r="C1358" s="2" t="s">
        <v>6</v>
      </c>
      <c r="D1358" s="2" t="s">
        <v>929</v>
      </c>
      <c r="E1358" s="2" t="s">
        <v>930</v>
      </c>
      <c r="F1358" s="2" t="s">
        <v>3858</v>
      </c>
      <c r="G1358" s="2" t="s">
        <v>3</v>
      </c>
      <c r="H1358" s="2" t="s">
        <v>3859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3860</v>
      </c>
      <c r="P1358" s="2" t="s">
        <v>3861</v>
      </c>
      <c r="Q1358" s="1">
        <v>294.56599999999997</v>
      </c>
      <c r="R1358" s="1">
        <v>0</v>
      </c>
      <c r="S1358" s="1">
        <v>294.56599999999997</v>
      </c>
      <c r="T1358" s="1">
        <v>0</v>
      </c>
      <c r="U1358" s="2" t="s">
        <v>0</v>
      </c>
      <c r="V1358" s="1">
        <v>0</v>
      </c>
      <c r="W1358" s="1">
        <v>0</v>
      </c>
      <c r="X1358" s="2" t="s">
        <v>0</v>
      </c>
      <c r="Y1358" s="1">
        <v>0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35" t="s">
        <v>1</v>
      </c>
      <c r="AN1358" s="2" t="s">
        <v>1</v>
      </c>
      <c r="AO1358" s="135" t="s">
        <v>1</v>
      </c>
      <c r="AP1358" s="2" t="s">
        <v>1</v>
      </c>
      <c r="AQ1358" s="4">
        <v>294.56599999999997</v>
      </c>
      <c r="AR1358" s="4">
        <v>0</v>
      </c>
    </row>
    <row r="1359" spans="1:44" ht="15" customHeight="1" x14ac:dyDescent="0.25">
      <c r="A1359" s="2" t="s">
        <v>550</v>
      </c>
      <c r="B1359" s="47">
        <v>44491</v>
      </c>
      <c r="C1359" s="2" t="s">
        <v>6</v>
      </c>
      <c r="D1359" s="2" t="s">
        <v>929</v>
      </c>
      <c r="E1359" s="2" t="s">
        <v>930</v>
      </c>
      <c r="F1359" s="2" t="s">
        <v>3858</v>
      </c>
      <c r="G1359" s="2" t="s">
        <v>3</v>
      </c>
      <c r="H1359" s="2" t="s">
        <v>3862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332.80039999999991</v>
      </c>
      <c r="R1359" s="1">
        <v>0</v>
      </c>
      <c r="S1359" s="1">
        <v>287.93639999999994</v>
      </c>
      <c r="T1359" s="1">
        <v>0</v>
      </c>
      <c r="U1359" s="2" t="s">
        <v>0</v>
      </c>
      <c r="V1359" s="1">
        <v>0</v>
      </c>
      <c r="W1359" s="1">
        <v>38.675900000000006</v>
      </c>
      <c r="X1359" s="2" t="s">
        <v>0</v>
      </c>
      <c r="Y1359" s="1">
        <v>6.1881000000000004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35" t="s">
        <v>1</v>
      </c>
      <c r="AN1359" s="2" t="s">
        <v>1</v>
      </c>
      <c r="AO1359" s="135" t="s">
        <v>1</v>
      </c>
      <c r="AP1359" s="2" t="s">
        <v>1</v>
      </c>
      <c r="AQ1359" s="4">
        <v>332.80039999999997</v>
      </c>
      <c r="AR1359" s="4">
        <v>0</v>
      </c>
    </row>
    <row r="1360" spans="1:44" ht="15" customHeight="1" x14ac:dyDescent="0.25">
      <c r="A1360" s="2" t="s">
        <v>551</v>
      </c>
      <c r="B1360" s="47">
        <v>44491</v>
      </c>
      <c r="C1360" s="2" t="s">
        <v>6</v>
      </c>
      <c r="D1360" s="2" t="s">
        <v>929</v>
      </c>
      <c r="E1360" s="2" t="s">
        <v>930</v>
      </c>
      <c r="F1360" s="2" t="s">
        <v>3858</v>
      </c>
      <c r="G1360" s="2" t="s">
        <v>3</v>
      </c>
      <c r="H1360" s="2" t="s">
        <v>3863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1024.0222999999996</v>
      </c>
      <c r="R1360" s="1">
        <v>0</v>
      </c>
      <c r="S1360" s="1">
        <v>725.02844999999968</v>
      </c>
      <c r="T1360" s="1">
        <v>0</v>
      </c>
      <c r="U1360" s="2" t="s">
        <v>0</v>
      </c>
      <c r="V1360" s="1">
        <v>0</v>
      </c>
      <c r="W1360" s="1">
        <v>257.75334999999995</v>
      </c>
      <c r="X1360" s="2" t="s">
        <v>0</v>
      </c>
      <c r="Y1360" s="1">
        <v>41.240500000000004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35" t="s">
        <v>1</v>
      </c>
      <c r="AN1360" s="2" t="s">
        <v>1</v>
      </c>
      <c r="AO1360" s="135" t="s">
        <v>1</v>
      </c>
      <c r="AP1360" s="2" t="s">
        <v>1</v>
      </c>
      <c r="AQ1360" s="4">
        <v>1024.0222999999996</v>
      </c>
      <c r="AR1360" s="4">
        <v>0</v>
      </c>
    </row>
    <row r="1361" spans="1:44" ht="15" customHeight="1" x14ac:dyDescent="0.25">
      <c r="A1361" s="2" t="s">
        <v>552</v>
      </c>
      <c r="B1361" s="47">
        <v>44491</v>
      </c>
      <c r="C1361" s="2" t="s">
        <v>6</v>
      </c>
      <c r="D1361" s="2" t="s">
        <v>884</v>
      </c>
      <c r="E1361" s="2" t="s">
        <v>850</v>
      </c>
      <c r="F1361" s="2" t="s">
        <v>3864</v>
      </c>
      <c r="G1361" s="2" t="s">
        <v>3</v>
      </c>
      <c r="H1361" s="2" t="s">
        <v>3188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0</v>
      </c>
      <c r="R1361" s="1">
        <v>0</v>
      </c>
      <c r="S1361" s="1">
        <v>0</v>
      </c>
      <c r="T1361" s="1">
        <v>0</v>
      </c>
      <c r="U1361" s="2" t="s">
        <v>0</v>
      </c>
      <c r="V1361" s="1">
        <v>0</v>
      </c>
      <c r="W1361" s="1">
        <v>0</v>
      </c>
      <c r="X1361" s="2" t="s">
        <v>8</v>
      </c>
      <c r="Y1361" s="1">
        <v>0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35"/>
      <c r="AN1361" s="2"/>
      <c r="AO1361" s="135">
        <v>0</v>
      </c>
      <c r="AP1361" s="2">
        <v>0</v>
      </c>
      <c r="AQ1361" s="4">
        <v>0</v>
      </c>
      <c r="AR1361" s="4">
        <v>0</v>
      </c>
    </row>
    <row r="1362" spans="1:44" ht="15" customHeight="1" x14ac:dyDescent="0.25">
      <c r="A1362" s="2" t="s">
        <v>553</v>
      </c>
      <c r="B1362" s="47">
        <v>44492</v>
      </c>
      <c r="C1362" s="2" t="s">
        <v>6</v>
      </c>
      <c r="D1362" s="2" t="s">
        <v>48</v>
      </c>
      <c r="E1362" s="2" t="s">
        <v>229</v>
      </c>
      <c r="F1362" s="2" t="s">
        <v>3865</v>
      </c>
      <c r="G1362" s="2" t="s">
        <v>3</v>
      </c>
      <c r="H1362" s="2" t="s">
        <v>3866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735</v>
      </c>
      <c r="P1362" s="2" t="s">
        <v>736</v>
      </c>
      <c r="Q1362" s="1">
        <v>934.54750000000001</v>
      </c>
      <c r="R1362" s="1">
        <v>0</v>
      </c>
      <c r="S1362" s="1">
        <v>830.95370000000003</v>
      </c>
      <c r="T1362" s="1">
        <v>89.305000000000007</v>
      </c>
      <c r="U1362" s="2" t="s">
        <v>8</v>
      </c>
      <c r="V1362" s="1">
        <v>14.2888</v>
      </c>
      <c r="W1362" s="1">
        <v>0</v>
      </c>
      <c r="X1362" s="2" t="s">
        <v>0</v>
      </c>
      <c r="Y1362" s="1">
        <v>0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35" t="s">
        <v>1</v>
      </c>
      <c r="AN1362" s="2" t="s">
        <v>1</v>
      </c>
      <c r="AO1362" s="135" t="s">
        <v>1</v>
      </c>
      <c r="AP1362" s="2" t="s">
        <v>1</v>
      </c>
      <c r="AQ1362" s="4">
        <v>934.54750000000013</v>
      </c>
      <c r="AR1362" s="4">
        <v>0</v>
      </c>
    </row>
    <row r="1363" spans="1:44" ht="15" customHeight="1" x14ac:dyDescent="0.25">
      <c r="A1363" s="2" t="s">
        <v>554</v>
      </c>
      <c r="B1363" s="47">
        <v>44492</v>
      </c>
      <c r="C1363" s="2" t="s">
        <v>6</v>
      </c>
      <c r="D1363" s="2" t="s">
        <v>48</v>
      </c>
      <c r="E1363" s="2" t="s">
        <v>229</v>
      </c>
      <c r="F1363" s="2" t="s">
        <v>3865</v>
      </c>
      <c r="G1363" s="2" t="s">
        <v>12</v>
      </c>
      <c r="H1363" s="2" t="s">
        <v>1</v>
      </c>
      <c r="I1363" s="1" t="s">
        <v>3867</v>
      </c>
      <c r="J1363" s="1" t="s">
        <v>1</v>
      </c>
      <c r="K1363" s="1" t="s">
        <v>3868</v>
      </c>
      <c r="L1363" s="1" t="s">
        <v>3342</v>
      </c>
      <c r="M1363" s="1">
        <v>16.64</v>
      </c>
      <c r="N1363" s="2" t="s">
        <v>11</v>
      </c>
      <c r="O1363" s="2" t="s">
        <v>3869</v>
      </c>
      <c r="P1363" s="2" t="s">
        <v>3870</v>
      </c>
      <c r="Q1363" s="1">
        <v>-16.64</v>
      </c>
      <c r="R1363" s="1">
        <v>0</v>
      </c>
      <c r="S1363" s="1">
        <v>-16.64</v>
      </c>
      <c r="T1363" s="1">
        <v>0</v>
      </c>
      <c r="U1363" s="2" t="s">
        <v>0</v>
      </c>
      <c r="V1363" s="1">
        <v>0</v>
      </c>
      <c r="W1363" s="1">
        <v>0</v>
      </c>
      <c r="X1363" s="2" t="s">
        <v>0</v>
      </c>
      <c r="Y1363" s="1">
        <v>0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35" t="s">
        <v>1</v>
      </c>
      <c r="AN1363" s="2" t="s">
        <v>1</v>
      </c>
      <c r="AO1363" s="135" t="s">
        <v>1</v>
      </c>
      <c r="AP1363" s="2" t="s">
        <v>1</v>
      </c>
      <c r="AQ1363" s="4">
        <v>-16.64</v>
      </c>
      <c r="AR1363" s="4">
        <v>0</v>
      </c>
    </row>
    <row r="1364" spans="1:44" ht="15" customHeight="1" x14ac:dyDescent="0.25">
      <c r="A1364" s="2" t="s">
        <v>555</v>
      </c>
      <c r="B1364" s="47">
        <v>44492</v>
      </c>
      <c r="C1364" s="2" t="s">
        <v>6</v>
      </c>
      <c r="D1364" s="2" t="s">
        <v>48</v>
      </c>
      <c r="E1364" s="2" t="s">
        <v>229</v>
      </c>
      <c r="F1364" s="2" t="s">
        <v>3865</v>
      </c>
      <c r="G1364" s="2" t="s">
        <v>3</v>
      </c>
      <c r="H1364" s="2" t="s">
        <v>3871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538.58651599999996</v>
      </c>
      <c r="R1364" s="1">
        <v>0</v>
      </c>
      <c r="S1364" s="1">
        <v>279.50909999999999</v>
      </c>
      <c r="T1364" s="1">
        <v>0</v>
      </c>
      <c r="U1364" s="2" t="s">
        <v>0</v>
      </c>
      <c r="V1364" s="1">
        <v>0</v>
      </c>
      <c r="W1364" s="1">
        <v>223.3426</v>
      </c>
      <c r="X1364" s="2" t="s">
        <v>8</v>
      </c>
      <c r="Y1364" s="1">
        <v>35.734816000000002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35" t="s">
        <v>1</v>
      </c>
      <c r="AN1364" s="2" t="s">
        <v>1</v>
      </c>
      <c r="AO1364" s="135" t="s">
        <v>1</v>
      </c>
      <c r="AP1364" s="2" t="s">
        <v>1</v>
      </c>
      <c r="AQ1364" s="4">
        <v>538.58651599999996</v>
      </c>
      <c r="AR1364" s="4">
        <v>0</v>
      </c>
    </row>
    <row r="1365" spans="1:44" ht="15" customHeight="1" x14ac:dyDescent="0.25">
      <c r="A1365" s="2" t="s">
        <v>556</v>
      </c>
      <c r="B1365" s="47">
        <v>44492</v>
      </c>
      <c r="C1365" s="2" t="s">
        <v>6</v>
      </c>
      <c r="D1365" s="2" t="s">
        <v>48</v>
      </c>
      <c r="E1365" s="2" t="s">
        <v>229</v>
      </c>
      <c r="F1365" s="2" t="s">
        <v>3865</v>
      </c>
      <c r="G1365" s="2" t="s">
        <v>3</v>
      </c>
      <c r="H1365" s="2" t="s">
        <v>3872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4779.889619999999</v>
      </c>
      <c r="R1365" s="1">
        <v>0</v>
      </c>
      <c r="S1365" s="1">
        <v>3662.0302499999998</v>
      </c>
      <c r="T1365" s="1">
        <v>0</v>
      </c>
      <c r="U1365" s="2" t="s">
        <v>0</v>
      </c>
      <c r="V1365" s="1">
        <v>0</v>
      </c>
      <c r="W1365" s="1">
        <v>963.67205000000024</v>
      </c>
      <c r="X1365" s="2" t="s">
        <v>0</v>
      </c>
      <c r="Y1365" s="1">
        <v>154.18731999999997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35" t="s">
        <v>1</v>
      </c>
      <c r="AN1365" s="2" t="s">
        <v>1</v>
      </c>
      <c r="AO1365" s="135" t="s">
        <v>1</v>
      </c>
      <c r="AP1365" s="2" t="s">
        <v>1</v>
      </c>
      <c r="AQ1365" s="4">
        <v>4779.8896199999999</v>
      </c>
      <c r="AR1365" s="4">
        <v>0</v>
      </c>
    </row>
    <row r="1366" spans="1:44" ht="15" customHeight="1" x14ac:dyDescent="0.25">
      <c r="A1366" s="2" t="s">
        <v>557</v>
      </c>
      <c r="B1366" s="47">
        <v>44492</v>
      </c>
      <c r="C1366" s="2" t="s">
        <v>1364</v>
      </c>
      <c r="D1366" s="2" t="s">
        <v>48</v>
      </c>
      <c r="E1366" s="2" t="s">
        <v>1365</v>
      </c>
      <c r="F1366" s="2" t="s">
        <v>3873</v>
      </c>
      <c r="G1366" s="2" t="s">
        <v>3</v>
      </c>
      <c r="H1366" s="2" t="s">
        <v>3874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1921.9239000000002</v>
      </c>
      <c r="R1366" s="1">
        <v>0</v>
      </c>
      <c r="S1366" s="1">
        <v>1637.5440999999998</v>
      </c>
      <c r="T1366" s="1">
        <v>0</v>
      </c>
      <c r="U1366" s="2" t="s">
        <v>0</v>
      </c>
      <c r="V1366" s="1">
        <v>0</v>
      </c>
      <c r="W1366" s="1">
        <v>245.15499999999994</v>
      </c>
      <c r="X1366" s="2" t="s">
        <v>0</v>
      </c>
      <c r="Y1366" s="1">
        <v>39.224799999999988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35" t="s">
        <v>1</v>
      </c>
      <c r="AN1366" s="2" t="s">
        <v>1</v>
      </c>
      <c r="AO1366" s="135" t="s">
        <v>1</v>
      </c>
      <c r="AP1366" s="2" t="s">
        <v>1</v>
      </c>
      <c r="AQ1366" s="4">
        <v>1921.9238999999998</v>
      </c>
      <c r="AR1366" s="4">
        <v>0</v>
      </c>
    </row>
    <row r="1367" spans="1:44" ht="15" customHeight="1" x14ac:dyDescent="0.25">
      <c r="A1367" s="2" t="s">
        <v>558</v>
      </c>
      <c r="B1367" s="46">
        <v>44492</v>
      </c>
      <c r="C1367" s="2" t="s">
        <v>1364</v>
      </c>
      <c r="D1367" s="2" t="s">
        <v>48</v>
      </c>
      <c r="E1367" s="2" t="s">
        <v>1365</v>
      </c>
      <c r="F1367" s="58" t="s">
        <v>3875</v>
      </c>
      <c r="G1367" s="2" t="s">
        <v>3</v>
      </c>
      <c r="H1367" s="2" t="s">
        <v>3876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3877</v>
      </c>
      <c r="P1367" s="2" t="s">
        <v>3878</v>
      </c>
      <c r="Q1367" s="1">
        <v>14.59</v>
      </c>
      <c r="R1367" s="1">
        <v>0</v>
      </c>
      <c r="S1367" s="1">
        <v>14.59</v>
      </c>
      <c r="T1367" s="1">
        <v>0</v>
      </c>
      <c r="U1367" s="2" t="s">
        <v>0</v>
      </c>
      <c r="V1367" s="1">
        <v>0</v>
      </c>
      <c r="W1367" s="1">
        <v>0</v>
      </c>
      <c r="X1367" s="2" t="s">
        <v>0</v>
      </c>
      <c r="Y1367" s="1">
        <v>0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134" t="s">
        <v>0</v>
      </c>
      <c r="AK1367" s="1">
        <v>0</v>
      </c>
      <c r="AL1367" s="1">
        <v>0</v>
      </c>
      <c r="AM1367" s="134" t="s">
        <v>1</v>
      </c>
      <c r="AN1367" s="134" t="s">
        <v>1</v>
      </c>
      <c r="AO1367" s="134" t="s">
        <v>1</v>
      </c>
      <c r="AP1367" s="134" t="s">
        <v>1</v>
      </c>
      <c r="AQ1367" s="98">
        <v>14.59</v>
      </c>
      <c r="AR1367" s="7">
        <v>0</v>
      </c>
    </row>
    <row r="1368" spans="1:44" ht="15" customHeight="1" x14ac:dyDescent="0.25">
      <c r="A1368" s="2" t="s">
        <v>559</v>
      </c>
      <c r="B1368" s="47">
        <v>44492</v>
      </c>
      <c r="C1368" s="2" t="s">
        <v>1364</v>
      </c>
      <c r="D1368" s="2" t="s">
        <v>48</v>
      </c>
      <c r="E1368" s="2" t="s">
        <v>1365</v>
      </c>
      <c r="F1368" s="2" t="s">
        <v>3873</v>
      </c>
      <c r="G1368" s="2" t="s">
        <v>3</v>
      </c>
      <c r="H1368" s="2" t="s">
        <v>3879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1557.0059999999999</v>
      </c>
      <c r="R1368" s="1">
        <v>0</v>
      </c>
      <c r="S1368" s="1">
        <v>1252.8751000000002</v>
      </c>
      <c r="T1368" s="1">
        <v>0</v>
      </c>
      <c r="U1368" s="2" t="s">
        <v>0</v>
      </c>
      <c r="V1368" s="1">
        <v>0</v>
      </c>
      <c r="W1368" s="1">
        <v>262.18180000000001</v>
      </c>
      <c r="X1368" s="2" t="s">
        <v>8</v>
      </c>
      <c r="Y1368" s="1">
        <v>41.949100000000001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2" t="s">
        <v>0</v>
      </c>
      <c r="AK1368" s="1">
        <v>0</v>
      </c>
      <c r="AL1368" s="1">
        <v>0</v>
      </c>
      <c r="AM1368" s="135" t="s">
        <v>1</v>
      </c>
      <c r="AN1368" s="2" t="s">
        <v>1</v>
      </c>
      <c r="AO1368" s="135" t="s">
        <v>1</v>
      </c>
      <c r="AP1368" s="2" t="s">
        <v>1</v>
      </c>
      <c r="AQ1368" s="4">
        <v>1557.0060000000003</v>
      </c>
      <c r="AR1368" s="4">
        <v>0</v>
      </c>
    </row>
    <row r="1369" spans="1:44" ht="15" customHeight="1" x14ac:dyDescent="0.25">
      <c r="A1369" s="2" t="s">
        <v>560</v>
      </c>
      <c r="B1369" s="47">
        <v>44492</v>
      </c>
      <c r="C1369" s="2" t="s">
        <v>1364</v>
      </c>
      <c r="D1369" s="2" t="s">
        <v>48</v>
      </c>
      <c r="E1369" s="2" t="s">
        <v>1365</v>
      </c>
      <c r="F1369" s="2" t="s">
        <v>3875</v>
      </c>
      <c r="G1369" s="2" t="s">
        <v>12</v>
      </c>
      <c r="H1369" s="2" t="s">
        <v>1</v>
      </c>
      <c r="I1369" s="1" t="s">
        <v>2124</v>
      </c>
      <c r="J1369" s="1" t="s">
        <v>1</v>
      </c>
      <c r="K1369" s="1" t="s">
        <v>3880</v>
      </c>
      <c r="L1369" s="1" t="s">
        <v>3757</v>
      </c>
      <c r="M1369" s="1">
        <v>57.2</v>
      </c>
      <c r="N1369" s="2" t="s">
        <v>11</v>
      </c>
      <c r="O1369" s="2" t="s">
        <v>3881</v>
      </c>
      <c r="P1369" s="2" t="s">
        <v>3882</v>
      </c>
      <c r="Q1369" s="1">
        <v>-31.929600000000001</v>
      </c>
      <c r="R1369" s="1">
        <v>0</v>
      </c>
      <c r="S1369" s="1">
        <v>-31.929600000000001</v>
      </c>
      <c r="T1369" s="1">
        <v>0</v>
      </c>
      <c r="U1369" s="2" t="s">
        <v>0</v>
      </c>
      <c r="V1369" s="1">
        <v>0</v>
      </c>
      <c r="W1369" s="1">
        <v>0</v>
      </c>
      <c r="X1369" s="2" t="s">
        <v>0</v>
      </c>
      <c r="Y1369" s="1">
        <v>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35" t="s">
        <v>1</v>
      </c>
      <c r="AN1369" s="2" t="s">
        <v>1</v>
      </c>
      <c r="AO1369" s="135" t="s">
        <v>1</v>
      </c>
      <c r="AP1369" s="2" t="s">
        <v>1</v>
      </c>
      <c r="AQ1369" s="4">
        <v>-31.929600000000001</v>
      </c>
      <c r="AR1369" s="4">
        <v>0</v>
      </c>
    </row>
    <row r="1370" spans="1:44" ht="15" customHeight="1" x14ac:dyDescent="0.25">
      <c r="A1370" s="2" t="s">
        <v>561</v>
      </c>
      <c r="B1370" s="47">
        <v>44492</v>
      </c>
      <c r="C1370" s="2" t="s">
        <v>26</v>
      </c>
      <c r="D1370" s="2" t="s">
        <v>48</v>
      </c>
      <c r="E1370" s="2" t="s">
        <v>220</v>
      </c>
      <c r="F1370" s="2" t="s">
        <v>3883</v>
      </c>
      <c r="G1370" s="2" t="s">
        <v>3</v>
      </c>
      <c r="H1370" s="2" t="s">
        <v>3884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4625.6962659999999</v>
      </c>
      <c r="R1370" s="1">
        <v>0</v>
      </c>
      <c r="S1370" s="1">
        <v>3437.15</v>
      </c>
      <c r="T1370" s="1">
        <v>0</v>
      </c>
      <c r="U1370" s="2" t="s">
        <v>0</v>
      </c>
      <c r="V1370" s="1">
        <v>0</v>
      </c>
      <c r="W1370" s="1">
        <v>1024.6088500000001</v>
      </c>
      <c r="X1370" s="2" t="s">
        <v>8</v>
      </c>
      <c r="Y1370" s="1">
        <v>163.93741599999996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35" t="s">
        <v>1</v>
      </c>
      <c r="AN1370" s="2" t="s">
        <v>1</v>
      </c>
      <c r="AO1370" s="135" t="s">
        <v>1</v>
      </c>
      <c r="AP1370" s="2" t="s">
        <v>1</v>
      </c>
      <c r="AQ1370" s="4">
        <v>4625.6962659999999</v>
      </c>
      <c r="AR1370" s="4">
        <v>0</v>
      </c>
    </row>
    <row r="1371" spans="1:44" ht="15" customHeight="1" x14ac:dyDescent="0.25">
      <c r="A1371" s="2" t="s">
        <v>562</v>
      </c>
      <c r="B1371" s="47">
        <v>44492</v>
      </c>
      <c r="C1371" s="2" t="s">
        <v>26</v>
      </c>
      <c r="D1371" s="2" t="s">
        <v>48</v>
      </c>
      <c r="E1371" s="2" t="s">
        <v>220</v>
      </c>
      <c r="F1371" s="2" t="s">
        <v>3883</v>
      </c>
      <c r="G1371" s="2" t="s">
        <v>12</v>
      </c>
      <c r="H1371" s="2"/>
      <c r="I1371" s="1">
        <v>141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-3.23</v>
      </c>
      <c r="R1371" s="1">
        <v>0</v>
      </c>
      <c r="S1371" s="1">
        <v>-3.23</v>
      </c>
      <c r="T1371" s="1">
        <v>0</v>
      </c>
      <c r="U1371" s="2" t="s">
        <v>0</v>
      </c>
      <c r="V1371" s="1">
        <v>0</v>
      </c>
      <c r="W1371" s="1">
        <v>0</v>
      </c>
      <c r="X1371" s="2" t="s">
        <v>8</v>
      </c>
      <c r="Y1371" s="1">
        <v>0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35" t="s">
        <v>1</v>
      </c>
      <c r="AN1371" s="2" t="s">
        <v>1</v>
      </c>
      <c r="AO1371" s="135" t="s">
        <v>1</v>
      </c>
      <c r="AP1371" s="2" t="s">
        <v>1</v>
      </c>
      <c r="AQ1371" s="4">
        <v>-3.23</v>
      </c>
      <c r="AR1371" s="4">
        <v>0</v>
      </c>
    </row>
    <row r="1372" spans="1:44" ht="15" customHeight="1" x14ac:dyDescent="0.25">
      <c r="A1372" s="2" t="s">
        <v>563</v>
      </c>
      <c r="B1372" s="47">
        <v>44492</v>
      </c>
      <c r="C1372" s="2" t="s">
        <v>1364</v>
      </c>
      <c r="D1372" s="2" t="s">
        <v>41</v>
      </c>
      <c r="E1372" s="2" t="s">
        <v>1366</v>
      </c>
      <c r="F1372" s="2" t="s">
        <v>3873</v>
      </c>
      <c r="G1372" s="2" t="s">
        <v>3</v>
      </c>
      <c r="H1372" s="2" t="s">
        <v>3885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2209.3348860000006</v>
      </c>
      <c r="R1372" s="1">
        <v>0</v>
      </c>
      <c r="S1372" s="1">
        <v>1929.90615</v>
      </c>
      <c r="T1372" s="1">
        <v>0</v>
      </c>
      <c r="U1372" s="2" t="s">
        <v>0</v>
      </c>
      <c r="V1372" s="1">
        <v>0</v>
      </c>
      <c r="W1372" s="1">
        <v>240.88679999999994</v>
      </c>
      <c r="X1372" s="2" t="s">
        <v>8</v>
      </c>
      <c r="Y1372" s="1">
        <v>38.541936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35" t="s">
        <v>1</v>
      </c>
      <c r="AN1372" s="2" t="s">
        <v>1</v>
      </c>
      <c r="AO1372" s="135" t="s">
        <v>1</v>
      </c>
      <c r="AP1372" s="2" t="s">
        <v>1</v>
      </c>
      <c r="AQ1372" s="4">
        <v>2209.3348860000001</v>
      </c>
      <c r="AR1372" s="4">
        <v>0</v>
      </c>
    </row>
    <row r="1373" spans="1:44" ht="15" customHeight="1" x14ac:dyDescent="0.25">
      <c r="A1373" s="2" t="s">
        <v>564</v>
      </c>
      <c r="B1373" s="47">
        <v>44492</v>
      </c>
      <c r="C1373" s="2" t="s">
        <v>1364</v>
      </c>
      <c r="D1373" s="2" t="s">
        <v>41</v>
      </c>
      <c r="E1373" s="2" t="s">
        <v>1366</v>
      </c>
      <c r="F1373" s="2" t="s">
        <v>3875</v>
      </c>
      <c r="G1373" s="2" t="s">
        <v>3</v>
      </c>
      <c r="H1373" s="2" t="s">
        <v>3886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3887</v>
      </c>
      <c r="P1373" s="2" t="s">
        <v>3888</v>
      </c>
      <c r="Q1373" s="1">
        <v>122.05719999999999</v>
      </c>
      <c r="R1373" s="1">
        <v>0</v>
      </c>
      <c r="S1373" s="1">
        <v>90.83</v>
      </c>
      <c r="T1373" s="1">
        <v>26.92</v>
      </c>
      <c r="U1373" s="2" t="s">
        <v>8</v>
      </c>
      <c r="V1373" s="1">
        <v>4.3071999999999999</v>
      </c>
      <c r="W1373" s="1">
        <v>0</v>
      </c>
      <c r="X1373" s="2" t="s">
        <v>0</v>
      </c>
      <c r="Y1373" s="1">
        <v>0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35" t="s">
        <v>1</v>
      </c>
      <c r="AN1373" s="2" t="s">
        <v>1</v>
      </c>
      <c r="AO1373" s="135" t="s">
        <v>1</v>
      </c>
      <c r="AP1373" s="2" t="s">
        <v>1</v>
      </c>
      <c r="AQ1373" s="4">
        <v>122.05719999999999</v>
      </c>
      <c r="AR1373" s="4">
        <v>0</v>
      </c>
    </row>
    <row r="1374" spans="1:44" ht="15" customHeight="1" x14ac:dyDescent="0.25">
      <c r="A1374" s="2" t="s">
        <v>565</v>
      </c>
      <c r="B1374" s="47">
        <v>44492</v>
      </c>
      <c r="C1374" s="2" t="s">
        <v>1364</v>
      </c>
      <c r="D1374" s="2" t="s">
        <v>41</v>
      </c>
      <c r="E1374" s="2" t="s">
        <v>1366</v>
      </c>
      <c r="F1374" s="2" t="s">
        <v>3873</v>
      </c>
      <c r="G1374" s="2" t="s">
        <v>3</v>
      </c>
      <c r="H1374" s="2" t="s">
        <v>3889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1084.9959999999999</v>
      </c>
      <c r="R1374" s="1">
        <v>0</v>
      </c>
      <c r="S1374" s="1">
        <v>820.79439999999977</v>
      </c>
      <c r="T1374" s="1">
        <v>0</v>
      </c>
      <c r="U1374" s="2" t="s">
        <v>0</v>
      </c>
      <c r="V1374" s="1">
        <v>0</v>
      </c>
      <c r="W1374" s="1">
        <v>227.76</v>
      </c>
      <c r="X1374" s="2" t="s">
        <v>0</v>
      </c>
      <c r="Y1374" s="1">
        <v>36.441600000000001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35" t="s">
        <v>1</v>
      </c>
      <c r="AN1374" s="2" t="s">
        <v>1</v>
      </c>
      <c r="AO1374" s="135" t="s">
        <v>1</v>
      </c>
      <c r="AP1374" s="2" t="s">
        <v>1</v>
      </c>
      <c r="AQ1374" s="4">
        <v>1084.9959999999999</v>
      </c>
      <c r="AR1374" s="4">
        <v>0</v>
      </c>
    </row>
    <row r="1375" spans="1:44" ht="15" customHeight="1" x14ac:dyDescent="0.25">
      <c r="A1375" s="2" t="s">
        <v>566</v>
      </c>
      <c r="B1375" s="47">
        <v>44492</v>
      </c>
      <c r="C1375" s="2" t="s">
        <v>1364</v>
      </c>
      <c r="D1375" s="2" t="s">
        <v>41</v>
      </c>
      <c r="E1375" s="2" t="s">
        <v>1366</v>
      </c>
      <c r="F1375" s="2" t="s">
        <v>3875</v>
      </c>
      <c r="G1375" s="2" t="s">
        <v>3</v>
      </c>
      <c r="H1375" s="2" t="s">
        <v>3890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3891</v>
      </c>
      <c r="P1375" s="2" t="s">
        <v>3892</v>
      </c>
      <c r="Q1375" s="1">
        <v>11.162599999999999</v>
      </c>
      <c r="R1375" s="1">
        <v>0</v>
      </c>
      <c r="S1375" s="1">
        <v>1.4417999999999989</v>
      </c>
      <c r="T1375" s="1">
        <v>0</v>
      </c>
      <c r="U1375" s="2" t="s">
        <v>0</v>
      </c>
      <c r="V1375" s="1">
        <v>0</v>
      </c>
      <c r="W1375" s="1">
        <v>8.3800000000000008</v>
      </c>
      <c r="X1375" s="2" t="s">
        <v>8</v>
      </c>
      <c r="Y1375" s="1">
        <v>1.3408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35" t="s">
        <v>1</v>
      </c>
      <c r="AN1375" s="2" t="s">
        <v>1</v>
      </c>
      <c r="AO1375" s="135" t="s">
        <v>1</v>
      </c>
      <c r="AP1375" s="2" t="s">
        <v>1</v>
      </c>
      <c r="AQ1375" s="4">
        <v>11.162599999999999</v>
      </c>
      <c r="AR1375" s="4">
        <v>0</v>
      </c>
    </row>
    <row r="1376" spans="1:44" ht="15" customHeight="1" x14ac:dyDescent="0.25">
      <c r="A1376" s="2" t="s">
        <v>567</v>
      </c>
      <c r="B1376" s="47">
        <v>44492</v>
      </c>
      <c r="C1376" s="2" t="s">
        <v>1364</v>
      </c>
      <c r="D1376" s="2" t="s">
        <v>41</v>
      </c>
      <c r="E1376" s="2" t="s">
        <v>1366</v>
      </c>
      <c r="F1376" s="2" t="s">
        <v>3873</v>
      </c>
      <c r="G1376" s="2" t="s">
        <v>3</v>
      </c>
      <c r="H1376" s="2" t="s">
        <v>3893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805.22064999999998</v>
      </c>
      <c r="R1376" s="1">
        <v>0</v>
      </c>
      <c r="S1376" s="1">
        <v>623.35704999999996</v>
      </c>
      <c r="T1376" s="1">
        <v>0</v>
      </c>
      <c r="U1376" s="2" t="s">
        <v>0</v>
      </c>
      <c r="V1376" s="1">
        <v>0</v>
      </c>
      <c r="W1376" s="1">
        <v>156.779</v>
      </c>
      <c r="X1376" s="2" t="s">
        <v>0</v>
      </c>
      <c r="Y1376" s="1">
        <v>25.084600000000002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35" t="s">
        <v>1</v>
      </c>
      <c r="AN1376" s="2" t="s">
        <v>1</v>
      </c>
      <c r="AO1376" s="135" t="s">
        <v>1</v>
      </c>
      <c r="AP1376" s="2" t="s">
        <v>1</v>
      </c>
      <c r="AQ1376" s="4">
        <v>805.22064999999998</v>
      </c>
      <c r="AR1376" s="4">
        <v>0</v>
      </c>
    </row>
    <row r="1377" spans="1:44" ht="15" customHeight="1" x14ac:dyDescent="0.25">
      <c r="A1377" s="2" t="s">
        <v>568</v>
      </c>
      <c r="B1377" s="47">
        <v>44492</v>
      </c>
      <c r="C1377" s="2" t="s">
        <v>6</v>
      </c>
      <c r="D1377" s="2" t="s">
        <v>41</v>
      </c>
      <c r="E1377" s="2" t="s">
        <v>218</v>
      </c>
      <c r="F1377" s="2" t="s">
        <v>3467</v>
      </c>
      <c r="G1377" s="2" t="s">
        <v>3</v>
      </c>
      <c r="H1377" s="2" t="s">
        <v>3894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1">
        <v>7936.8509200000008</v>
      </c>
      <c r="R1377" s="1">
        <v>0</v>
      </c>
      <c r="S1377" s="1">
        <v>6094.0998500000005</v>
      </c>
      <c r="T1377" s="1">
        <v>0</v>
      </c>
      <c r="U1377" s="2" t="s">
        <v>0</v>
      </c>
      <c r="V1377" s="1">
        <v>0</v>
      </c>
      <c r="W1377" s="1">
        <v>1588.57845</v>
      </c>
      <c r="X1377" s="2" t="s">
        <v>0</v>
      </c>
      <c r="Y1377" s="1">
        <v>254.17261999999999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35" t="s">
        <v>1</v>
      </c>
      <c r="AN1377" s="2" t="s">
        <v>1</v>
      </c>
      <c r="AO1377" s="135" t="s">
        <v>1</v>
      </c>
      <c r="AP1377" s="2" t="s">
        <v>1</v>
      </c>
      <c r="AQ1377" s="4">
        <v>7936.8509200000008</v>
      </c>
      <c r="AR1377" s="4">
        <v>0</v>
      </c>
    </row>
    <row r="1378" spans="1:44" ht="15" customHeight="1" x14ac:dyDescent="0.25">
      <c r="A1378" s="2" t="s">
        <v>569</v>
      </c>
      <c r="B1378" s="47">
        <v>44492</v>
      </c>
      <c r="C1378" s="2" t="s">
        <v>34</v>
      </c>
      <c r="D1378" s="2" t="s">
        <v>41</v>
      </c>
      <c r="E1378" s="2" t="s">
        <v>216</v>
      </c>
      <c r="F1378" s="2" t="s">
        <v>3895</v>
      </c>
      <c r="G1378" s="2" t="s">
        <v>3</v>
      </c>
      <c r="H1378" s="2" t="s">
        <v>3896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3897</v>
      </c>
      <c r="P1378" s="2" t="s">
        <v>3898</v>
      </c>
      <c r="Q1378" s="1">
        <v>14.458399999999999</v>
      </c>
      <c r="R1378" s="1">
        <v>0</v>
      </c>
      <c r="S1378" s="1">
        <v>14.458399999999999</v>
      </c>
      <c r="T1378" s="1">
        <v>0</v>
      </c>
      <c r="U1378" s="2" t="s">
        <v>0</v>
      </c>
      <c r="V1378" s="1">
        <v>0</v>
      </c>
      <c r="W1378" s="1">
        <v>0</v>
      </c>
      <c r="X1378" s="2" t="s">
        <v>0</v>
      </c>
      <c r="Y1378" s="1">
        <v>0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35" t="s">
        <v>1</v>
      </c>
      <c r="AN1378" s="2" t="s">
        <v>1</v>
      </c>
      <c r="AO1378" s="135" t="s">
        <v>1</v>
      </c>
      <c r="AP1378" s="2" t="s">
        <v>1</v>
      </c>
      <c r="AQ1378" s="4">
        <v>14.458399999999999</v>
      </c>
      <c r="AR1378" s="4">
        <v>0</v>
      </c>
    </row>
    <row r="1379" spans="1:44" ht="15" customHeight="1" x14ac:dyDescent="0.25">
      <c r="A1379" s="2" t="s">
        <v>570</v>
      </c>
      <c r="B1379" s="47">
        <v>44492</v>
      </c>
      <c r="C1379" s="2" t="s">
        <v>34</v>
      </c>
      <c r="D1379" s="2" t="s">
        <v>41</v>
      </c>
      <c r="E1379" s="2" t="s">
        <v>216</v>
      </c>
      <c r="F1379" s="2" t="s">
        <v>3899</v>
      </c>
      <c r="G1379" s="2" t="s">
        <v>3</v>
      </c>
      <c r="H1379" s="2" t="s">
        <v>3900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2</v>
      </c>
      <c r="P1379" s="2" t="s">
        <v>1</v>
      </c>
      <c r="Q1379" s="1">
        <v>277.77020000000005</v>
      </c>
      <c r="R1379" s="1">
        <v>0</v>
      </c>
      <c r="S1379" s="1">
        <v>264.15640000000002</v>
      </c>
      <c r="T1379" s="1">
        <v>0</v>
      </c>
      <c r="U1379" s="2" t="s">
        <v>0</v>
      </c>
      <c r="V1379" s="1">
        <v>0</v>
      </c>
      <c r="W1379" s="1">
        <v>11.736000000000001</v>
      </c>
      <c r="X1379" s="2" t="s">
        <v>0</v>
      </c>
      <c r="Y1379" s="1">
        <v>1.8777999999999999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35" t="s">
        <v>1</v>
      </c>
      <c r="AN1379" s="2" t="s">
        <v>1</v>
      </c>
      <c r="AO1379" s="135" t="s">
        <v>1</v>
      </c>
      <c r="AP1379" s="2" t="s">
        <v>1</v>
      </c>
      <c r="AQ1379" s="4">
        <v>277.77019999999999</v>
      </c>
      <c r="AR1379" s="4">
        <v>0</v>
      </c>
    </row>
    <row r="1380" spans="1:44" ht="15" customHeight="1" x14ac:dyDescent="0.25">
      <c r="A1380" s="2" t="s">
        <v>571</v>
      </c>
      <c r="B1380" s="47">
        <v>44492</v>
      </c>
      <c r="C1380" s="2" t="s">
        <v>34</v>
      </c>
      <c r="D1380" s="2" t="s">
        <v>41</v>
      </c>
      <c r="E1380" s="2" t="s">
        <v>216</v>
      </c>
      <c r="F1380" s="2" t="s">
        <v>3899</v>
      </c>
      <c r="G1380" s="2" t="s">
        <v>3</v>
      </c>
      <c r="H1380" s="2" t="s">
        <v>3901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2091.7909499999996</v>
      </c>
      <c r="R1380" s="1">
        <v>0</v>
      </c>
      <c r="S1380" s="1">
        <v>1906.6754999999989</v>
      </c>
      <c r="T1380" s="1">
        <v>0</v>
      </c>
      <c r="U1380" s="2" t="s">
        <v>0</v>
      </c>
      <c r="V1380" s="1">
        <v>0</v>
      </c>
      <c r="W1380" s="1">
        <v>159.58235000000002</v>
      </c>
      <c r="X1380" s="2" t="s">
        <v>8</v>
      </c>
      <c r="Y1380" s="1">
        <v>25.533099999999997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35" t="s">
        <v>1</v>
      </c>
      <c r="AN1380" s="2" t="s">
        <v>1</v>
      </c>
      <c r="AO1380" s="135" t="s">
        <v>1</v>
      </c>
      <c r="AP1380" s="2" t="s">
        <v>1</v>
      </c>
      <c r="AQ1380" s="4">
        <v>2091.7909499999992</v>
      </c>
      <c r="AR1380" s="4">
        <v>0</v>
      </c>
    </row>
    <row r="1381" spans="1:44" ht="15" customHeight="1" x14ac:dyDescent="0.25">
      <c r="A1381" s="2" t="s">
        <v>572</v>
      </c>
      <c r="B1381" s="47">
        <v>44492</v>
      </c>
      <c r="C1381" s="2" t="s">
        <v>26</v>
      </c>
      <c r="D1381" s="2" t="s">
        <v>41</v>
      </c>
      <c r="E1381" s="2" t="s">
        <v>211</v>
      </c>
      <c r="F1381" s="2" t="s">
        <v>3199</v>
      </c>
      <c r="G1381" s="2" t="s">
        <v>12</v>
      </c>
      <c r="H1381" s="2" t="s">
        <v>1</v>
      </c>
      <c r="I1381" s="1" t="s">
        <v>1214</v>
      </c>
      <c r="J1381" s="1" t="s">
        <v>1</v>
      </c>
      <c r="K1381" s="1" t="s">
        <v>3902</v>
      </c>
      <c r="L1381" s="1" t="s">
        <v>3903</v>
      </c>
      <c r="M1381" s="1">
        <v>22.04</v>
      </c>
      <c r="N1381" s="2" t="s">
        <v>11</v>
      </c>
      <c r="O1381" s="2" t="s">
        <v>3904</v>
      </c>
      <c r="P1381" s="2" t="s">
        <v>3905</v>
      </c>
      <c r="Q1381" s="1">
        <v>-6.9443999999999999</v>
      </c>
      <c r="R1381" s="1">
        <v>0</v>
      </c>
      <c r="S1381" s="1">
        <v>-6.9443999999999999</v>
      </c>
      <c r="T1381" s="1">
        <v>0</v>
      </c>
      <c r="U1381" s="2" t="s">
        <v>0</v>
      </c>
      <c r="V1381" s="1">
        <v>0</v>
      </c>
      <c r="W1381" s="1">
        <v>0</v>
      </c>
      <c r="X1381" s="2" t="s">
        <v>0</v>
      </c>
      <c r="Y1381" s="1">
        <v>0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35" t="s">
        <v>1</v>
      </c>
      <c r="AN1381" s="2" t="s">
        <v>1</v>
      </c>
      <c r="AO1381" s="135" t="s">
        <v>1</v>
      </c>
      <c r="AP1381" s="2" t="s">
        <v>1</v>
      </c>
      <c r="AQ1381" s="4">
        <v>-6.9443999999999999</v>
      </c>
      <c r="AR1381" s="4">
        <v>0</v>
      </c>
    </row>
    <row r="1382" spans="1:44" ht="15" customHeight="1" x14ac:dyDescent="0.25">
      <c r="A1382" s="2" t="s">
        <v>573</v>
      </c>
      <c r="B1382" s="47">
        <v>44492</v>
      </c>
      <c r="C1382" s="2" t="s">
        <v>26</v>
      </c>
      <c r="D1382" s="2" t="s">
        <v>41</v>
      </c>
      <c r="E1382" s="2" t="s">
        <v>211</v>
      </c>
      <c r="F1382" s="2" t="s">
        <v>3623</v>
      </c>
      <c r="G1382" s="2" t="s">
        <v>3</v>
      </c>
      <c r="H1382" s="2" t="s">
        <v>3906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2083.3006039999996</v>
      </c>
      <c r="R1382" s="1">
        <v>0</v>
      </c>
      <c r="S1382" s="1">
        <v>1427.3891000000003</v>
      </c>
      <c r="T1382" s="1">
        <v>0</v>
      </c>
      <c r="U1382" s="2" t="s">
        <v>0</v>
      </c>
      <c r="V1382" s="1">
        <v>0</v>
      </c>
      <c r="W1382" s="1">
        <v>565.4409999999998</v>
      </c>
      <c r="X1382" s="2" t="s">
        <v>0</v>
      </c>
      <c r="Y1382" s="1">
        <v>90.470503999999991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35" t="s">
        <v>1</v>
      </c>
      <c r="AN1382" s="2" t="s">
        <v>1</v>
      </c>
      <c r="AO1382" s="135" t="s">
        <v>1</v>
      </c>
      <c r="AP1382" s="2" t="s">
        <v>1</v>
      </c>
      <c r="AQ1382" s="4">
        <v>2083.300604</v>
      </c>
      <c r="AR1382" s="4">
        <v>0</v>
      </c>
    </row>
    <row r="1383" spans="1:44" ht="15" customHeight="1" x14ac:dyDescent="0.25">
      <c r="A1383" s="2" t="s">
        <v>574</v>
      </c>
      <c r="B1383" s="47">
        <v>44492</v>
      </c>
      <c r="C1383" s="2" t="s">
        <v>6</v>
      </c>
      <c r="D1383" s="2" t="s">
        <v>41</v>
      </c>
      <c r="E1383" s="2" t="s">
        <v>214</v>
      </c>
      <c r="F1383" s="2" t="s">
        <v>2707</v>
      </c>
      <c r="G1383" s="2" t="s">
        <v>3</v>
      </c>
      <c r="H1383" s="2" t="s">
        <v>3907</v>
      </c>
      <c r="I1383" s="1"/>
      <c r="J1383" s="1"/>
      <c r="K1383" s="1"/>
      <c r="L1383" s="1"/>
      <c r="M1383" s="1">
        <v>0</v>
      </c>
      <c r="N1383" s="2"/>
      <c r="O1383" s="2" t="s">
        <v>2</v>
      </c>
      <c r="P1383" s="2"/>
      <c r="Q1383" s="1">
        <v>2272.2467999999999</v>
      </c>
      <c r="R1383" s="1">
        <v>0</v>
      </c>
      <c r="S1383" s="1">
        <v>2258.64</v>
      </c>
      <c r="T1383" s="1">
        <v>0</v>
      </c>
      <c r="U1383" s="2" t="s">
        <v>0</v>
      </c>
      <c r="V1383" s="1">
        <v>0</v>
      </c>
      <c r="W1383" s="1">
        <v>11.73</v>
      </c>
      <c r="X1383" s="2" t="s">
        <v>8</v>
      </c>
      <c r="Y1383" s="1">
        <v>1.8768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35"/>
      <c r="AN1383" s="2"/>
      <c r="AO1383" s="135">
        <v>0</v>
      </c>
      <c r="AP1383" s="2">
        <v>0</v>
      </c>
      <c r="AQ1383" s="98">
        <v>2272.2467999999999</v>
      </c>
      <c r="AR1383" s="7">
        <v>0</v>
      </c>
    </row>
    <row r="1384" spans="1:44" ht="15" customHeight="1" x14ac:dyDescent="0.25">
      <c r="A1384" s="2" t="s">
        <v>575</v>
      </c>
      <c r="B1384" s="46">
        <v>44492</v>
      </c>
      <c r="C1384" s="2" t="s">
        <v>6</v>
      </c>
      <c r="D1384" s="2" t="s">
        <v>41</v>
      </c>
      <c r="E1384" s="2" t="s">
        <v>1110</v>
      </c>
      <c r="F1384" s="58" t="s">
        <v>1343</v>
      </c>
      <c r="G1384" s="2" t="s">
        <v>895</v>
      </c>
      <c r="H1384" s="2" t="s">
        <v>3908</v>
      </c>
      <c r="I1384" s="2"/>
      <c r="J1384" s="1"/>
      <c r="K1384" s="1"/>
      <c r="L1384" s="1"/>
      <c r="M1384" s="1">
        <v>0</v>
      </c>
      <c r="N1384" s="2"/>
      <c r="O1384" s="2" t="s">
        <v>2</v>
      </c>
      <c r="P1384" s="2"/>
      <c r="Q1384" s="1">
        <v>1886.4564</v>
      </c>
      <c r="R1384" s="1">
        <v>0</v>
      </c>
      <c r="S1384" s="1">
        <v>1875.68</v>
      </c>
      <c r="T1384" s="1">
        <v>0</v>
      </c>
      <c r="U1384" s="2" t="s">
        <v>0</v>
      </c>
      <c r="V1384" s="1">
        <v>0</v>
      </c>
      <c r="W1384" s="1">
        <v>9.2899999999999991</v>
      </c>
      <c r="X1384" s="2" t="s">
        <v>0</v>
      </c>
      <c r="Y1384" s="1">
        <v>1.4863999999999999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134" t="s">
        <v>0</v>
      </c>
      <c r="AK1384" s="1">
        <v>0</v>
      </c>
      <c r="AL1384" s="1">
        <v>0</v>
      </c>
      <c r="AM1384" s="134"/>
      <c r="AN1384" s="134"/>
      <c r="AO1384" s="134">
        <v>0</v>
      </c>
      <c r="AP1384" s="134"/>
      <c r="AQ1384" s="98">
        <v>1886.4564</v>
      </c>
      <c r="AR1384" s="7">
        <v>0</v>
      </c>
    </row>
    <row r="1385" spans="1:44" ht="15" customHeight="1" x14ac:dyDescent="0.25">
      <c r="A1385" s="2" t="s">
        <v>576</v>
      </c>
      <c r="B1385" s="46">
        <v>44492</v>
      </c>
      <c r="C1385" s="2" t="s">
        <v>1364</v>
      </c>
      <c r="D1385" s="2" t="s">
        <v>37</v>
      </c>
      <c r="E1385" s="2" t="s">
        <v>1367</v>
      </c>
      <c r="F1385" s="58" t="s">
        <v>3750</v>
      </c>
      <c r="G1385" s="2" t="s">
        <v>3</v>
      </c>
      <c r="H1385" s="2" t="s">
        <v>3909</v>
      </c>
      <c r="I1385" s="2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3754.5751580000006</v>
      </c>
      <c r="R1385" s="1">
        <v>0</v>
      </c>
      <c r="S1385" s="1">
        <v>3067.1359999999995</v>
      </c>
      <c r="T1385" s="1">
        <v>0</v>
      </c>
      <c r="U1385" s="2" t="s">
        <v>0</v>
      </c>
      <c r="V1385" s="1">
        <v>0</v>
      </c>
      <c r="W1385" s="1">
        <v>592.6199499999999</v>
      </c>
      <c r="X1385" s="2" t="s">
        <v>8</v>
      </c>
      <c r="Y1385" s="1">
        <v>94.819208000000017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134" t="s">
        <v>0</v>
      </c>
      <c r="AK1385" s="1">
        <v>0</v>
      </c>
      <c r="AL1385" s="1">
        <v>0</v>
      </c>
      <c r="AM1385" s="134" t="s">
        <v>1</v>
      </c>
      <c r="AN1385" s="134" t="s">
        <v>1</v>
      </c>
      <c r="AO1385" s="134" t="s">
        <v>1</v>
      </c>
      <c r="AP1385" s="134" t="s">
        <v>1</v>
      </c>
      <c r="AQ1385" s="98">
        <v>3754.5751579999992</v>
      </c>
      <c r="AR1385" s="7">
        <v>0</v>
      </c>
    </row>
    <row r="1386" spans="1:44" ht="15" customHeight="1" x14ac:dyDescent="0.25">
      <c r="A1386" s="2" t="s">
        <v>577</v>
      </c>
      <c r="B1386" s="47">
        <v>44492</v>
      </c>
      <c r="C1386" s="2" t="s">
        <v>6</v>
      </c>
      <c r="D1386" s="2" t="s">
        <v>37</v>
      </c>
      <c r="E1386" s="2" t="s">
        <v>209</v>
      </c>
      <c r="F1386" s="2" t="s">
        <v>3701</v>
      </c>
      <c r="G1386" s="2" t="s">
        <v>3</v>
      </c>
      <c r="H1386" s="2" t="s">
        <v>3910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1245</v>
      </c>
      <c r="P1386" s="2" t="s">
        <v>3911</v>
      </c>
      <c r="Q1386" s="1">
        <v>84.920450000000002</v>
      </c>
      <c r="R1386" s="1">
        <v>0</v>
      </c>
      <c r="S1386" s="1">
        <v>77.89085</v>
      </c>
      <c r="T1386" s="1">
        <v>6.06</v>
      </c>
      <c r="U1386" s="2" t="s">
        <v>8</v>
      </c>
      <c r="V1386" s="1">
        <v>0.96960000000000002</v>
      </c>
      <c r="W1386" s="1">
        <v>0</v>
      </c>
      <c r="X1386" s="2" t="s">
        <v>0</v>
      </c>
      <c r="Y1386" s="1">
        <v>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2" t="s">
        <v>0</v>
      </c>
      <c r="AK1386" s="1">
        <v>0</v>
      </c>
      <c r="AL1386" s="1">
        <v>0</v>
      </c>
      <c r="AM1386" s="135" t="s">
        <v>1</v>
      </c>
      <c r="AN1386" s="2" t="s">
        <v>1</v>
      </c>
      <c r="AO1386" s="135" t="s">
        <v>1</v>
      </c>
      <c r="AP1386" s="2" t="s">
        <v>1</v>
      </c>
      <c r="AQ1386" s="4">
        <v>84.920450000000002</v>
      </c>
      <c r="AR1386" s="4">
        <v>0</v>
      </c>
    </row>
    <row r="1387" spans="1:44" ht="15" customHeight="1" x14ac:dyDescent="0.25">
      <c r="A1387" s="2" t="s">
        <v>578</v>
      </c>
      <c r="B1387" s="47">
        <v>44492</v>
      </c>
      <c r="C1387" s="2" t="s">
        <v>6</v>
      </c>
      <c r="D1387" s="2" t="s">
        <v>37</v>
      </c>
      <c r="E1387" s="2" t="s">
        <v>209</v>
      </c>
      <c r="F1387" s="2" t="s">
        <v>3701</v>
      </c>
      <c r="G1387" s="2" t="s">
        <v>3</v>
      </c>
      <c r="H1387" s="2" t="s">
        <v>3912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5971.8733680000023</v>
      </c>
      <c r="R1387" s="1">
        <v>0</v>
      </c>
      <c r="S1387" s="1">
        <v>4591.4866500000016</v>
      </c>
      <c r="T1387" s="1">
        <v>0</v>
      </c>
      <c r="U1387" s="2" t="s">
        <v>0</v>
      </c>
      <c r="V1387" s="1">
        <v>0</v>
      </c>
      <c r="W1387" s="1">
        <v>1189.9886500000005</v>
      </c>
      <c r="X1387" s="2" t="s">
        <v>0</v>
      </c>
      <c r="Y1387" s="1">
        <v>190.39806799999999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35" t="s">
        <v>1</v>
      </c>
      <c r="AN1387" s="2" t="s">
        <v>1</v>
      </c>
      <c r="AO1387" s="135" t="s">
        <v>1</v>
      </c>
      <c r="AP1387" s="2" t="s">
        <v>1</v>
      </c>
      <c r="AQ1387" s="4">
        <v>5971.8733680000023</v>
      </c>
      <c r="AR1387" s="4">
        <v>0</v>
      </c>
    </row>
    <row r="1388" spans="1:44" ht="15" customHeight="1" x14ac:dyDescent="0.25">
      <c r="A1388" s="2" t="s">
        <v>579</v>
      </c>
      <c r="B1388" s="47">
        <v>44492</v>
      </c>
      <c r="C1388" s="2" t="s">
        <v>6</v>
      </c>
      <c r="D1388" s="2" t="s">
        <v>37</v>
      </c>
      <c r="E1388" s="2" t="s">
        <v>209</v>
      </c>
      <c r="F1388" s="2" t="s">
        <v>3701</v>
      </c>
      <c r="G1388" s="2" t="s">
        <v>3</v>
      </c>
      <c r="H1388" s="2" t="s">
        <v>3913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3973.4804160000012</v>
      </c>
      <c r="R1388" s="1">
        <v>0</v>
      </c>
      <c r="S1388" s="1">
        <v>2945.4702000000011</v>
      </c>
      <c r="T1388" s="1">
        <v>0</v>
      </c>
      <c r="U1388" s="2" t="s">
        <v>0</v>
      </c>
      <c r="V1388" s="1">
        <v>0</v>
      </c>
      <c r="W1388" s="1">
        <v>886.21570000000008</v>
      </c>
      <c r="X1388" s="2" t="s">
        <v>8</v>
      </c>
      <c r="Y1388" s="1">
        <v>141.79451599999996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35" t="s">
        <v>1</v>
      </c>
      <c r="AN1388" s="2" t="s">
        <v>1</v>
      </c>
      <c r="AO1388" s="135" t="s">
        <v>1</v>
      </c>
      <c r="AP1388" s="2" t="s">
        <v>1</v>
      </c>
      <c r="AQ1388" s="4">
        <v>3973.4804160000012</v>
      </c>
      <c r="AR1388" s="4">
        <v>0</v>
      </c>
    </row>
    <row r="1389" spans="1:44" ht="15" customHeight="1" x14ac:dyDescent="0.25">
      <c r="A1389" s="2" t="s">
        <v>580</v>
      </c>
      <c r="B1389" s="47">
        <v>44492</v>
      </c>
      <c r="C1389" s="2" t="s">
        <v>34</v>
      </c>
      <c r="D1389" s="2" t="s">
        <v>37</v>
      </c>
      <c r="E1389" s="2" t="s">
        <v>207</v>
      </c>
      <c r="F1389" s="2" t="s">
        <v>2023</v>
      </c>
      <c r="G1389" s="2" t="s">
        <v>3</v>
      </c>
      <c r="H1389" s="2" t="s">
        <v>3914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3323.0327499999999</v>
      </c>
      <c r="R1389" s="1">
        <v>0</v>
      </c>
      <c r="S1389" s="1">
        <v>2892.67</v>
      </c>
      <c r="T1389" s="1">
        <v>0</v>
      </c>
      <c r="U1389" s="2" t="s">
        <v>0</v>
      </c>
      <c r="V1389" s="1">
        <v>0</v>
      </c>
      <c r="W1389" s="1">
        <v>371.00245000000018</v>
      </c>
      <c r="X1389" s="2" t="s">
        <v>8</v>
      </c>
      <c r="Y1389" s="1">
        <v>59.360299999999988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35" t="s">
        <v>1</v>
      </c>
      <c r="AN1389" s="2" t="s">
        <v>1</v>
      </c>
      <c r="AO1389" s="135" t="s">
        <v>1</v>
      </c>
      <c r="AP1389" s="2" t="s">
        <v>1</v>
      </c>
      <c r="AQ1389" s="4">
        <v>3323.0327499999999</v>
      </c>
      <c r="AR1389" s="4">
        <v>0</v>
      </c>
    </row>
    <row r="1390" spans="1:44" ht="15" customHeight="1" x14ac:dyDescent="0.25">
      <c r="A1390" s="2" t="s">
        <v>581</v>
      </c>
      <c r="B1390" s="47">
        <v>44492</v>
      </c>
      <c r="C1390" s="2" t="s">
        <v>26</v>
      </c>
      <c r="D1390" s="2" t="s">
        <v>37</v>
      </c>
      <c r="E1390" s="2" t="s">
        <v>4</v>
      </c>
      <c r="F1390" s="2" t="s">
        <v>2413</v>
      </c>
      <c r="G1390" s="2" t="s">
        <v>3</v>
      </c>
      <c r="H1390" s="2" t="s">
        <v>3915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3916</v>
      </c>
      <c r="P1390" s="2" t="s">
        <v>3917</v>
      </c>
      <c r="Q1390" s="1">
        <v>111.48375</v>
      </c>
      <c r="R1390" s="1">
        <v>0</v>
      </c>
      <c r="S1390" s="1">
        <v>111.48375</v>
      </c>
      <c r="T1390" s="1">
        <v>0</v>
      </c>
      <c r="U1390" s="2" t="s">
        <v>0</v>
      </c>
      <c r="V1390" s="1">
        <v>0</v>
      </c>
      <c r="W1390" s="1">
        <v>0</v>
      </c>
      <c r="X1390" s="2" t="s">
        <v>0</v>
      </c>
      <c r="Y1390" s="1">
        <v>0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35" t="s">
        <v>1</v>
      </c>
      <c r="AN1390" s="2" t="s">
        <v>1</v>
      </c>
      <c r="AO1390" s="135" t="s">
        <v>1</v>
      </c>
      <c r="AP1390" s="2" t="s">
        <v>1</v>
      </c>
      <c r="AQ1390" s="4">
        <v>111.48375</v>
      </c>
      <c r="AR1390" s="4">
        <v>0</v>
      </c>
    </row>
    <row r="1391" spans="1:44" ht="15" customHeight="1" x14ac:dyDescent="0.25">
      <c r="A1391" s="2" t="s">
        <v>582</v>
      </c>
      <c r="B1391" s="47">
        <v>44492</v>
      </c>
      <c r="C1391" s="2" t="s">
        <v>26</v>
      </c>
      <c r="D1391" s="2" t="s">
        <v>37</v>
      </c>
      <c r="E1391" s="2" t="s">
        <v>4</v>
      </c>
      <c r="F1391" s="2" t="s">
        <v>2413</v>
      </c>
      <c r="G1391" s="2" t="s">
        <v>3</v>
      </c>
      <c r="H1391" s="2" t="s">
        <v>3918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1013</v>
      </c>
      <c r="P1391" s="2" t="s">
        <v>1014</v>
      </c>
      <c r="Q1391" s="1">
        <v>51.510449999999999</v>
      </c>
      <c r="R1391" s="1">
        <v>0</v>
      </c>
      <c r="S1391" s="1">
        <v>46.151250000000005</v>
      </c>
      <c r="T1391" s="1">
        <v>4.62</v>
      </c>
      <c r="U1391" s="2" t="s">
        <v>8</v>
      </c>
      <c r="V1391" s="1">
        <v>0.73919999999999997</v>
      </c>
      <c r="W1391" s="1">
        <v>0</v>
      </c>
      <c r="X1391" s="2" t="s">
        <v>0</v>
      </c>
      <c r="Y1391" s="1">
        <v>0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35" t="s">
        <v>1</v>
      </c>
      <c r="AN1391" s="2" t="s">
        <v>1</v>
      </c>
      <c r="AO1391" s="135" t="s">
        <v>1</v>
      </c>
      <c r="AP1391" s="2" t="s">
        <v>1</v>
      </c>
      <c r="AQ1391" s="4">
        <v>51.510449999999999</v>
      </c>
      <c r="AR1391" s="4">
        <v>0</v>
      </c>
    </row>
    <row r="1392" spans="1:44" ht="15" customHeight="1" x14ac:dyDescent="0.25">
      <c r="A1392" s="2" t="s">
        <v>583</v>
      </c>
      <c r="B1392" s="47">
        <v>44492</v>
      </c>
      <c r="C1392" s="2" t="s">
        <v>26</v>
      </c>
      <c r="D1392" s="2" t="s">
        <v>37</v>
      </c>
      <c r="E1392" s="2" t="s">
        <v>4</v>
      </c>
      <c r="F1392" s="2" t="s">
        <v>2411</v>
      </c>
      <c r="G1392" s="2" t="s">
        <v>3</v>
      </c>
      <c r="H1392" s="2" t="s">
        <v>3919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</v>
      </c>
      <c r="P1392" s="2" t="s">
        <v>1</v>
      </c>
      <c r="Q1392" s="1">
        <v>4688.8378000000012</v>
      </c>
      <c r="R1392" s="1">
        <v>0</v>
      </c>
      <c r="S1392" s="1">
        <v>3130.1434000000008</v>
      </c>
      <c r="T1392" s="1">
        <v>0</v>
      </c>
      <c r="U1392" s="2" t="s">
        <v>0</v>
      </c>
      <c r="V1392" s="1">
        <v>0</v>
      </c>
      <c r="W1392" s="1">
        <v>1343.7021000000002</v>
      </c>
      <c r="X1392" s="2" t="s">
        <v>0</v>
      </c>
      <c r="Y1392" s="1">
        <v>214.99229999999994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35" t="s">
        <v>1</v>
      </c>
      <c r="AN1392" s="2" t="s">
        <v>1</v>
      </c>
      <c r="AO1392" s="135" t="s">
        <v>1</v>
      </c>
      <c r="AP1392" s="2" t="s">
        <v>1</v>
      </c>
      <c r="AQ1392" s="4">
        <v>4688.8378000000012</v>
      </c>
      <c r="AR1392" s="4">
        <v>0</v>
      </c>
    </row>
    <row r="1393" spans="1:44" ht="15" customHeight="1" x14ac:dyDescent="0.25">
      <c r="A1393" s="2" t="s">
        <v>584</v>
      </c>
      <c r="B1393" s="47">
        <v>44492</v>
      </c>
      <c r="C1393" s="2" t="s">
        <v>26</v>
      </c>
      <c r="D1393" s="2" t="s">
        <v>37</v>
      </c>
      <c r="E1393" s="2" t="s">
        <v>4</v>
      </c>
      <c r="F1393" s="2" t="s">
        <v>2411</v>
      </c>
      <c r="G1393" s="2" t="s">
        <v>3</v>
      </c>
      <c r="H1393" s="2" t="s">
        <v>3920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747.15415999999993</v>
      </c>
      <c r="R1393" s="1">
        <v>0</v>
      </c>
      <c r="S1393" s="1">
        <v>518.39954999999998</v>
      </c>
      <c r="T1393" s="1">
        <v>0</v>
      </c>
      <c r="U1393" s="2" t="s">
        <v>0</v>
      </c>
      <c r="V1393" s="1">
        <v>0</v>
      </c>
      <c r="W1393" s="1">
        <v>197.20225000000002</v>
      </c>
      <c r="X1393" s="2" t="s">
        <v>8</v>
      </c>
      <c r="Y1393" s="1">
        <v>31.55236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35" t="s">
        <v>1</v>
      </c>
      <c r="AN1393" s="2" t="s">
        <v>1</v>
      </c>
      <c r="AO1393" s="135" t="s">
        <v>1</v>
      </c>
      <c r="AP1393" s="2" t="s">
        <v>1</v>
      </c>
      <c r="AQ1393" s="4">
        <v>747.15416000000005</v>
      </c>
      <c r="AR1393" s="4">
        <v>0</v>
      </c>
    </row>
    <row r="1394" spans="1:44" ht="15" customHeight="1" x14ac:dyDescent="0.25">
      <c r="A1394" s="2" t="s">
        <v>585</v>
      </c>
      <c r="B1394" s="47">
        <v>44492</v>
      </c>
      <c r="C1394" s="2" t="s">
        <v>26</v>
      </c>
      <c r="D1394" s="2" t="s">
        <v>37</v>
      </c>
      <c r="E1394" s="2" t="s">
        <v>4</v>
      </c>
      <c r="F1394" s="2" t="s">
        <v>2411</v>
      </c>
      <c r="G1394" s="2" t="s">
        <v>3</v>
      </c>
      <c r="H1394" s="2" t="s">
        <v>3921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2</v>
      </c>
      <c r="P1394" s="2" t="s">
        <v>1</v>
      </c>
      <c r="Q1394" s="1">
        <v>401.68299200000007</v>
      </c>
      <c r="R1394" s="1">
        <v>0</v>
      </c>
      <c r="S1394" s="1">
        <v>307.54470000000003</v>
      </c>
      <c r="T1394" s="1">
        <v>0</v>
      </c>
      <c r="U1394" s="2" t="s">
        <v>0</v>
      </c>
      <c r="V1394" s="1">
        <v>0</v>
      </c>
      <c r="W1394" s="1">
        <v>81.153700000000001</v>
      </c>
      <c r="X1394" s="2" t="s">
        <v>0</v>
      </c>
      <c r="Y1394" s="1">
        <v>12.984591999999999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35" t="s">
        <v>1</v>
      </c>
      <c r="AN1394" s="2" t="s">
        <v>1</v>
      </c>
      <c r="AO1394" s="135" t="s">
        <v>1</v>
      </c>
      <c r="AP1394" s="2" t="s">
        <v>1</v>
      </c>
      <c r="AQ1394" s="4">
        <v>401.68299200000007</v>
      </c>
      <c r="AR1394" s="4">
        <v>0</v>
      </c>
    </row>
    <row r="1395" spans="1:44" ht="15" customHeight="1" x14ac:dyDescent="0.25">
      <c r="A1395" s="2" t="s">
        <v>586</v>
      </c>
      <c r="B1395" s="47">
        <v>44492</v>
      </c>
      <c r="C1395" s="2" t="s">
        <v>6</v>
      </c>
      <c r="D1395" s="2" t="s">
        <v>32</v>
      </c>
      <c r="E1395" s="2" t="s">
        <v>203</v>
      </c>
      <c r="F1395" s="2" t="s">
        <v>2808</v>
      </c>
      <c r="G1395" s="2" t="s">
        <v>3</v>
      </c>
      <c r="H1395" s="2" t="s">
        <v>3922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7849.5125960000014</v>
      </c>
      <c r="R1395" s="1">
        <v>0</v>
      </c>
      <c r="S1395" s="1">
        <v>5915.8487500000028</v>
      </c>
      <c r="T1395" s="1">
        <v>0</v>
      </c>
      <c r="U1395" s="2" t="s">
        <v>0</v>
      </c>
      <c r="V1395" s="1">
        <v>0</v>
      </c>
      <c r="W1395" s="1">
        <v>1666.9515499999995</v>
      </c>
      <c r="X1395" s="2" t="s">
        <v>8</v>
      </c>
      <c r="Y1395" s="1">
        <v>266.71229600000004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35" t="s">
        <v>1</v>
      </c>
      <c r="AN1395" s="2" t="s">
        <v>1</v>
      </c>
      <c r="AO1395" s="135" t="s">
        <v>1</v>
      </c>
      <c r="AP1395" s="2" t="s">
        <v>1</v>
      </c>
      <c r="AQ1395" s="4">
        <v>7849.5125960000023</v>
      </c>
      <c r="AR1395" s="4">
        <v>0</v>
      </c>
    </row>
    <row r="1396" spans="1:44" ht="15" customHeight="1" x14ac:dyDescent="0.25">
      <c r="A1396" s="2" t="s">
        <v>587</v>
      </c>
      <c r="B1396" s="47">
        <v>44492</v>
      </c>
      <c r="C1396" s="2" t="s">
        <v>26</v>
      </c>
      <c r="D1396" s="2" t="s">
        <v>32</v>
      </c>
      <c r="E1396" s="2" t="s">
        <v>31</v>
      </c>
      <c r="F1396" s="2" t="s">
        <v>3923</v>
      </c>
      <c r="G1396" s="2" t="s">
        <v>3</v>
      </c>
      <c r="H1396" s="2" t="s">
        <v>3924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1205</v>
      </c>
      <c r="P1396" s="2" t="s">
        <v>731</v>
      </c>
      <c r="Q1396" s="1">
        <v>16.074400000000001</v>
      </c>
      <c r="R1396" s="1">
        <v>0</v>
      </c>
      <c r="S1396" s="1">
        <v>16.074400000000001</v>
      </c>
      <c r="T1396" s="1">
        <v>0</v>
      </c>
      <c r="U1396" s="2" t="s">
        <v>0</v>
      </c>
      <c r="V1396" s="1">
        <v>0</v>
      </c>
      <c r="W1396" s="1">
        <v>0</v>
      </c>
      <c r="X1396" s="2" t="s">
        <v>0</v>
      </c>
      <c r="Y1396" s="1">
        <v>0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35" t="s">
        <v>1</v>
      </c>
      <c r="AN1396" s="2" t="s">
        <v>1</v>
      </c>
      <c r="AO1396" s="135" t="s">
        <v>1</v>
      </c>
      <c r="AP1396" s="2" t="s">
        <v>1</v>
      </c>
      <c r="AQ1396" s="4">
        <v>16.074400000000001</v>
      </c>
      <c r="AR1396" s="4">
        <v>0</v>
      </c>
    </row>
    <row r="1397" spans="1:44" ht="15" customHeight="1" x14ac:dyDescent="0.25">
      <c r="A1397" s="2" t="s">
        <v>588</v>
      </c>
      <c r="B1397" s="47">
        <v>44492</v>
      </c>
      <c r="C1397" s="2" t="s">
        <v>26</v>
      </c>
      <c r="D1397" s="2" t="s">
        <v>32</v>
      </c>
      <c r="E1397" s="2" t="s">
        <v>31</v>
      </c>
      <c r="F1397" s="2" t="s">
        <v>3923</v>
      </c>
      <c r="G1397" s="2" t="s">
        <v>3</v>
      </c>
      <c r="H1397" s="2" t="s">
        <v>3925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1205</v>
      </c>
      <c r="P1397" s="2" t="s">
        <v>731</v>
      </c>
      <c r="Q1397" s="1">
        <v>20.555199999999999</v>
      </c>
      <c r="R1397" s="1">
        <v>0</v>
      </c>
      <c r="S1397" s="1">
        <v>0</v>
      </c>
      <c r="T1397" s="1">
        <v>17.72</v>
      </c>
      <c r="U1397" s="2" t="s">
        <v>8</v>
      </c>
      <c r="V1397" s="1">
        <v>2.8351999999999999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35" t="s">
        <v>1</v>
      </c>
      <c r="AN1397" s="2" t="s">
        <v>1</v>
      </c>
      <c r="AO1397" s="135" t="s">
        <v>1</v>
      </c>
      <c r="AP1397" s="2" t="s">
        <v>1</v>
      </c>
      <c r="AQ1397" s="4">
        <v>20.555199999999999</v>
      </c>
      <c r="AR1397" s="4">
        <v>0</v>
      </c>
    </row>
    <row r="1398" spans="1:44" ht="15" customHeight="1" x14ac:dyDescent="0.25">
      <c r="A1398" s="2" t="s">
        <v>589</v>
      </c>
      <c r="B1398" s="47">
        <v>44492</v>
      </c>
      <c r="C1398" s="2" t="s">
        <v>26</v>
      </c>
      <c r="D1398" s="2" t="s">
        <v>32</v>
      </c>
      <c r="E1398" s="2" t="s">
        <v>31</v>
      </c>
      <c r="F1398" s="2" t="s">
        <v>3923</v>
      </c>
      <c r="G1398" s="2" t="s">
        <v>12</v>
      </c>
      <c r="H1398" s="2" t="s">
        <v>1</v>
      </c>
      <c r="I1398" s="1" t="s">
        <v>912</v>
      </c>
      <c r="J1398" s="1" t="s">
        <v>1</v>
      </c>
      <c r="K1398" s="1" t="s">
        <v>3926</v>
      </c>
      <c r="L1398" s="1" t="s">
        <v>3903</v>
      </c>
      <c r="M1398" s="1">
        <v>57.65</v>
      </c>
      <c r="N1398" s="2" t="s">
        <v>11</v>
      </c>
      <c r="O1398" s="2" t="s">
        <v>3927</v>
      </c>
      <c r="P1398" s="2" t="s">
        <v>3928</v>
      </c>
      <c r="Q1398" s="1">
        <v>-4.2241</v>
      </c>
      <c r="R1398" s="1">
        <v>0</v>
      </c>
      <c r="S1398" s="1">
        <v>-4.2241</v>
      </c>
      <c r="T1398" s="1">
        <v>0</v>
      </c>
      <c r="U1398" s="2" t="s">
        <v>0</v>
      </c>
      <c r="V1398" s="1">
        <v>0</v>
      </c>
      <c r="W1398" s="1">
        <v>0</v>
      </c>
      <c r="X1398" s="2" t="s">
        <v>0</v>
      </c>
      <c r="Y1398" s="1">
        <v>0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35" t="s">
        <v>1</v>
      </c>
      <c r="AN1398" s="2" t="s">
        <v>1</v>
      </c>
      <c r="AO1398" s="135" t="s">
        <v>1</v>
      </c>
      <c r="AP1398" s="2" t="s">
        <v>1</v>
      </c>
      <c r="AQ1398" s="4">
        <v>-4.2241</v>
      </c>
      <c r="AR1398" s="4">
        <v>0</v>
      </c>
    </row>
    <row r="1399" spans="1:44" ht="15" customHeight="1" x14ac:dyDescent="0.25">
      <c r="A1399" s="2" t="s">
        <v>590</v>
      </c>
      <c r="B1399" s="47">
        <v>44492</v>
      </c>
      <c r="C1399" s="2" t="s">
        <v>26</v>
      </c>
      <c r="D1399" s="2" t="s">
        <v>32</v>
      </c>
      <c r="E1399" s="2" t="s">
        <v>31</v>
      </c>
      <c r="F1399" s="2" t="s">
        <v>3512</v>
      </c>
      <c r="G1399" s="2" t="s">
        <v>3</v>
      </c>
      <c r="H1399" s="2" t="s">
        <v>3929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413.06110000000001</v>
      </c>
      <c r="R1399" s="1">
        <v>0</v>
      </c>
      <c r="S1399" s="1">
        <v>319.70429999999999</v>
      </c>
      <c r="T1399" s="1">
        <v>0</v>
      </c>
      <c r="U1399" s="2" t="s">
        <v>0</v>
      </c>
      <c r="V1399" s="1">
        <v>0</v>
      </c>
      <c r="W1399" s="1">
        <v>80.48</v>
      </c>
      <c r="X1399" s="2" t="s">
        <v>0</v>
      </c>
      <c r="Y1399" s="1">
        <v>12.876799999999999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35" t="s">
        <v>1</v>
      </c>
      <c r="AN1399" s="2" t="s">
        <v>1</v>
      </c>
      <c r="AO1399" s="135" t="s">
        <v>1</v>
      </c>
      <c r="AP1399" s="2" t="s">
        <v>1</v>
      </c>
      <c r="AQ1399" s="4">
        <v>413.06110000000001</v>
      </c>
      <c r="AR1399" s="4">
        <v>0</v>
      </c>
    </row>
    <row r="1400" spans="1:44" ht="15" customHeight="1" x14ac:dyDescent="0.25">
      <c r="A1400" s="2" t="s">
        <v>591</v>
      </c>
      <c r="B1400" s="47">
        <v>44492</v>
      </c>
      <c r="C1400" s="2" t="s">
        <v>26</v>
      </c>
      <c r="D1400" s="2" t="s">
        <v>32</v>
      </c>
      <c r="E1400" s="2" t="s">
        <v>31</v>
      </c>
      <c r="F1400" s="2" t="s">
        <v>3512</v>
      </c>
      <c r="G1400" s="2" t="s">
        <v>3</v>
      </c>
      <c r="H1400" s="2" t="s">
        <v>3930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1">
        <v>1950.9928580000001</v>
      </c>
      <c r="R1400" s="1">
        <v>0</v>
      </c>
      <c r="S1400" s="1">
        <v>1530.3333000000002</v>
      </c>
      <c r="T1400" s="1">
        <v>0</v>
      </c>
      <c r="U1400" s="2" t="s">
        <v>0</v>
      </c>
      <c r="V1400" s="1">
        <v>0</v>
      </c>
      <c r="W1400" s="1">
        <v>362.63754999999998</v>
      </c>
      <c r="X1400" s="2" t="s">
        <v>8</v>
      </c>
      <c r="Y1400" s="1">
        <v>58.022007999999992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35" t="s">
        <v>1</v>
      </c>
      <c r="AN1400" s="2" t="s">
        <v>1</v>
      </c>
      <c r="AO1400" s="135" t="s">
        <v>1</v>
      </c>
      <c r="AP1400" s="2" t="s">
        <v>1</v>
      </c>
      <c r="AQ1400" s="4">
        <v>1950.9928580000001</v>
      </c>
      <c r="AR1400" s="4">
        <v>0</v>
      </c>
    </row>
    <row r="1401" spans="1:44" ht="15" customHeight="1" x14ac:dyDescent="0.25">
      <c r="A1401" s="2" t="s">
        <v>592</v>
      </c>
      <c r="B1401" s="47">
        <v>44492</v>
      </c>
      <c r="C1401" s="2" t="s">
        <v>26</v>
      </c>
      <c r="D1401" s="2" t="s">
        <v>32</v>
      </c>
      <c r="E1401" s="2" t="s">
        <v>31</v>
      </c>
      <c r="F1401" s="2" t="s">
        <v>3512</v>
      </c>
      <c r="G1401" s="2" t="s">
        <v>3</v>
      </c>
      <c r="H1401" s="2" t="s">
        <v>3931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1053.54647</v>
      </c>
      <c r="R1401" s="1">
        <v>0</v>
      </c>
      <c r="S1401" s="1">
        <v>764.39964999999995</v>
      </c>
      <c r="T1401" s="1">
        <v>0</v>
      </c>
      <c r="U1401" s="2" t="s">
        <v>0</v>
      </c>
      <c r="V1401" s="1">
        <v>0</v>
      </c>
      <c r="W1401" s="1">
        <v>249.2645</v>
      </c>
      <c r="X1401" s="2" t="s">
        <v>8</v>
      </c>
      <c r="Y1401" s="1">
        <v>39.88232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35" t="s">
        <v>1</v>
      </c>
      <c r="AN1401" s="2" t="s">
        <v>1</v>
      </c>
      <c r="AO1401" s="135" t="s">
        <v>1</v>
      </c>
      <c r="AP1401" s="2" t="s">
        <v>1</v>
      </c>
      <c r="AQ1401" s="4">
        <v>1053.54647</v>
      </c>
      <c r="AR1401" s="4">
        <v>0</v>
      </c>
    </row>
    <row r="1402" spans="1:44" ht="15" customHeight="1" x14ac:dyDescent="0.25">
      <c r="A1402" s="2" t="s">
        <v>593</v>
      </c>
      <c r="B1402" s="47">
        <v>44492</v>
      </c>
      <c r="C1402" s="2" t="s">
        <v>6</v>
      </c>
      <c r="D1402" s="2" t="s">
        <v>25</v>
      </c>
      <c r="E1402" s="2" t="s">
        <v>197</v>
      </c>
      <c r="F1402" s="2" t="s">
        <v>3932</v>
      </c>
      <c r="G1402" s="2" t="s">
        <v>3</v>
      </c>
      <c r="H1402" s="2" t="s">
        <v>3933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3934</v>
      </c>
      <c r="P1402" s="2" t="s">
        <v>3935</v>
      </c>
      <c r="Q1402" s="1">
        <v>4.79</v>
      </c>
      <c r="R1402" s="1">
        <v>0</v>
      </c>
      <c r="S1402" s="1">
        <v>4.79</v>
      </c>
      <c r="T1402" s="1">
        <v>0</v>
      </c>
      <c r="U1402" s="2" t="s">
        <v>0</v>
      </c>
      <c r="V1402" s="1">
        <v>0</v>
      </c>
      <c r="W1402" s="1">
        <v>0</v>
      </c>
      <c r="X1402" s="2" t="s">
        <v>0</v>
      </c>
      <c r="Y1402" s="1">
        <v>0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35" t="s">
        <v>1</v>
      </c>
      <c r="AN1402" s="2" t="s">
        <v>1</v>
      </c>
      <c r="AO1402" s="135" t="s">
        <v>1</v>
      </c>
      <c r="AP1402" s="2" t="s">
        <v>1</v>
      </c>
      <c r="AQ1402" s="4">
        <v>4.79</v>
      </c>
      <c r="AR1402" s="4">
        <v>0</v>
      </c>
    </row>
    <row r="1403" spans="1:44" ht="15" customHeight="1" x14ac:dyDescent="0.25">
      <c r="A1403" s="2" t="s">
        <v>594</v>
      </c>
      <c r="B1403" s="47">
        <v>44492</v>
      </c>
      <c r="C1403" s="2" t="s">
        <v>6</v>
      </c>
      <c r="D1403" s="2" t="s">
        <v>25</v>
      </c>
      <c r="E1403" s="2" t="s">
        <v>197</v>
      </c>
      <c r="F1403" s="2" t="s">
        <v>3932</v>
      </c>
      <c r="G1403" s="2" t="s">
        <v>3</v>
      </c>
      <c r="H1403" s="2" t="s">
        <v>3936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2418</v>
      </c>
      <c r="P1403" s="2" t="s">
        <v>3937</v>
      </c>
      <c r="Q1403" s="1">
        <v>24.21</v>
      </c>
      <c r="R1403" s="1">
        <v>0</v>
      </c>
      <c r="S1403" s="1">
        <v>24.21</v>
      </c>
      <c r="T1403" s="1">
        <v>0</v>
      </c>
      <c r="U1403" s="2" t="s">
        <v>0</v>
      </c>
      <c r="V1403" s="1">
        <v>0</v>
      </c>
      <c r="W1403" s="1">
        <v>0</v>
      </c>
      <c r="X1403" s="2" t="s">
        <v>0</v>
      </c>
      <c r="Y1403" s="1">
        <v>0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35" t="s">
        <v>1</v>
      </c>
      <c r="AN1403" s="2" t="s">
        <v>1</v>
      </c>
      <c r="AO1403" s="135" t="s">
        <v>1</v>
      </c>
      <c r="AP1403" s="2" t="s">
        <v>1</v>
      </c>
      <c r="AQ1403" s="4">
        <v>24.21</v>
      </c>
      <c r="AR1403" s="4">
        <v>0</v>
      </c>
    </row>
    <row r="1404" spans="1:44" ht="15" customHeight="1" x14ac:dyDescent="0.25">
      <c r="A1404" s="2" t="s">
        <v>595</v>
      </c>
      <c r="B1404" s="47">
        <v>44492</v>
      </c>
      <c r="C1404" s="2" t="s">
        <v>6</v>
      </c>
      <c r="D1404" s="2" t="s">
        <v>25</v>
      </c>
      <c r="E1404" s="2" t="s">
        <v>197</v>
      </c>
      <c r="F1404" s="2" t="s">
        <v>3932</v>
      </c>
      <c r="G1404" s="2" t="s">
        <v>3</v>
      </c>
      <c r="H1404" s="2" t="s">
        <v>3938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125.81677000000001</v>
      </c>
      <c r="R1404" s="1">
        <v>0</v>
      </c>
      <c r="S1404" s="1">
        <v>87.412649999999999</v>
      </c>
      <c r="T1404" s="1">
        <v>0</v>
      </c>
      <c r="U1404" s="2" t="s">
        <v>0</v>
      </c>
      <c r="V1404" s="1">
        <v>0</v>
      </c>
      <c r="W1404" s="1">
        <v>33.106999999999999</v>
      </c>
      <c r="X1404" s="2" t="s">
        <v>8</v>
      </c>
      <c r="Y1404" s="1">
        <v>5.2971199999999996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35" t="s">
        <v>1</v>
      </c>
      <c r="AN1404" s="2" t="s">
        <v>1</v>
      </c>
      <c r="AO1404" s="135" t="s">
        <v>1</v>
      </c>
      <c r="AP1404" s="2" t="s">
        <v>1</v>
      </c>
      <c r="AQ1404" s="4">
        <v>125.81676999999999</v>
      </c>
      <c r="AR1404" s="4">
        <v>0</v>
      </c>
    </row>
    <row r="1405" spans="1:44" ht="15" customHeight="1" x14ac:dyDescent="0.25">
      <c r="A1405" s="2" t="s">
        <v>596</v>
      </c>
      <c r="B1405" s="47">
        <v>44492</v>
      </c>
      <c r="C1405" s="2" t="s">
        <v>6</v>
      </c>
      <c r="D1405" s="2" t="s">
        <v>25</v>
      </c>
      <c r="E1405" s="2" t="s">
        <v>197</v>
      </c>
      <c r="F1405" s="2" t="s">
        <v>3932</v>
      </c>
      <c r="G1405" s="2" t="s">
        <v>3</v>
      </c>
      <c r="H1405" s="2" t="s">
        <v>3939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5663.4317520000004</v>
      </c>
      <c r="R1405" s="1">
        <v>0</v>
      </c>
      <c r="S1405" s="1">
        <v>4335.4682500000017</v>
      </c>
      <c r="T1405" s="1">
        <v>0</v>
      </c>
      <c r="U1405" s="2" t="s">
        <v>0</v>
      </c>
      <c r="V1405" s="1">
        <v>0</v>
      </c>
      <c r="W1405" s="1">
        <v>1144.7961499999997</v>
      </c>
      <c r="X1405" s="2" t="s">
        <v>8</v>
      </c>
      <c r="Y1405" s="1">
        <v>183.16735200000002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35" t="s">
        <v>1</v>
      </c>
      <c r="AN1405" s="2" t="s">
        <v>1</v>
      </c>
      <c r="AO1405" s="135" t="s">
        <v>1</v>
      </c>
      <c r="AP1405" s="2" t="s">
        <v>1</v>
      </c>
      <c r="AQ1405" s="4">
        <v>5663.4317520000022</v>
      </c>
      <c r="AR1405" s="4">
        <v>0</v>
      </c>
    </row>
    <row r="1406" spans="1:44" ht="15" customHeight="1" x14ac:dyDescent="0.25">
      <c r="A1406" s="2" t="s">
        <v>597</v>
      </c>
      <c r="B1406" s="47">
        <v>44492</v>
      </c>
      <c r="C1406" s="2" t="s">
        <v>6</v>
      </c>
      <c r="D1406" s="2" t="s">
        <v>25</v>
      </c>
      <c r="E1406" s="2" t="s">
        <v>197</v>
      </c>
      <c r="F1406" s="2" t="s">
        <v>3932</v>
      </c>
      <c r="G1406" s="2" t="s">
        <v>3</v>
      </c>
      <c r="H1406" s="2" t="s">
        <v>3940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677.53764999999987</v>
      </c>
      <c r="R1406" s="1">
        <v>0</v>
      </c>
      <c r="S1406" s="1">
        <v>503.10844999999983</v>
      </c>
      <c r="T1406" s="1">
        <v>0</v>
      </c>
      <c r="U1406" s="2" t="s">
        <v>0</v>
      </c>
      <c r="V1406" s="1">
        <v>0</v>
      </c>
      <c r="W1406" s="1">
        <v>150.37</v>
      </c>
      <c r="X1406" s="2" t="s">
        <v>8</v>
      </c>
      <c r="Y1406" s="1">
        <v>24.059200000000001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35" t="s">
        <v>1</v>
      </c>
      <c r="AN1406" s="2" t="s">
        <v>1</v>
      </c>
      <c r="AO1406" s="135" t="s">
        <v>1</v>
      </c>
      <c r="AP1406" s="2" t="s">
        <v>1</v>
      </c>
      <c r="AQ1406" s="4">
        <v>677.53764999999987</v>
      </c>
      <c r="AR1406" s="4">
        <v>0</v>
      </c>
    </row>
    <row r="1407" spans="1:44" ht="15" customHeight="1" x14ac:dyDescent="0.25">
      <c r="A1407" s="2" t="s">
        <v>598</v>
      </c>
      <c r="B1407" s="47">
        <v>44492</v>
      </c>
      <c r="C1407" s="2" t="s">
        <v>26</v>
      </c>
      <c r="D1407" s="2" t="s">
        <v>25</v>
      </c>
      <c r="E1407" s="2" t="s">
        <v>250</v>
      </c>
      <c r="F1407" s="2" t="s">
        <v>2413</v>
      </c>
      <c r="G1407" s="2" t="s">
        <v>3</v>
      </c>
      <c r="H1407" s="2" t="s">
        <v>3941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3942</v>
      </c>
      <c r="P1407" s="2" t="s">
        <v>3943</v>
      </c>
      <c r="Q1407" s="1">
        <v>36.346400000000003</v>
      </c>
      <c r="R1407" s="1">
        <v>0</v>
      </c>
      <c r="S1407" s="1">
        <v>36.346400000000003</v>
      </c>
      <c r="T1407" s="1">
        <v>0</v>
      </c>
      <c r="U1407" s="2" t="s">
        <v>0</v>
      </c>
      <c r="V1407" s="1">
        <v>0</v>
      </c>
      <c r="W1407" s="1">
        <v>0</v>
      </c>
      <c r="X1407" s="2" t="s">
        <v>0</v>
      </c>
      <c r="Y1407" s="1">
        <v>0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35" t="s">
        <v>1</v>
      </c>
      <c r="AN1407" s="2" t="s">
        <v>1</v>
      </c>
      <c r="AO1407" s="135" t="s">
        <v>1</v>
      </c>
      <c r="AP1407" s="2" t="s">
        <v>1</v>
      </c>
      <c r="AQ1407" s="4">
        <v>36.346400000000003</v>
      </c>
      <c r="AR1407" s="4">
        <v>0</v>
      </c>
    </row>
    <row r="1408" spans="1:44" ht="15" customHeight="1" x14ac:dyDescent="0.25">
      <c r="A1408" s="2" t="s">
        <v>599</v>
      </c>
      <c r="B1408" s="47">
        <v>44492</v>
      </c>
      <c r="C1408" s="2" t="s">
        <v>26</v>
      </c>
      <c r="D1408" s="2" t="s">
        <v>25</v>
      </c>
      <c r="E1408" s="2" t="s">
        <v>250</v>
      </c>
      <c r="F1408" s="2" t="s">
        <v>2413</v>
      </c>
      <c r="G1408" s="2" t="s">
        <v>3</v>
      </c>
      <c r="H1408" s="2" t="s">
        <v>3944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3555</v>
      </c>
      <c r="P1408" s="2" t="s">
        <v>1258</v>
      </c>
      <c r="Q1408" s="1">
        <v>49.4298</v>
      </c>
      <c r="R1408" s="1">
        <v>0</v>
      </c>
      <c r="S1408" s="1">
        <v>49.4298</v>
      </c>
      <c r="T1408" s="1">
        <v>0</v>
      </c>
      <c r="U1408" s="2" t="s">
        <v>0</v>
      </c>
      <c r="V1408" s="1">
        <v>0</v>
      </c>
      <c r="W1408" s="1">
        <v>0</v>
      </c>
      <c r="X1408" s="2" t="s">
        <v>0</v>
      </c>
      <c r="Y1408" s="1">
        <v>0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35" t="s">
        <v>1</v>
      </c>
      <c r="AN1408" s="2" t="s">
        <v>1</v>
      </c>
      <c r="AO1408" s="135" t="s">
        <v>1</v>
      </c>
      <c r="AP1408" s="2" t="s">
        <v>1</v>
      </c>
      <c r="AQ1408" s="4">
        <v>49.4298</v>
      </c>
      <c r="AR1408" s="4">
        <v>0</v>
      </c>
    </row>
    <row r="1409" spans="1:44" ht="15" customHeight="1" x14ac:dyDescent="0.25">
      <c r="A1409" s="2" t="s">
        <v>600</v>
      </c>
      <c r="B1409" s="47">
        <v>44492</v>
      </c>
      <c r="C1409" s="2" t="s">
        <v>26</v>
      </c>
      <c r="D1409" s="2" t="s">
        <v>25</v>
      </c>
      <c r="E1409" s="2" t="s">
        <v>250</v>
      </c>
      <c r="F1409" s="2" t="s">
        <v>2411</v>
      </c>
      <c r="G1409" s="2" t="s">
        <v>3</v>
      </c>
      <c r="H1409" s="2" t="s">
        <v>3945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27.053199999999997</v>
      </c>
      <c r="R1409" s="1">
        <v>0</v>
      </c>
      <c r="S1409" s="1">
        <v>20.94</v>
      </c>
      <c r="T1409" s="1">
        <v>0</v>
      </c>
      <c r="U1409" s="2" t="s">
        <v>0</v>
      </c>
      <c r="V1409" s="1">
        <v>0</v>
      </c>
      <c r="W1409" s="1">
        <v>5.27</v>
      </c>
      <c r="X1409" s="2" t="s">
        <v>8</v>
      </c>
      <c r="Y1409" s="1">
        <v>0.84319999999999995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35" t="s">
        <v>1</v>
      </c>
      <c r="AN1409" s="2" t="s">
        <v>1</v>
      </c>
      <c r="AO1409" s="135" t="s">
        <v>1</v>
      </c>
      <c r="AP1409" s="2" t="s">
        <v>1</v>
      </c>
      <c r="AQ1409" s="4">
        <v>27.0532</v>
      </c>
      <c r="AR1409" s="4">
        <v>0</v>
      </c>
    </row>
    <row r="1410" spans="1:44" ht="15" customHeight="1" x14ac:dyDescent="0.25">
      <c r="A1410" s="2" t="s">
        <v>601</v>
      </c>
      <c r="B1410" s="47">
        <v>44492</v>
      </c>
      <c r="C1410" s="2" t="s">
        <v>26</v>
      </c>
      <c r="D1410" s="2" t="s">
        <v>25</v>
      </c>
      <c r="E1410" s="2" t="s">
        <v>250</v>
      </c>
      <c r="F1410" s="2" t="s">
        <v>2411</v>
      </c>
      <c r="G1410" s="2" t="s">
        <v>3</v>
      </c>
      <c r="H1410" s="2" t="s">
        <v>3946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1552.6043580000003</v>
      </c>
      <c r="R1410" s="1">
        <v>0</v>
      </c>
      <c r="S1410" s="1">
        <v>1084.3294499999997</v>
      </c>
      <c r="T1410" s="1">
        <v>0</v>
      </c>
      <c r="U1410" s="2" t="s">
        <v>0</v>
      </c>
      <c r="V1410" s="1">
        <v>0</v>
      </c>
      <c r="W1410" s="1">
        <v>403.68530000000004</v>
      </c>
      <c r="X1410" s="2" t="s">
        <v>8</v>
      </c>
      <c r="Y1410" s="1">
        <v>64.589607999999998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35" t="s">
        <v>1</v>
      </c>
      <c r="AN1410" s="2" t="s">
        <v>1</v>
      </c>
      <c r="AO1410" s="135" t="s">
        <v>1</v>
      </c>
      <c r="AP1410" s="2" t="s">
        <v>1</v>
      </c>
      <c r="AQ1410" s="4">
        <v>1552.6043579999998</v>
      </c>
      <c r="AR1410" s="4">
        <v>0</v>
      </c>
    </row>
    <row r="1411" spans="1:44" ht="15" customHeight="1" x14ac:dyDescent="0.25">
      <c r="A1411" s="2" t="s">
        <v>602</v>
      </c>
      <c r="B1411" s="47">
        <v>44492</v>
      </c>
      <c r="C1411" s="2" t="s">
        <v>26</v>
      </c>
      <c r="D1411" s="2" t="s">
        <v>25</v>
      </c>
      <c r="E1411" s="2" t="s">
        <v>250</v>
      </c>
      <c r="F1411" s="2" t="s">
        <v>2411</v>
      </c>
      <c r="G1411" s="2" t="s">
        <v>3</v>
      </c>
      <c r="H1411" s="2" t="s">
        <v>3947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1094.0941099999998</v>
      </c>
      <c r="R1411" s="1">
        <v>0</v>
      </c>
      <c r="S1411" s="1">
        <v>837.76194999999973</v>
      </c>
      <c r="T1411" s="1">
        <v>0</v>
      </c>
      <c r="U1411" s="2" t="s">
        <v>0</v>
      </c>
      <c r="V1411" s="1">
        <v>0</v>
      </c>
      <c r="W1411" s="1">
        <v>220.976</v>
      </c>
      <c r="X1411" s="2" t="s">
        <v>0</v>
      </c>
      <c r="Y1411" s="1">
        <v>35.356160000000003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35" t="s">
        <v>1</v>
      </c>
      <c r="AN1411" s="2" t="s">
        <v>1</v>
      </c>
      <c r="AO1411" s="135" t="s">
        <v>1</v>
      </c>
      <c r="AP1411" s="2" t="s">
        <v>1</v>
      </c>
      <c r="AQ1411" s="4">
        <v>1094.0941099999998</v>
      </c>
      <c r="AR1411" s="4">
        <v>0</v>
      </c>
    </row>
    <row r="1412" spans="1:44" ht="15" customHeight="1" x14ac:dyDescent="0.25">
      <c r="A1412" s="2" t="s">
        <v>603</v>
      </c>
      <c r="B1412" s="47">
        <v>44492</v>
      </c>
      <c r="C1412" s="2" t="s">
        <v>6</v>
      </c>
      <c r="D1412" s="2" t="s">
        <v>23</v>
      </c>
      <c r="E1412" s="2" t="s">
        <v>193</v>
      </c>
      <c r="F1412" s="2" t="s">
        <v>1486</v>
      </c>
      <c r="G1412" s="2" t="s">
        <v>12</v>
      </c>
      <c r="H1412" s="2" t="s">
        <v>1</v>
      </c>
      <c r="I1412" s="1" t="s">
        <v>1506</v>
      </c>
      <c r="J1412" s="1" t="s">
        <v>1</v>
      </c>
      <c r="K1412" s="1" t="s">
        <v>3948</v>
      </c>
      <c r="L1412" s="1" t="s">
        <v>3949</v>
      </c>
      <c r="M1412" s="1">
        <v>61.02</v>
      </c>
      <c r="N1412" s="2" t="s">
        <v>11</v>
      </c>
      <c r="O1412" s="2" t="s">
        <v>3950</v>
      </c>
      <c r="P1412" s="2" t="s">
        <v>3951</v>
      </c>
      <c r="Q1412" s="1">
        <v>-27.735600000000002</v>
      </c>
      <c r="R1412" s="1">
        <v>0</v>
      </c>
      <c r="S1412" s="1">
        <v>0</v>
      </c>
      <c r="T1412" s="1">
        <v>0</v>
      </c>
      <c r="U1412" s="2" t="s">
        <v>0</v>
      </c>
      <c r="V1412" s="1">
        <v>0</v>
      </c>
      <c r="W1412" s="1">
        <v>-23.91</v>
      </c>
      <c r="X1412" s="2" t="s">
        <v>8</v>
      </c>
      <c r="Y1412" s="1">
        <v>-3.8256000000000001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35" t="s">
        <v>1</v>
      </c>
      <c r="AN1412" s="2" t="s">
        <v>1</v>
      </c>
      <c r="AO1412" s="135" t="s">
        <v>1</v>
      </c>
      <c r="AP1412" s="2" t="s">
        <v>1</v>
      </c>
      <c r="AQ1412" s="4">
        <v>-27.735600000000002</v>
      </c>
      <c r="AR1412" s="4">
        <v>0</v>
      </c>
    </row>
    <row r="1413" spans="1:44" ht="15" customHeight="1" x14ac:dyDescent="0.25">
      <c r="A1413" s="2" t="s">
        <v>604</v>
      </c>
      <c r="B1413" s="47">
        <v>44492</v>
      </c>
      <c r="C1413" s="2" t="s">
        <v>6</v>
      </c>
      <c r="D1413" s="2" t="s">
        <v>23</v>
      </c>
      <c r="E1413" s="2" t="s">
        <v>193</v>
      </c>
      <c r="F1413" s="2" t="s">
        <v>1486</v>
      </c>
      <c r="G1413" s="2" t="s">
        <v>3</v>
      </c>
      <c r="H1413" s="2" t="s">
        <v>3952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2</v>
      </c>
      <c r="P1413" s="2" t="s">
        <v>1</v>
      </c>
      <c r="Q1413" s="1">
        <v>8651.8428140000051</v>
      </c>
      <c r="R1413" s="1">
        <v>0</v>
      </c>
      <c r="S1413" s="1">
        <v>6527.4443499999988</v>
      </c>
      <c r="T1413" s="1">
        <v>0</v>
      </c>
      <c r="U1413" s="2" t="s">
        <v>0</v>
      </c>
      <c r="V1413" s="1">
        <v>0</v>
      </c>
      <c r="W1413" s="1">
        <v>1831.3779999999997</v>
      </c>
      <c r="X1413" s="2" t="s">
        <v>8</v>
      </c>
      <c r="Y1413" s="1">
        <v>293.02046399999995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35" t="s">
        <v>1</v>
      </c>
      <c r="AN1413" s="2" t="s">
        <v>1</v>
      </c>
      <c r="AO1413" s="135" t="s">
        <v>1</v>
      </c>
      <c r="AP1413" s="2" t="s">
        <v>1</v>
      </c>
      <c r="AQ1413" s="4">
        <v>8651.8428139999978</v>
      </c>
      <c r="AR1413" s="4">
        <v>0</v>
      </c>
    </row>
    <row r="1414" spans="1:44" ht="15" customHeight="1" x14ac:dyDescent="0.25">
      <c r="A1414" s="2" t="s">
        <v>605</v>
      </c>
      <c r="B1414" s="47">
        <v>44492</v>
      </c>
      <c r="C1414" s="2" t="s">
        <v>26</v>
      </c>
      <c r="D1414" s="2" t="s">
        <v>23</v>
      </c>
      <c r="E1414" s="2" t="s">
        <v>355</v>
      </c>
      <c r="F1414" s="2" t="s">
        <v>1397</v>
      </c>
      <c r="G1414" s="2" t="s">
        <v>3</v>
      </c>
      <c r="H1414" s="2" t="s">
        <v>3953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2843.3988659999991</v>
      </c>
      <c r="R1414" s="1">
        <v>0</v>
      </c>
      <c r="S1414" s="1">
        <v>2068.1808999999994</v>
      </c>
      <c r="T1414" s="1">
        <v>0</v>
      </c>
      <c r="U1414" s="2" t="s">
        <v>0</v>
      </c>
      <c r="V1414" s="1">
        <v>0</v>
      </c>
      <c r="W1414" s="1">
        <v>668.29134999999985</v>
      </c>
      <c r="X1414" s="2" t="s">
        <v>0</v>
      </c>
      <c r="Y1414" s="1">
        <v>106.92661599999998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35" t="s">
        <v>1</v>
      </c>
      <c r="AN1414" s="2" t="s">
        <v>1</v>
      </c>
      <c r="AO1414" s="135" t="s">
        <v>1</v>
      </c>
      <c r="AP1414" s="2" t="s">
        <v>1</v>
      </c>
      <c r="AQ1414" s="4">
        <v>2843.3988659999995</v>
      </c>
      <c r="AR1414" s="4">
        <v>0</v>
      </c>
    </row>
    <row r="1415" spans="1:44" ht="15" customHeight="1" x14ac:dyDescent="0.25">
      <c r="A1415" s="2" t="s">
        <v>606</v>
      </c>
      <c r="B1415" s="47">
        <v>44492</v>
      </c>
      <c r="C1415" s="2" t="s">
        <v>6</v>
      </c>
      <c r="D1415" s="2" t="s">
        <v>21</v>
      </c>
      <c r="E1415" s="2" t="s">
        <v>191</v>
      </c>
      <c r="F1415" s="2" t="s">
        <v>3875</v>
      </c>
      <c r="G1415" s="2" t="s">
        <v>3</v>
      </c>
      <c r="H1415" s="2" t="s">
        <v>3954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2385</v>
      </c>
      <c r="P1415" s="2" t="s">
        <v>3254</v>
      </c>
      <c r="Q1415" s="1">
        <v>163.44999999999999</v>
      </c>
      <c r="R1415" s="1">
        <v>0</v>
      </c>
      <c r="S1415" s="1">
        <v>163.44999999999999</v>
      </c>
      <c r="T1415" s="1">
        <v>0</v>
      </c>
      <c r="U1415" s="2" t="s">
        <v>0</v>
      </c>
      <c r="V1415" s="1">
        <v>0</v>
      </c>
      <c r="W1415" s="1">
        <v>0</v>
      </c>
      <c r="X1415" s="2" t="s">
        <v>0</v>
      </c>
      <c r="Y1415" s="1">
        <v>0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35" t="s">
        <v>1</v>
      </c>
      <c r="AN1415" s="2" t="s">
        <v>1</v>
      </c>
      <c r="AO1415" s="135" t="s">
        <v>1</v>
      </c>
      <c r="AP1415" s="2" t="s">
        <v>1</v>
      </c>
      <c r="AQ1415" s="4">
        <v>163.44999999999999</v>
      </c>
      <c r="AR1415" s="4">
        <v>0</v>
      </c>
    </row>
    <row r="1416" spans="1:44" ht="15" customHeight="1" x14ac:dyDescent="0.25">
      <c r="A1416" s="2" t="s">
        <v>607</v>
      </c>
      <c r="B1416" s="47">
        <v>44492</v>
      </c>
      <c r="C1416" s="2" t="s">
        <v>6</v>
      </c>
      <c r="D1416" s="2" t="s">
        <v>21</v>
      </c>
      <c r="E1416" s="2" t="s">
        <v>191</v>
      </c>
      <c r="F1416" s="2" t="s">
        <v>3875</v>
      </c>
      <c r="G1416" s="2" t="s">
        <v>3</v>
      </c>
      <c r="H1416" s="2" t="s">
        <v>3955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336.86923400000006</v>
      </c>
      <c r="R1416" s="1">
        <v>0</v>
      </c>
      <c r="S1416" s="1">
        <v>255.46359999999999</v>
      </c>
      <c r="T1416" s="1">
        <v>0</v>
      </c>
      <c r="U1416" s="2" t="s">
        <v>0</v>
      </c>
      <c r="V1416" s="1">
        <v>0</v>
      </c>
      <c r="W1416" s="1">
        <v>70.177250000000001</v>
      </c>
      <c r="X1416" s="2" t="s">
        <v>0</v>
      </c>
      <c r="Y1416" s="1">
        <v>11.228384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35" t="s">
        <v>1</v>
      </c>
      <c r="AN1416" s="2" t="s">
        <v>1</v>
      </c>
      <c r="AO1416" s="135" t="s">
        <v>1</v>
      </c>
      <c r="AP1416" s="2" t="s">
        <v>1</v>
      </c>
      <c r="AQ1416" s="4">
        <v>336.86923400000001</v>
      </c>
      <c r="AR1416" s="4">
        <v>0</v>
      </c>
    </row>
    <row r="1417" spans="1:44" ht="15" customHeight="1" x14ac:dyDescent="0.25">
      <c r="A1417" s="2" t="s">
        <v>608</v>
      </c>
      <c r="B1417" s="47">
        <v>44492</v>
      </c>
      <c r="C1417" s="2" t="s">
        <v>6</v>
      </c>
      <c r="D1417" s="2" t="s">
        <v>21</v>
      </c>
      <c r="E1417" s="2" t="s">
        <v>191</v>
      </c>
      <c r="F1417" s="2" t="s">
        <v>3875</v>
      </c>
      <c r="G1417" s="2" t="s">
        <v>3</v>
      </c>
      <c r="H1417" s="2" t="s">
        <v>3956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5734.6483280000002</v>
      </c>
      <c r="R1417" s="1">
        <v>0</v>
      </c>
      <c r="S1417" s="1">
        <v>4501.1744500000032</v>
      </c>
      <c r="T1417" s="1">
        <v>0</v>
      </c>
      <c r="U1417" s="2" t="s">
        <v>0</v>
      </c>
      <c r="V1417" s="1">
        <v>0</v>
      </c>
      <c r="W1417" s="1">
        <v>1063.3396499999999</v>
      </c>
      <c r="X1417" s="2" t="s">
        <v>0</v>
      </c>
      <c r="Y1417" s="1">
        <v>170.13422800000004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35" t="s">
        <v>1</v>
      </c>
      <c r="AN1417" s="2" t="s">
        <v>1</v>
      </c>
      <c r="AO1417" s="135" t="s">
        <v>1</v>
      </c>
      <c r="AP1417" s="2" t="s">
        <v>1</v>
      </c>
      <c r="AQ1417" s="4">
        <v>5734.6483280000029</v>
      </c>
      <c r="AR1417" s="4">
        <v>0</v>
      </c>
    </row>
    <row r="1418" spans="1:44" ht="15" customHeight="1" x14ac:dyDescent="0.25">
      <c r="A1418" s="2" t="s">
        <v>609</v>
      </c>
      <c r="B1418" s="47">
        <v>44492</v>
      </c>
      <c r="C1418" s="2" t="s">
        <v>6</v>
      </c>
      <c r="D1418" s="2" t="s">
        <v>892</v>
      </c>
      <c r="E1418" s="2" t="s">
        <v>893</v>
      </c>
      <c r="F1418" s="2" t="s">
        <v>1280</v>
      </c>
      <c r="G1418" s="2" t="s">
        <v>3</v>
      </c>
      <c r="H1418" s="2" t="s">
        <v>3957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356</v>
      </c>
      <c r="P1418" s="2" t="s">
        <v>1216</v>
      </c>
      <c r="Q1418" s="1">
        <v>17.897500000000001</v>
      </c>
      <c r="R1418" s="1">
        <v>0</v>
      </c>
      <c r="S1418" s="1">
        <v>11.343500000000001</v>
      </c>
      <c r="T1418" s="1">
        <v>5.65</v>
      </c>
      <c r="U1418" s="2" t="s">
        <v>8</v>
      </c>
      <c r="V1418" s="1">
        <v>0.90400000000000003</v>
      </c>
      <c r="W1418" s="1">
        <v>0</v>
      </c>
      <c r="X1418" s="2" t="s">
        <v>0</v>
      </c>
      <c r="Y1418" s="1">
        <v>0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35" t="s">
        <v>1</v>
      </c>
      <c r="AN1418" s="2" t="s">
        <v>1</v>
      </c>
      <c r="AO1418" s="135" t="s">
        <v>1</v>
      </c>
      <c r="AP1418" s="2" t="s">
        <v>1</v>
      </c>
      <c r="AQ1418" s="4">
        <v>17.897500000000001</v>
      </c>
      <c r="AR1418" s="4">
        <v>0</v>
      </c>
    </row>
    <row r="1419" spans="1:44" ht="15" customHeight="1" x14ac:dyDescent="0.25">
      <c r="A1419" s="2" t="s">
        <v>610</v>
      </c>
      <c r="B1419" s="47">
        <v>44492</v>
      </c>
      <c r="C1419" s="2" t="s">
        <v>6</v>
      </c>
      <c r="D1419" s="2" t="s">
        <v>892</v>
      </c>
      <c r="E1419" s="2" t="s">
        <v>893</v>
      </c>
      <c r="F1419" s="2" t="s">
        <v>1280</v>
      </c>
      <c r="G1419" s="2" t="s">
        <v>12</v>
      </c>
      <c r="H1419" s="2" t="s">
        <v>1</v>
      </c>
      <c r="I1419" s="1" t="s">
        <v>1518</v>
      </c>
      <c r="J1419" s="1" t="s">
        <v>1</v>
      </c>
      <c r="K1419" s="1" t="s">
        <v>3958</v>
      </c>
      <c r="L1419" s="1" t="s">
        <v>3949</v>
      </c>
      <c r="M1419" s="1">
        <v>44.06</v>
      </c>
      <c r="N1419" s="2" t="s">
        <v>11</v>
      </c>
      <c r="O1419" s="2" t="s">
        <v>3959</v>
      </c>
      <c r="P1419" s="2" t="s">
        <v>3960</v>
      </c>
      <c r="Q1419" s="1">
        <v>-44.0627</v>
      </c>
      <c r="R1419" s="1">
        <v>0</v>
      </c>
      <c r="S1419" s="1">
        <v>-28.298300000000001</v>
      </c>
      <c r="T1419" s="1">
        <v>0</v>
      </c>
      <c r="U1419" s="2" t="s">
        <v>0</v>
      </c>
      <c r="V1419" s="1">
        <v>0</v>
      </c>
      <c r="W1419" s="1">
        <v>-13.59</v>
      </c>
      <c r="X1419" s="2" t="s">
        <v>8</v>
      </c>
      <c r="Y1419" s="1">
        <v>-2.1743999999999999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35" t="s">
        <v>1</v>
      </c>
      <c r="AN1419" s="2" t="s">
        <v>1</v>
      </c>
      <c r="AO1419" s="135" t="s">
        <v>1</v>
      </c>
      <c r="AP1419" s="2" t="s">
        <v>1</v>
      </c>
      <c r="AQ1419" s="4">
        <v>-44.0627</v>
      </c>
      <c r="AR1419" s="4">
        <v>0</v>
      </c>
    </row>
    <row r="1420" spans="1:44" ht="15" customHeight="1" x14ac:dyDescent="0.25">
      <c r="A1420" s="2" t="s">
        <v>611</v>
      </c>
      <c r="B1420" s="47">
        <v>44492</v>
      </c>
      <c r="C1420" s="2" t="s">
        <v>6</v>
      </c>
      <c r="D1420" s="2" t="s">
        <v>892</v>
      </c>
      <c r="E1420" s="2" t="s">
        <v>893</v>
      </c>
      <c r="F1420" s="2" t="s">
        <v>1280</v>
      </c>
      <c r="G1420" s="2" t="s">
        <v>3</v>
      </c>
      <c r="H1420" s="2" t="s">
        <v>3961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2226.4225120000001</v>
      </c>
      <c r="R1420" s="1">
        <v>0</v>
      </c>
      <c r="S1420" s="1">
        <v>1744.8780500000003</v>
      </c>
      <c r="T1420" s="1">
        <v>0</v>
      </c>
      <c r="U1420" s="2" t="s">
        <v>0</v>
      </c>
      <c r="V1420" s="1">
        <v>0</v>
      </c>
      <c r="W1420" s="1">
        <v>415.12455</v>
      </c>
      <c r="X1420" s="2" t="s">
        <v>8</v>
      </c>
      <c r="Y1420" s="1">
        <v>66.419911999999997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35" t="s">
        <v>1</v>
      </c>
      <c r="AN1420" s="2" t="s">
        <v>1</v>
      </c>
      <c r="AO1420" s="135" t="s">
        <v>1</v>
      </c>
      <c r="AP1420" s="2" t="s">
        <v>1</v>
      </c>
      <c r="AQ1420" s="4">
        <v>2226.4225120000001</v>
      </c>
      <c r="AR1420" s="4">
        <v>0</v>
      </c>
    </row>
    <row r="1421" spans="1:44" ht="15" customHeight="1" x14ac:dyDescent="0.25">
      <c r="A1421" s="2" t="s">
        <v>612</v>
      </c>
      <c r="B1421" s="47">
        <v>44492</v>
      </c>
      <c r="C1421" s="2" t="s">
        <v>6</v>
      </c>
      <c r="D1421" s="2" t="s">
        <v>892</v>
      </c>
      <c r="E1421" s="2" t="s">
        <v>893</v>
      </c>
      <c r="F1421" s="2" t="s">
        <v>1280</v>
      </c>
      <c r="G1421" s="2" t="s">
        <v>3</v>
      </c>
      <c r="H1421" s="2" t="s">
        <v>3962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2</v>
      </c>
      <c r="P1421" s="2" t="s">
        <v>1</v>
      </c>
      <c r="Q1421" s="1">
        <v>2158.914612</v>
      </c>
      <c r="R1421" s="1">
        <v>0</v>
      </c>
      <c r="S1421" s="1">
        <v>1677.50955</v>
      </c>
      <c r="T1421" s="1">
        <v>0</v>
      </c>
      <c r="U1421" s="2" t="s">
        <v>0</v>
      </c>
      <c r="V1421" s="1">
        <v>0</v>
      </c>
      <c r="W1421" s="1">
        <v>415.00434999999993</v>
      </c>
      <c r="X1421" s="2" t="s">
        <v>8</v>
      </c>
      <c r="Y1421" s="1">
        <v>66.400711999999984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35" t="s">
        <v>1</v>
      </c>
      <c r="AN1421" s="2" t="s">
        <v>1</v>
      </c>
      <c r="AO1421" s="135" t="s">
        <v>1</v>
      </c>
      <c r="AP1421" s="2" t="s">
        <v>1</v>
      </c>
      <c r="AQ1421" s="4">
        <v>2158.914612</v>
      </c>
      <c r="AR1421" s="4">
        <v>0</v>
      </c>
    </row>
    <row r="1422" spans="1:44" ht="15" customHeight="1" x14ac:dyDescent="0.25">
      <c r="A1422" s="2" t="s">
        <v>613</v>
      </c>
      <c r="B1422" s="47">
        <v>44492</v>
      </c>
      <c r="C1422" s="2" t="s">
        <v>26</v>
      </c>
      <c r="D1422" s="2" t="s">
        <v>892</v>
      </c>
      <c r="E1422" s="2" t="s">
        <v>894</v>
      </c>
      <c r="F1422" s="2" t="s">
        <v>3963</v>
      </c>
      <c r="G1422" s="2" t="s">
        <v>3</v>
      </c>
      <c r="H1422" s="2" t="s">
        <v>3964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124.2312</v>
      </c>
      <c r="R1422" s="1">
        <v>0</v>
      </c>
      <c r="S1422" s="1">
        <v>16.560000000000016</v>
      </c>
      <c r="T1422" s="1">
        <v>0</v>
      </c>
      <c r="U1422" s="2" t="s">
        <v>0</v>
      </c>
      <c r="V1422" s="1">
        <v>0</v>
      </c>
      <c r="W1422" s="1">
        <v>92.82</v>
      </c>
      <c r="X1422" s="2" t="s">
        <v>8</v>
      </c>
      <c r="Y1422" s="1">
        <v>14.851199999999999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35" t="s">
        <v>1</v>
      </c>
      <c r="AN1422" s="2" t="s">
        <v>1</v>
      </c>
      <c r="AO1422" s="135" t="s">
        <v>1</v>
      </c>
      <c r="AP1422" s="2" t="s">
        <v>1</v>
      </c>
      <c r="AQ1422" s="4">
        <v>124.2312</v>
      </c>
      <c r="AR1422" s="4">
        <v>0</v>
      </c>
    </row>
    <row r="1423" spans="1:44" ht="15" customHeight="1" x14ac:dyDescent="0.25">
      <c r="A1423" s="2" t="s">
        <v>614</v>
      </c>
      <c r="B1423" s="47">
        <v>44492</v>
      </c>
      <c r="C1423" s="2" t="s">
        <v>6</v>
      </c>
      <c r="D1423" s="2" t="s">
        <v>18</v>
      </c>
      <c r="E1423" s="2" t="s">
        <v>184</v>
      </c>
      <c r="F1423" s="2" t="s">
        <v>0</v>
      </c>
      <c r="G1423" s="2" t="s">
        <v>3</v>
      </c>
      <c r="H1423" s="2" t="s">
        <v>3965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2</v>
      </c>
      <c r="P1423" s="2" t="s">
        <v>1</v>
      </c>
      <c r="Q1423" s="1">
        <v>5576.579233999998</v>
      </c>
      <c r="R1423" s="1">
        <v>0</v>
      </c>
      <c r="S1423" s="1">
        <v>3866.1575500000008</v>
      </c>
      <c r="T1423" s="1">
        <v>0</v>
      </c>
      <c r="U1423" s="2" t="s">
        <v>0</v>
      </c>
      <c r="V1423" s="1">
        <v>0</v>
      </c>
      <c r="W1423" s="1">
        <v>1474.5014999999992</v>
      </c>
      <c r="X1423" s="2" t="s">
        <v>8</v>
      </c>
      <c r="Y1423" s="1">
        <v>235.92018399999995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35" t="s">
        <v>1</v>
      </c>
      <c r="AN1423" s="2" t="s">
        <v>1</v>
      </c>
      <c r="AO1423" s="135" t="s">
        <v>1</v>
      </c>
      <c r="AP1423" s="2" t="s">
        <v>1</v>
      </c>
      <c r="AQ1423" s="4">
        <v>5576.5792339999998</v>
      </c>
      <c r="AR1423" s="4">
        <v>0</v>
      </c>
    </row>
    <row r="1424" spans="1:44" ht="15" customHeight="1" x14ac:dyDescent="0.25">
      <c r="A1424" s="2" t="s">
        <v>615</v>
      </c>
      <c r="B1424" s="47">
        <v>44492</v>
      </c>
      <c r="C1424" s="2" t="s">
        <v>6</v>
      </c>
      <c r="D1424" s="2" t="s">
        <v>16</v>
      </c>
      <c r="E1424" s="2" t="s">
        <v>182</v>
      </c>
      <c r="F1424" s="2" t="s">
        <v>3966</v>
      </c>
      <c r="G1424" s="2" t="s">
        <v>3</v>
      </c>
      <c r="H1424" s="2" t="s">
        <v>3967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5086.2461280000016</v>
      </c>
      <c r="R1424" s="1">
        <v>0</v>
      </c>
      <c r="S1424" s="1">
        <v>4073.6876500000003</v>
      </c>
      <c r="T1424" s="1">
        <v>0</v>
      </c>
      <c r="U1424" s="2" t="s">
        <v>0</v>
      </c>
      <c r="V1424" s="1">
        <v>0</v>
      </c>
      <c r="W1424" s="1">
        <v>872.89525000000003</v>
      </c>
      <c r="X1424" s="2" t="s">
        <v>8</v>
      </c>
      <c r="Y1424" s="1">
        <v>139.66322800000003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35" t="s">
        <v>1</v>
      </c>
      <c r="AN1424" s="2" t="s">
        <v>1</v>
      </c>
      <c r="AO1424" s="135" t="s">
        <v>1</v>
      </c>
      <c r="AP1424" s="2" t="s">
        <v>1</v>
      </c>
      <c r="AQ1424" s="4">
        <v>5086.2461280000007</v>
      </c>
      <c r="AR1424" s="4">
        <v>0</v>
      </c>
    </row>
    <row r="1425" spans="1:44" ht="15" customHeight="1" x14ac:dyDescent="0.25">
      <c r="A1425" s="2" t="s">
        <v>616</v>
      </c>
      <c r="B1425" s="46">
        <v>44492</v>
      </c>
      <c r="C1425" s="2" t="s">
        <v>6</v>
      </c>
      <c r="D1425" s="2" t="s">
        <v>13</v>
      </c>
      <c r="E1425" s="2" t="s">
        <v>180</v>
      </c>
      <c r="F1425" s="58" t="s">
        <v>3968</v>
      </c>
      <c r="G1425" s="2" t="s">
        <v>3</v>
      </c>
      <c r="H1425" s="2" t="s">
        <v>3969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2129.2565999999993</v>
      </c>
      <c r="R1425" s="1">
        <v>0</v>
      </c>
      <c r="S1425" s="1">
        <v>1963.1431999999991</v>
      </c>
      <c r="T1425" s="1">
        <v>0</v>
      </c>
      <c r="U1425" s="2" t="s">
        <v>0</v>
      </c>
      <c r="V1425" s="1">
        <v>0</v>
      </c>
      <c r="W1425" s="1">
        <v>143.2012</v>
      </c>
      <c r="X1425" s="2" t="s">
        <v>0</v>
      </c>
      <c r="Y1425" s="1">
        <v>22.912199999999999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134" t="s">
        <v>0</v>
      </c>
      <c r="AK1425" s="1">
        <v>0</v>
      </c>
      <c r="AL1425" s="1">
        <v>0</v>
      </c>
      <c r="AM1425" s="134" t="s">
        <v>1</v>
      </c>
      <c r="AN1425" s="134" t="s">
        <v>1</v>
      </c>
      <c r="AO1425" s="134" t="s">
        <v>1</v>
      </c>
      <c r="AP1425" s="134" t="s">
        <v>1</v>
      </c>
      <c r="AQ1425" s="98">
        <v>2129.2565999999993</v>
      </c>
      <c r="AR1425" s="7">
        <v>0</v>
      </c>
    </row>
    <row r="1426" spans="1:44" ht="15" customHeight="1" x14ac:dyDescent="0.25">
      <c r="A1426" s="2" t="s">
        <v>617</v>
      </c>
      <c r="B1426" s="47">
        <v>44492</v>
      </c>
      <c r="C1426" s="2" t="s">
        <v>6</v>
      </c>
      <c r="D1426" s="2" t="s">
        <v>277</v>
      </c>
      <c r="E1426" s="2" t="s">
        <v>201</v>
      </c>
      <c r="F1426" s="2" t="s">
        <v>3970</v>
      </c>
      <c r="G1426" s="2" t="s">
        <v>3</v>
      </c>
      <c r="H1426" s="2" t="s">
        <v>3971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2548.4193000000009</v>
      </c>
      <c r="R1426" s="1">
        <v>0</v>
      </c>
      <c r="S1426" s="1">
        <v>2247.4354000000012</v>
      </c>
      <c r="T1426" s="1">
        <v>0</v>
      </c>
      <c r="U1426" s="2" t="s">
        <v>0</v>
      </c>
      <c r="V1426" s="1">
        <v>0</v>
      </c>
      <c r="W1426" s="1">
        <v>259.46890000000002</v>
      </c>
      <c r="X1426" s="2" t="s">
        <v>0</v>
      </c>
      <c r="Y1426" s="1">
        <v>41.514999999999993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2" t="s">
        <v>0</v>
      </c>
      <c r="AK1426" s="1">
        <v>0</v>
      </c>
      <c r="AL1426" s="1">
        <v>0</v>
      </c>
      <c r="AM1426" s="135" t="s">
        <v>1</v>
      </c>
      <c r="AN1426" s="2" t="s">
        <v>1</v>
      </c>
      <c r="AO1426" s="135" t="s">
        <v>1</v>
      </c>
      <c r="AP1426" s="2" t="s">
        <v>1</v>
      </c>
      <c r="AQ1426" s="4">
        <v>2548.4193000000009</v>
      </c>
      <c r="AR1426" s="4">
        <v>0</v>
      </c>
    </row>
    <row r="1427" spans="1:44" ht="15" customHeight="1" x14ac:dyDescent="0.25">
      <c r="A1427" s="2" t="s">
        <v>618</v>
      </c>
      <c r="B1427" s="47">
        <v>44492</v>
      </c>
      <c r="C1427" s="2" t="s">
        <v>6</v>
      </c>
      <c r="D1427" s="2" t="s">
        <v>1591</v>
      </c>
      <c r="E1427" s="2" t="s">
        <v>732</v>
      </c>
      <c r="F1427" s="2" t="s">
        <v>3972</v>
      </c>
      <c r="G1427" s="2" t="s">
        <v>3</v>
      </c>
      <c r="H1427" s="2" t="s">
        <v>3973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2</v>
      </c>
      <c r="P1427" s="2" t="s">
        <v>1</v>
      </c>
      <c r="Q1427" s="1">
        <v>3879.8632460000003</v>
      </c>
      <c r="R1427" s="1">
        <v>0</v>
      </c>
      <c r="S1427" s="1">
        <v>2995.3226000000004</v>
      </c>
      <c r="T1427" s="1">
        <v>0</v>
      </c>
      <c r="U1427" s="2" t="s">
        <v>0</v>
      </c>
      <c r="V1427" s="1">
        <v>0</v>
      </c>
      <c r="W1427" s="1">
        <v>762.53495000000021</v>
      </c>
      <c r="X1427" s="2" t="s">
        <v>0</v>
      </c>
      <c r="Y1427" s="1">
        <v>122.005696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35" t="s">
        <v>1</v>
      </c>
      <c r="AN1427" s="2" t="s">
        <v>1</v>
      </c>
      <c r="AO1427" s="135" t="s">
        <v>1</v>
      </c>
      <c r="AP1427" s="2" t="s">
        <v>1</v>
      </c>
      <c r="AQ1427" s="4">
        <v>3879.8632460000008</v>
      </c>
      <c r="AR1427" s="4">
        <v>0</v>
      </c>
    </row>
    <row r="1428" spans="1:44" ht="15" customHeight="1" x14ac:dyDescent="0.25">
      <c r="A1428" s="2" t="s">
        <v>619</v>
      </c>
      <c r="B1428" s="47">
        <v>44492</v>
      </c>
      <c r="C1428" s="2" t="s">
        <v>6</v>
      </c>
      <c r="D1428" s="2" t="s">
        <v>5</v>
      </c>
      <c r="E1428" s="2" t="s">
        <v>174</v>
      </c>
      <c r="F1428" s="2" t="s">
        <v>1986</v>
      </c>
      <c r="G1428" s="2" t="s">
        <v>3</v>
      </c>
      <c r="H1428" s="2" t="s">
        <v>3974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3975</v>
      </c>
      <c r="P1428" s="2" t="s">
        <v>3976</v>
      </c>
      <c r="Q1428" s="1">
        <v>128.16</v>
      </c>
      <c r="R1428" s="1">
        <v>0</v>
      </c>
      <c r="S1428" s="1">
        <v>128.16</v>
      </c>
      <c r="T1428" s="1">
        <v>0</v>
      </c>
      <c r="U1428" s="2" t="s">
        <v>0</v>
      </c>
      <c r="V1428" s="1">
        <v>0</v>
      </c>
      <c r="W1428" s="1">
        <v>0</v>
      </c>
      <c r="X1428" s="2" t="s">
        <v>0</v>
      </c>
      <c r="Y1428" s="1">
        <v>0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35" t="s">
        <v>1</v>
      </c>
      <c r="AN1428" s="2" t="s">
        <v>1</v>
      </c>
      <c r="AO1428" s="135" t="s">
        <v>1</v>
      </c>
      <c r="AP1428" s="2" t="s">
        <v>1</v>
      </c>
      <c r="AQ1428" s="4">
        <v>128.16</v>
      </c>
      <c r="AR1428" s="4">
        <v>0</v>
      </c>
    </row>
    <row r="1429" spans="1:44" ht="15" customHeight="1" x14ac:dyDescent="0.25">
      <c r="A1429" s="2" t="s">
        <v>620</v>
      </c>
      <c r="B1429" s="47">
        <v>44492</v>
      </c>
      <c r="C1429" s="2" t="s">
        <v>6</v>
      </c>
      <c r="D1429" s="2" t="s">
        <v>5</v>
      </c>
      <c r="E1429" s="2" t="s">
        <v>174</v>
      </c>
      <c r="F1429" s="2" t="s">
        <v>1986</v>
      </c>
      <c r="G1429" s="2" t="s">
        <v>3</v>
      </c>
      <c r="H1429" s="2" t="s">
        <v>3977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2173.2327</v>
      </c>
      <c r="R1429" s="1">
        <v>0</v>
      </c>
      <c r="S1429" s="1">
        <v>1879.8495000000005</v>
      </c>
      <c r="T1429" s="1">
        <v>0</v>
      </c>
      <c r="U1429" s="2" t="s">
        <v>0</v>
      </c>
      <c r="V1429" s="1">
        <v>0</v>
      </c>
      <c r="W1429" s="1">
        <v>252.91649999999996</v>
      </c>
      <c r="X1429" s="2" t="s">
        <v>0</v>
      </c>
      <c r="Y1429" s="1">
        <v>40.466699999999996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35" t="s">
        <v>1</v>
      </c>
      <c r="AN1429" s="2" t="s">
        <v>1</v>
      </c>
      <c r="AO1429" s="135" t="s">
        <v>1</v>
      </c>
      <c r="AP1429" s="2" t="s">
        <v>1</v>
      </c>
      <c r="AQ1429" s="4">
        <v>2173.2327000000005</v>
      </c>
      <c r="AR1429" s="4">
        <v>0</v>
      </c>
    </row>
    <row r="1430" spans="1:44" ht="15" customHeight="1" x14ac:dyDescent="0.25">
      <c r="A1430" s="2" t="s">
        <v>621</v>
      </c>
      <c r="B1430" s="47">
        <v>44492</v>
      </c>
      <c r="C1430" s="2" t="s">
        <v>6</v>
      </c>
      <c r="D1430" s="2" t="s">
        <v>5</v>
      </c>
      <c r="E1430" s="2" t="s">
        <v>174</v>
      </c>
      <c r="F1430" s="2" t="s">
        <v>1986</v>
      </c>
      <c r="G1430" s="2" t="s">
        <v>3</v>
      </c>
      <c r="H1430" s="2" t="s">
        <v>3978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1331.1140000000003</v>
      </c>
      <c r="R1430" s="1">
        <v>0</v>
      </c>
      <c r="S1430" s="1">
        <v>1008.6974999999998</v>
      </c>
      <c r="T1430" s="1">
        <v>0</v>
      </c>
      <c r="U1430" s="2" t="s">
        <v>0</v>
      </c>
      <c r="V1430" s="1">
        <v>0</v>
      </c>
      <c r="W1430" s="1">
        <v>277.94530000000003</v>
      </c>
      <c r="X1430" s="2" t="s">
        <v>8</v>
      </c>
      <c r="Y1430" s="1">
        <v>44.471200000000003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35" t="s">
        <v>1</v>
      </c>
      <c r="AN1430" s="2" t="s">
        <v>1</v>
      </c>
      <c r="AO1430" s="135" t="s">
        <v>1</v>
      </c>
      <c r="AP1430" s="2" t="s">
        <v>1</v>
      </c>
      <c r="AQ1430" s="4">
        <v>1331.1139999999998</v>
      </c>
      <c r="AR1430" s="4">
        <v>0</v>
      </c>
    </row>
    <row r="1431" spans="1:44" ht="15" customHeight="1" x14ac:dyDescent="0.25">
      <c r="A1431" s="2" t="s">
        <v>622</v>
      </c>
      <c r="B1431" s="47">
        <v>44492</v>
      </c>
      <c r="C1431" s="2" t="s">
        <v>6</v>
      </c>
      <c r="D1431" s="2" t="s">
        <v>929</v>
      </c>
      <c r="E1431" s="2" t="s">
        <v>930</v>
      </c>
      <c r="F1431" s="2" t="s">
        <v>3979</v>
      </c>
      <c r="G1431" s="2" t="s">
        <v>3</v>
      </c>
      <c r="H1431" s="2" t="s">
        <v>3980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1437</v>
      </c>
      <c r="P1431" s="2" t="s">
        <v>1438</v>
      </c>
      <c r="Q1431" s="1">
        <v>15.26</v>
      </c>
      <c r="R1431" s="1">
        <v>0</v>
      </c>
      <c r="S1431" s="1">
        <v>15.26</v>
      </c>
      <c r="T1431" s="1">
        <v>0</v>
      </c>
      <c r="U1431" s="2" t="s">
        <v>0</v>
      </c>
      <c r="V1431" s="1">
        <v>0</v>
      </c>
      <c r="W1431" s="1">
        <v>0</v>
      </c>
      <c r="X1431" s="2" t="s">
        <v>0</v>
      </c>
      <c r="Y1431" s="1">
        <v>0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35" t="s">
        <v>1</v>
      </c>
      <c r="AN1431" s="2" t="s">
        <v>1</v>
      </c>
      <c r="AO1431" s="135" t="s">
        <v>1</v>
      </c>
      <c r="AP1431" s="2" t="s">
        <v>1</v>
      </c>
      <c r="AQ1431" s="4">
        <v>15.26</v>
      </c>
      <c r="AR1431" s="4">
        <v>0</v>
      </c>
    </row>
    <row r="1432" spans="1:44" ht="15" customHeight="1" x14ac:dyDescent="0.25">
      <c r="A1432" s="2" t="s">
        <v>623</v>
      </c>
      <c r="B1432" s="47">
        <v>44492</v>
      </c>
      <c r="C1432" s="2" t="s">
        <v>6</v>
      </c>
      <c r="D1432" s="2" t="s">
        <v>929</v>
      </c>
      <c r="E1432" s="2" t="s">
        <v>930</v>
      </c>
      <c r="F1432" s="2" t="s">
        <v>3979</v>
      </c>
      <c r="G1432" s="2" t="s">
        <v>3</v>
      </c>
      <c r="H1432" s="2" t="s">
        <v>3981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2</v>
      </c>
      <c r="P1432" s="2" t="s">
        <v>1</v>
      </c>
      <c r="Q1432" s="1">
        <v>1152.58835</v>
      </c>
      <c r="R1432" s="1">
        <v>0</v>
      </c>
      <c r="S1432" s="1">
        <v>849.82755000000009</v>
      </c>
      <c r="T1432" s="1">
        <v>0</v>
      </c>
      <c r="U1432" s="2" t="s">
        <v>0</v>
      </c>
      <c r="V1432" s="1">
        <v>0</v>
      </c>
      <c r="W1432" s="1">
        <v>261.00069999999994</v>
      </c>
      <c r="X1432" s="2" t="s">
        <v>8</v>
      </c>
      <c r="Y1432" s="1">
        <v>41.760100000000008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35" t="s">
        <v>1</v>
      </c>
      <c r="AN1432" s="2" t="s">
        <v>1</v>
      </c>
      <c r="AO1432" s="135" t="s">
        <v>1</v>
      </c>
      <c r="AP1432" s="2" t="s">
        <v>1</v>
      </c>
      <c r="AQ1432" s="4">
        <v>1152.58835</v>
      </c>
      <c r="AR1432" s="4">
        <v>0</v>
      </c>
    </row>
    <row r="1433" spans="1:44" ht="15" customHeight="1" x14ac:dyDescent="0.25">
      <c r="A1433" s="2" t="s">
        <v>624</v>
      </c>
      <c r="B1433" s="47">
        <v>44492</v>
      </c>
      <c r="C1433" s="2" t="s">
        <v>6</v>
      </c>
      <c r="D1433" s="2" t="s">
        <v>884</v>
      </c>
      <c r="E1433" s="2" t="s">
        <v>850</v>
      </c>
      <c r="F1433" s="2" t="s">
        <v>3982</v>
      </c>
      <c r="G1433" s="2" t="s">
        <v>3</v>
      </c>
      <c r="H1433" s="2" t="s">
        <v>3188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0</v>
      </c>
      <c r="R1433" s="1">
        <v>0</v>
      </c>
      <c r="S1433" s="1">
        <v>0</v>
      </c>
      <c r="T1433" s="1">
        <v>0</v>
      </c>
      <c r="U1433" s="2" t="s">
        <v>0</v>
      </c>
      <c r="V1433" s="1">
        <v>0</v>
      </c>
      <c r="W1433" s="1">
        <v>0</v>
      </c>
      <c r="X1433" s="2" t="s">
        <v>8</v>
      </c>
      <c r="Y1433" s="1">
        <v>0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35"/>
      <c r="AN1433" s="2"/>
      <c r="AO1433" s="135">
        <v>0</v>
      </c>
      <c r="AP1433" s="2">
        <v>0</v>
      </c>
      <c r="AQ1433" s="4">
        <v>0</v>
      </c>
      <c r="AR1433" s="4">
        <v>0</v>
      </c>
    </row>
    <row r="1434" spans="1:44" ht="15" customHeight="1" x14ac:dyDescent="0.25">
      <c r="A1434" s="2" t="s">
        <v>625</v>
      </c>
      <c r="B1434" s="47">
        <v>44493</v>
      </c>
      <c r="C1434" s="2" t="s">
        <v>6</v>
      </c>
      <c r="D1434" s="2" t="s">
        <v>48</v>
      </c>
      <c r="E1434" s="2" t="s">
        <v>229</v>
      </c>
      <c r="F1434" s="2" t="s">
        <v>3983</v>
      </c>
      <c r="G1434" s="2" t="s">
        <v>3</v>
      </c>
      <c r="H1434" s="2" t="s">
        <v>3984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1220</v>
      </c>
      <c r="P1434" s="2" t="s">
        <v>926</v>
      </c>
      <c r="Q1434" s="1">
        <v>71.615849999999995</v>
      </c>
      <c r="R1434" s="1">
        <v>0</v>
      </c>
      <c r="S1434" s="1">
        <v>48.450649999999996</v>
      </c>
      <c r="T1434" s="1">
        <v>19.97</v>
      </c>
      <c r="U1434" s="2" t="s">
        <v>8</v>
      </c>
      <c r="V1434" s="1">
        <v>3.1951999999999998</v>
      </c>
      <c r="W1434" s="1">
        <v>0</v>
      </c>
      <c r="X1434" s="2" t="s">
        <v>0</v>
      </c>
      <c r="Y1434" s="1">
        <v>0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35" t="s">
        <v>1</v>
      </c>
      <c r="AN1434" s="2" t="s">
        <v>1</v>
      </c>
      <c r="AO1434" s="135" t="s">
        <v>1</v>
      </c>
      <c r="AP1434" s="2" t="s">
        <v>1</v>
      </c>
      <c r="AQ1434" s="4">
        <v>71.615849999999995</v>
      </c>
      <c r="AR1434" s="4">
        <v>0</v>
      </c>
    </row>
    <row r="1435" spans="1:44" ht="15" customHeight="1" x14ac:dyDescent="0.25">
      <c r="A1435" s="2" t="s">
        <v>626</v>
      </c>
      <c r="B1435" s="47">
        <v>44493</v>
      </c>
      <c r="C1435" s="2" t="s">
        <v>6</v>
      </c>
      <c r="D1435" s="2" t="s">
        <v>48</v>
      </c>
      <c r="E1435" s="2" t="s">
        <v>229</v>
      </c>
      <c r="F1435" s="2" t="s">
        <v>3983</v>
      </c>
      <c r="G1435" s="2" t="s">
        <v>3</v>
      </c>
      <c r="H1435" s="2" t="s">
        <v>3985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3986</v>
      </c>
      <c r="P1435" s="2" t="s">
        <v>3987</v>
      </c>
      <c r="Q1435" s="1">
        <v>66.135199999999998</v>
      </c>
      <c r="R1435" s="1">
        <v>0</v>
      </c>
      <c r="S1435" s="1">
        <v>0.34000000000000341</v>
      </c>
      <c r="T1435" s="1">
        <v>56.72</v>
      </c>
      <c r="U1435" s="2" t="s">
        <v>8</v>
      </c>
      <c r="V1435" s="1">
        <v>9.0752000000000006</v>
      </c>
      <c r="W1435" s="1">
        <v>0</v>
      </c>
      <c r="X1435" s="2" t="s">
        <v>0</v>
      </c>
      <c r="Y1435" s="1">
        <v>0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35" t="s">
        <v>1</v>
      </c>
      <c r="AN1435" s="2" t="s">
        <v>1</v>
      </c>
      <c r="AO1435" s="135" t="s">
        <v>1</v>
      </c>
      <c r="AP1435" s="2" t="s">
        <v>1</v>
      </c>
      <c r="AQ1435" s="4">
        <v>66.135199999999998</v>
      </c>
      <c r="AR1435" s="4">
        <v>0</v>
      </c>
    </row>
    <row r="1436" spans="1:44" ht="15" customHeight="1" x14ac:dyDescent="0.25">
      <c r="A1436" s="2" t="s">
        <v>627</v>
      </c>
      <c r="B1436" s="47">
        <v>44493</v>
      </c>
      <c r="C1436" s="2" t="s">
        <v>6</v>
      </c>
      <c r="D1436" s="2" t="s">
        <v>48</v>
      </c>
      <c r="E1436" s="2" t="s">
        <v>229</v>
      </c>
      <c r="F1436" s="2" t="s">
        <v>3983</v>
      </c>
      <c r="G1436" s="2" t="s">
        <v>3</v>
      </c>
      <c r="H1436" s="2" t="s">
        <v>3988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1789.7472019999996</v>
      </c>
      <c r="R1436" s="1">
        <v>0</v>
      </c>
      <c r="S1436" s="1">
        <v>1425.3458999999998</v>
      </c>
      <c r="T1436" s="1">
        <v>0</v>
      </c>
      <c r="U1436" s="2" t="s">
        <v>0</v>
      </c>
      <c r="V1436" s="1">
        <v>0</v>
      </c>
      <c r="W1436" s="1">
        <v>314.13905000000005</v>
      </c>
      <c r="X1436" s="2" t="s">
        <v>8</v>
      </c>
      <c r="Y1436" s="1">
        <v>50.262251999999989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35" t="s">
        <v>1</v>
      </c>
      <c r="AN1436" s="2" t="s">
        <v>1</v>
      </c>
      <c r="AO1436" s="135" t="s">
        <v>1</v>
      </c>
      <c r="AP1436" s="2" t="s">
        <v>1</v>
      </c>
      <c r="AQ1436" s="4">
        <v>1789.7472019999998</v>
      </c>
      <c r="AR1436" s="4">
        <v>0</v>
      </c>
    </row>
    <row r="1437" spans="1:44" ht="15" customHeight="1" x14ac:dyDescent="0.25">
      <c r="A1437" s="2" t="s">
        <v>628</v>
      </c>
      <c r="B1437" s="47">
        <v>44493</v>
      </c>
      <c r="C1437" s="2" t="s">
        <v>6</v>
      </c>
      <c r="D1437" s="2" t="s">
        <v>48</v>
      </c>
      <c r="E1437" s="2" t="s">
        <v>229</v>
      </c>
      <c r="F1437" s="2" t="s">
        <v>3983</v>
      </c>
      <c r="G1437" s="2" t="s">
        <v>3</v>
      </c>
      <c r="H1437" s="2" t="s">
        <v>3989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2</v>
      </c>
      <c r="P1437" s="2" t="s">
        <v>1</v>
      </c>
      <c r="Q1437" s="1">
        <v>287.98859999999996</v>
      </c>
      <c r="R1437" s="1">
        <v>0</v>
      </c>
      <c r="S1437" s="1">
        <v>183.87225000000001</v>
      </c>
      <c r="T1437" s="1">
        <v>0</v>
      </c>
      <c r="U1437" s="2" t="s">
        <v>0</v>
      </c>
      <c r="V1437" s="1">
        <v>0</v>
      </c>
      <c r="W1437" s="1">
        <v>89.755449999999996</v>
      </c>
      <c r="X1437" s="2" t="s">
        <v>0</v>
      </c>
      <c r="Y1437" s="1">
        <v>14.360900000000001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35" t="s">
        <v>1</v>
      </c>
      <c r="AN1437" s="2" t="s">
        <v>1</v>
      </c>
      <c r="AO1437" s="135" t="s">
        <v>1</v>
      </c>
      <c r="AP1437" s="2" t="s">
        <v>1</v>
      </c>
      <c r="AQ1437" s="4">
        <v>287.98860000000002</v>
      </c>
      <c r="AR1437" s="4">
        <v>0</v>
      </c>
    </row>
    <row r="1438" spans="1:44" ht="15" customHeight="1" x14ac:dyDescent="0.25">
      <c r="A1438" s="2" t="s">
        <v>629</v>
      </c>
      <c r="B1438" s="47">
        <v>44493</v>
      </c>
      <c r="C1438" s="2" t="s">
        <v>6</v>
      </c>
      <c r="D1438" s="2" t="s">
        <v>48</v>
      </c>
      <c r="E1438" s="2" t="s">
        <v>229</v>
      </c>
      <c r="F1438" s="2" t="s">
        <v>3983</v>
      </c>
      <c r="G1438" s="2" t="s">
        <v>3</v>
      </c>
      <c r="H1438" s="2" t="s">
        <v>3990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1005.3156740000001</v>
      </c>
      <c r="R1438" s="1">
        <v>0</v>
      </c>
      <c r="S1438" s="1">
        <v>787.07889999999998</v>
      </c>
      <c r="T1438" s="1">
        <v>0</v>
      </c>
      <c r="U1438" s="2" t="s">
        <v>0</v>
      </c>
      <c r="V1438" s="1">
        <v>0</v>
      </c>
      <c r="W1438" s="1">
        <v>188.13515000000001</v>
      </c>
      <c r="X1438" s="2" t="s">
        <v>0</v>
      </c>
      <c r="Y1438" s="1">
        <v>30.101624000000005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35" t="s">
        <v>1</v>
      </c>
      <c r="AN1438" s="2" t="s">
        <v>1</v>
      </c>
      <c r="AO1438" s="135" t="s">
        <v>1</v>
      </c>
      <c r="AP1438" s="2" t="s">
        <v>1</v>
      </c>
      <c r="AQ1438" s="4">
        <v>1005.3156740000001</v>
      </c>
      <c r="AR1438" s="4">
        <v>0</v>
      </c>
    </row>
    <row r="1439" spans="1:44" ht="15" customHeight="1" x14ac:dyDescent="0.25">
      <c r="A1439" s="2" t="s">
        <v>630</v>
      </c>
      <c r="B1439" s="47">
        <v>44493</v>
      </c>
      <c r="C1439" s="2" t="s">
        <v>1364</v>
      </c>
      <c r="D1439" s="2" t="s">
        <v>48</v>
      </c>
      <c r="E1439" s="2" t="s">
        <v>1365</v>
      </c>
      <c r="F1439" s="2" t="s">
        <v>3991</v>
      </c>
      <c r="G1439" s="2" t="s">
        <v>3</v>
      </c>
      <c r="H1439" s="2" t="s">
        <v>3992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</v>
      </c>
      <c r="P1439" s="2" t="s">
        <v>1</v>
      </c>
      <c r="Q1439" s="1">
        <v>3916.2269499999979</v>
      </c>
      <c r="R1439" s="1">
        <v>0</v>
      </c>
      <c r="S1439" s="1">
        <v>3208.5406500000004</v>
      </c>
      <c r="T1439" s="1">
        <v>0</v>
      </c>
      <c r="U1439" s="2" t="s">
        <v>0</v>
      </c>
      <c r="V1439" s="1">
        <v>0</v>
      </c>
      <c r="W1439" s="1">
        <v>610.07440000000008</v>
      </c>
      <c r="X1439" s="2" t="s">
        <v>0</v>
      </c>
      <c r="Y1439" s="1">
        <v>97.611900000000006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35" t="s">
        <v>1</v>
      </c>
      <c r="AN1439" s="2" t="s">
        <v>1</v>
      </c>
      <c r="AO1439" s="135" t="s">
        <v>1</v>
      </c>
      <c r="AP1439" s="2" t="s">
        <v>1</v>
      </c>
      <c r="AQ1439" s="4">
        <v>3916.2269500000002</v>
      </c>
      <c r="AR1439" s="4">
        <v>0</v>
      </c>
    </row>
    <row r="1440" spans="1:44" ht="15" customHeight="1" x14ac:dyDescent="0.25">
      <c r="A1440" s="2" t="s">
        <v>631</v>
      </c>
      <c r="B1440" s="47">
        <v>44493</v>
      </c>
      <c r="C1440" s="2" t="s">
        <v>26</v>
      </c>
      <c r="D1440" s="2" t="s">
        <v>48</v>
      </c>
      <c r="E1440" s="2" t="s">
        <v>220</v>
      </c>
      <c r="F1440" s="2" t="s">
        <v>3993</v>
      </c>
      <c r="G1440" s="2" t="s">
        <v>3</v>
      </c>
      <c r="H1440" s="2" t="s">
        <v>3994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2595.7382200000002</v>
      </c>
      <c r="R1440" s="1">
        <v>0</v>
      </c>
      <c r="S1440" s="1">
        <v>1982.6715500000007</v>
      </c>
      <c r="T1440" s="1">
        <v>0</v>
      </c>
      <c r="U1440" s="2" t="s">
        <v>0</v>
      </c>
      <c r="V1440" s="1">
        <v>0</v>
      </c>
      <c r="W1440" s="1">
        <v>528.50575000000003</v>
      </c>
      <c r="X1440" s="2" t="s">
        <v>8</v>
      </c>
      <c r="Y1440" s="1">
        <v>84.560920000000024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35" t="s">
        <v>1</v>
      </c>
      <c r="AN1440" s="2" t="s">
        <v>1</v>
      </c>
      <c r="AO1440" s="135" t="s">
        <v>1</v>
      </c>
      <c r="AP1440" s="2" t="s">
        <v>1</v>
      </c>
      <c r="AQ1440" s="4">
        <v>2595.7382200000006</v>
      </c>
      <c r="AR1440" s="4">
        <v>0</v>
      </c>
    </row>
    <row r="1441" spans="1:44" ht="15" customHeight="1" x14ac:dyDescent="0.25">
      <c r="A1441" s="2" t="s">
        <v>632</v>
      </c>
      <c r="B1441" s="47">
        <v>44493</v>
      </c>
      <c r="C1441" s="2" t="s">
        <v>26</v>
      </c>
      <c r="D1441" s="2" t="s">
        <v>48</v>
      </c>
      <c r="E1441" s="2" t="s">
        <v>220</v>
      </c>
      <c r="F1441" s="2" t="s">
        <v>3993</v>
      </c>
      <c r="G1441" s="2" t="s">
        <v>3</v>
      </c>
      <c r="H1441" s="2" t="s">
        <v>3995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2</v>
      </c>
      <c r="P1441" s="2" t="s">
        <v>1</v>
      </c>
      <c r="Q1441" s="1">
        <v>1675.587794</v>
      </c>
      <c r="R1441" s="1">
        <v>0</v>
      </c>
      <c r="S1441" s="1">
        <v>1087.6364000000001</v>
      </c>
      <c r="T1441" s="1">
        <v>0</v>
      </c>
      <c r="U1441" s="2" t="s">
        <v>0</v>
      </c>
      <c r="V1441" s="1">
        <v>0</v>
      </c>
      <c r="W1441" s="1">
        <v>506.85464999999999</v>
      </c>
      <c r="X1441" s="2" t="s">
        <v>8</v>
      </c>
      <c r="Y1441" s="1">
        <v>81.096744000000001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35" t="s">
        <v>1</v>
      </c>
      <c r="AN1441" s="2" t="s">
        <v>1</v>
      </c>
      <c r="AO1441" s="135" t="s">
        <v>1</v>
      </c>
      <c r="AP1441" s="2" t="s">
        <v>1</v>
      </c>
      <c r="AQ1441" s="4">
        <v>1675.587794</v>
      </c>
      <c r="AR1441" s="4">
        <v>0</v>
      </c>
    </row>
    <row r="1442" spans="1:44" ht="15" customHeight="1" x14ac:dyDescent="0.25">
      <c r="A1442" s="2" t="s">
        <v>633</v>
      </c>
      <c r="B1442" s="47">
        <v>44493</v>
      </c>
      <c r="C1442" s="2" t="s">
        <v>26</v>
      </c>
      <c r="D1442" s="2" t="s">
        <v>48</v>
      </c>
      <c r="E1442" s="2" t="s">
        <v>220</v>
      </c>
      <c r="F1442" s="2" t="s">
        <v>3993</v>
      </c>
      <c r="G1442" s="2" t="s">
        <v>12</v>
      </c>
      <c r="H1442" s="2"/>
      <c r="I1442" s="1">
        <v>142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-8.65</v>
      </c>
      <c r="R1442" s="1">
        <v>0</v>
      </c>
      <c r="S1442" s="1">
        <v>-8.65</v>
      </c>
      <c r="T1442" s="1">
        <v>0</v>
      </c>
      <c r="U1442" s="2" t="s">
        <v>0</v>
      </c>
      <c r="V1442" s="1">
        <v>0</v>
      </c>
      <c r="W1442" s="1">
        <v>0</v>
      </c>
      <c r="X1442" s="2" t="s">
        <v>8</v>
      </c>
      <c r="Y1442" s="1">
        <v>0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35" t="s">
        <v>1</v>
      </c>
      <c r="AN1442" s="2" t="s">
        <v>1</v>
      </c>
      <c r="AO1442" s="135" t="s">
        <v>1</v>
      </c>
      <c r="AP1442" s="2" t="s">
        <v>1</v>
      </c>
      <c r="AQ1442" s="4">
        <v>-8.65</v>
      </c>
      <c r="AR1442" s="4">
        <v>0</v>
      </c>
    </row>
    <row r="1443" spans="1:44" ht="15" customHeight="1" x14ac:dyDescent="0.25">
      <c r="A1443" s="2" t="s">
        <v>634</v>
      </c>
      <c r="B1443" s="47">
        <v>44493</v>
      </c>
      <c r="C1443" s="2" t="s">
        <v>1364</v>
      </c>
      <c r="D1443" s="2" t="s">
        <v>41</v>
      </c>
      <c r="E1443" s="2" t="s">
        <v>1366</v>
      </c>
      <c r="F1443" s="2" t="s">
        <v>3991</v>
      </c>
      <c r="G1443" s="2" t="s">
        <v>3</v>
      </c>
      <c r="H1443" s="2" t="s">
        <v>3996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2545.8984</v>
      </c>
      <c r="R1443" s="1">
        <v>0</v>
      </c>
      <c r="S1443" s="1">
        <v>1987.2501</v>
      </c>
      <c r="T1443" s="1">
        <v>0</v>
      </c>
      <c r="U1443" s="2" t="s">
        <v>0</v>
      </c>
      <c r="V1443" s="1">
        <v>0</v>
      </c>
      <c r="W1443" s="1">
        <v>481.59339999999997</v>
      </c>
      <c r="X1443" s="2" t="s">
        <v>0</v>
      </c>
      <c r="Y1443" s="1">
        <v>77.054900000000018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35" t="s">
        <v>1</v>
      </c>
      <c r="AN1443" s="2" t="s">
        <v>1</v>
      </c>
      <c r="AO1443" s="135" t="s">
        <v>1</v>
      </c>
      <c r="AP1443" s="2" t="s">
        <v>1</v>
      </c>
      <c r="AQ1443" s="4">
        <v>2545.8984</v>
      </c>
      <c r="AR1443" s="4">
        <v>0</v>
      </c>
    </row>
    <row r="1444" spans="1:44" ht="15" customHeight="1" x14ac:dyDescent="0.25">
      <c r="A1444" s="2" t="s">
        <v>635</v>
      </c>
      <c r="B1444" s="47">
        <v>44493</v>
      </c>
      <c r="C1444" s="2" t="s">
        <v>1364</v>
      </c>
      <c r="D1444" s="2" t="s">
        <v>41</v>
      </c>
      <c r="E1444" s="2" t="s">
        <v>1366</v>
      </c>
      <c r="F1444" s="2" t="s">
        <v>3997</v>
      </c>
      <c r="G1444" s="2" t="s">
        <v>3</v>
      </c>
      <c r="H1444" s="2" t="s">
        <v>3998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3999</v>
      </c>
      <c r="P1444" s="2" t="s">
        <v>4000</v>
      </c>
      <c r="Q1444" s="1">
        <v>26.499749999999999</v>
      </c>
      <c r="R1444" s="1">
        <v>0</v>
      </c>
      <c r="S1444" s="1">
        <v>26.499749999999999</v>
      </c>
      <c r="T1444" s="1">
        <v>0</v>
      </c>
      <c r="U1444" s="2" t="s">
        <v>0</v>
      </c>
      <c r="V1444" s="1">
        <v>0</v>
      </c>
      <c r="W1444" s="1">
        <v>0</v>
      </c>
      <c r="X1444" s="2" t="s">
        <v>0</v>
      </c>
      <c r="Y1444" s="1">
        <v>0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35" t="s">
        <v>1</v>
      </c>
      <c r="AN1444" s="2" t="s">
        <v>1</v>
      </c>
      <c r="AO1444" s="135" t="s">
        <v>1</v>
      </c>
      <c r="AP1444" s="2" t="s">
        <v>1</v>
      </c>
      <c r="AQ1444" s="98">
        <v>26.499749999999999</v>
      </c>
      <c r="AR1444" s="7">
        <v>0</v>
      </c>
    </row>
    <row r="1445" spans="1:44" ht="15" customHeight="1" x14ac:dyDescent="0.25">
      <c r="A1445" s="2" t="s">
        <v>636</v>
      </c>
      <c r="B1445" s="46">
        <v>44493</v>
      </c>
      <c r="C1445" s="2" t="s">
        <v>1364</v>
      </c>
      <c r="D1445" s="2" t="s">
        <v>41</v>
      </c>
      <c r="E1445" s="2" t="s">
        <v>1366</v>
      </c>
      <c r="F1445" s="58" t="s">
        <v>3991</v>
      </c>
      <c r="G1445" s="2" t="s">
        <v>3</v>
      </c>
      <c r="H1445" s="2" t="s">
        <v>4001</v>
      </c>
      <c r="I1445" s="2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1845.0837100000001</v>
      </c>
      <c r="R1445" s="1">
        <v>0</v>
      </c>
      <c r="S1445" s="1">
        <v>1395.4788000000001</v>
      </c>
      <c r="T1445" s="1">
        <v>0</v>
      </c>
      <c r="U1445" s="2" t="s">
        <v>0</v>
      </c>
      <c r="V1445" s="1">
        <v>0</v>
      </c>
      <c r="W1445" s="1">
        <v>387.59055000000006</v>
      </c>
      <c r="X1445" s="2" t="s">
        <v>8</v>
      </c>
      <c r="Y1445" s="1">
        <v>62.014360000000011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134" t="s">
        <v>0</v>
      </c>
      <c r="AK1445" s="1">
        <v>0</v>
      </c>
      <c r="AL1445" s="1">
        <v>0</v>
      </c>
      <c r="AM1445" s="134" t="s">
        <v>1</v>
      </c>
      <c r="AN1445" s="134" t="s">
        <v>1</v>
      </c>
      <c r="AO1445" s="134" t="s">
        <v>1</v>
      </c>
      <c r="AP1445" s="134" t="s">
        <v>1</v>
      </c>
      <c r="AQ1445" s="98">
        <v>1845.0837100000003</v>
      </c>
      <c r="AR1445" s="7">
        <v>0</v>
      </c>
    </row>
    <row r="1446" spans="1:44" ht="15" customHeight="1" x14ac:dyDescent="0.25">
      <c r="A1446" s="2" t="s">
        <v>637</v>
      </c>
      <c r="B1446" s="46">
        <v>44493</v>
      </c>
      <c r="C1446" s="2" t="s">
        <v>6</v>
      </c>
      <c r="D1446" s="2" t="s">
        <v>41</v>
      </c>
      <c r="E1446" s="2" t="s">
        <v>218</v>
      </c>
      <c r="F1446" s="58" t="s">
        <v>3410</v>
      </c>
      <c r="G1446" s="2" t="s">
        <v>3</v>
      </c>
      <c r="H1446" s="2" t="s">
        <v>4002</v>
      </c>
      <c r="I1446" s="2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1">
        <v>4635.883178000001</v>
      </c>
      <c r="R1446" s="1">
        <v>0</v>
      </c>
      <c r="S1446" s="1">
        <v>3366.9492000000018</v>
      </c>
      <c r="T1446" s="1">
        <v>0</v>
      </c>
      <c r="U1446" s="2" t="s">
        <v>0</v>
      </c>
      <c r="V1446" s="1">
        <v>0</v>
      </c>
      <c r="W1446" s="1">
        <v>1093.9086499999996</v>
      </c>
      <c r="X1446" s="2" t="s">
        <v>0</v>
      </c>
      <c r="Y1446" s="1">
        <v>175.025328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134" t="s">
        <v>0</v>
      </c>
      <c r="AK1446" s="1">
        <v>0</v>
      </c>
      <c r="AL1446" s="1">
        <v>0</v>
      </c>
      <c r="AM1446" s="134" t="s">
        <v>1</v>
      </c>
      <c r="AN1446" s="134" t="s">
        <v>1</v>
      </c>
      <c r="AO1446" s="134" t="s">
        <v>1</v>
      </c>
      <c r="AP1446" s="134" t="s">
        <v>1</v>
      </c>
      <c r="AQ1446" s="98">
        <v>4635.883178000001</v>
      </c>
      <c r="AR1446" s="7">
        <v>0</v>
      </c>
    </row>
    <row r="1447" spans="1:44" ht="15" customHeight="1" x14ac:dyDescent="0.25">
      <c r="A1447" s="2" t="s">
        <v>638</v>
      </c>
      <c r="B1447" s="47">
        <v>44493</v>
      </c>
      <c r="C1447" s="2" t="s">
        <v>34</v>
      </c>
      <c r="D1447" s="2" t="s">
        <v>41</v>
      </c>
      <c r="E1447" s="2" t="s">
        <v>216</v>
      </c>
      <c r="F1447" s="2" t="s">
        <v>4003</v>
      </c>
      <c r="G1447" s="2" t="s">
        <v>12</v>
      </c>
      <c r="H1447" s="2" t="s">
        <v>1</v>
      </c>
      <c r="I1447" s="1" t="s">
        <v>4004</v>
      </c>
      <c r="J1447" s="1" t="s">
        <v>1</v>
      </c>
      <c r="K1447" s="1" t="s">
        <v>4005</v>
      </c>
      <c r="L1447" s="1" t="s">
        <v>4006</v>
      </c>
      <c r="M1447" s="1">
        <v>5.9</v>
      </c>
      <c r="N1447" s="2" t="s">
        <v>11</v>
      </c>
      <c r="O1447" s="2" t="s">
        <v>4007</v>
      </c>
      <c r="P1447" s="2" t="s">
        <v>4008</v>
      </c>
      <c r="Q1447" s="1">
        <v>-5.9043999999999999</v>
      </c>
      <c r="R1447" s="1">
        <v>0</v>
      </c>
      <c r="S1447" s="1">
        <v>0</v>
      </c>
      <c r="T1447" s="1">
        <v>0</v>
      </c>
      <c r="U1447" s="2" t="s">
        <v>0</v>
      </c>
      <c r="V1447" s="1">
        <v>0</v>
      </c>
      <c r="W1447" s="1">
        <v>-5.09</v>
      </c>
      <c r="X1447" s="2" t="s">
        <v>8</v>
      </c>
      <c r="Y1447" s="1">
        <v>-0.81440000000000001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2" t="s">
        <v>0</v>
      </c>
      <c r="AK1447" s="1">
        <v>0</v>
      </c>
      <c r="AL1447" s="1">
        <v>0</v>
      </c>
      <c r="AM1447" s="135" t="s">
        <v>1</v>
      </c>
      <c r="AN1447" s="2" t="s">
        <v>1</v>
      </c>
      <c r="AO1447" s="135" t="s">
        <v>1</v>
      </c>
      <c r="AP1447" s="2" t="s">
        <v>1</v>
      </c>
      <c r="AQ1447" s="4">
        <v>-5.9043999999999999</v>
      </c>
      <c r="AR1447" s="4">
        <v>0</v>
      </c>
    </row>
    <row r="1448" spans="1:44" ht="15" customHeight="1" x14ac:dyDescent="0.25">
      <c r="A1448" s="2" t="s">
        <v>639</v>
      </c>
      <c r="B1448" s="47">
        <v>44493</v>
      </c>
      <c r="C1448" s="2" t="s">
        <v>34</v>
      </c>
      <c r="D1448" s="2" t="s">
        <v>41</v>
      </c>
      <c r="E1448" s="2" t="s">
        <v>216</v>
      </c>
      <c r="F1448" s="2" t="s">
        <v>4009</v>
      </c>
      <c r="G1448" s="2" t="s">
        <v>3</v>
      </c>
      <c r="H1448" s="2" t="s">
        <v>4010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1">
        <v>3108.7835000000005</v>
      </c>
      <c r="R1448" s="1">
        <v>0</v>
      </c>
      <c r="S1448" s="1">
        <v>2717.6626500000007</v>
      </c>
      <c r="T1448" s="1">
        <v>0</v>
      </c>
      <c r="U1448" s="2" t="s">
        <v>0</v>
      </c>
      <c r="V1448" s="1">
        <v>0</v>
      </c>
      <c r="W1448" s="1">
        <v>337.17315000000002</v>
      </c>
      <c r="X1448" s="2" t="s">
        <v>8</v>
      </c>
      <c r="Y1448" s="1">
        <v>53.947700000000005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35" t="s">
        <v>1</v>
      </c>
      <c r="AN1448" s="2" t="s">
        <v>1</v>
      </c>
      <c r="AO1448" s="135" t="s">
        <v>1</v>
      </c>
      <c r="AP1448" s="2" t="s">
        <v>1</v>
      </c>
      <c r="AQ1448" s="4">
        <v>3108.7835000000009</v>
      </c>
      <c r="AR1448" s="4">
        <v>0</v>
      </c>
    </row>
    <row r="1449" spans="1:44" ht="15" customHeight="1" x14ac:dyDescent="0.25">
      <c r="A1449" s="2" t="s">
        <v>640</v>
      </c>
      <c r="B1449" s="47">
        <v>44493</v>
      </c>
      <c r="C1449" s="2" t="s">
        <v>26</v>
      </c>
      <c r="D1449" s="2" t="s">
        <v>41</v>
      </c>
      <c r="E1449" s="2" t="s">
        <v>211</v>
      </c>
      <c r="F1449" s="2" t="s">
        <v>3699</v>
      </c>
      <c r="G1449" s="2" t="s">
        <v>3</v>
      </c>
      <c r="H1449" s="2" t="s">
        <v>4011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2480.840885999999</v>
      </c>
      <c r="R1449" s="1">
        <v>0</v>
      </c>
      <c r="S1449" s="1">
        <v>1682.3147499999995</v>
      </c>
      <c r="T1449" s="1">
        <v>0</v>
      </c>
      <c r="U1449" s="2" t="s">
        <v>0</v>
      </c>
      <c r="V1449" s="1">
        <v>0</v>
      </c>
      <c r="W1449" s="1">
        <v>688.38460000000021</v>
      </c>
      <c r="X1449" s="2" t="s">
        <v>0</v>
      </c>
      <c r="Y1449" s="1">
        <v>110.141536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35" t="s">
        <v>1</v>
      </c>
      <c r="AN1449" s="2" t="s">
        <v>1</v>
      </c>
      <c r="AO1449" s="135" t="s">
        <v>1</v>
      </c>
      <c r="AP1449" s="2" t="s">
        <v>1</v>
      </c>
      <c r="AQ1449" s="4">
        <v>2480.840886</v>
      </c>
      <c r="AR1449" s="4">
        <v>0</v>
      </c>
    </row>
    <row r="1450" spans="1:44" ht="15" customHeight="1" x14ac:dyDescent="0.25">
      <c r="A1450" s="2" t="s">
        <v>641</v>
      </c>
      <c r="B1450" s="47">
        <v>44493</v>
      </c>
      <c r="C1450" s="2" t="s">
        <v>6</v>
      </c>
      <c r="D1450" s="2" t="s">
        <v>41</v>
      </c>
      <c r="E1450" s="2" t="s">
        <v>214</v>
      </c>
      <c r="F1450" s="2" t="s">
        <v>2764</v>
      </c>
      <c r="G1450" s="2" t="s">
        <v>3</v>
      </c>
      <c r="H1450" s="2" t="s">
        <v>4012</v>
      </c>
      <c r="I1450" s="1"/>
      <c r="J1450" s="1"/>
      <c r="K1450" s="1"/>
      <c r="L1450" s="1"/>
      <c r="M1450" s="1">
        <v>0</v>
      </c>
      <c r="N1450" s="2"/>
      <c r="O1450" s="2" t="s">
        <v>2</v>
      </c>
      <c r="P1450" s="2"/>
      <c r="Q1450" s="1">
        <v>1396.16</v>
      </c>
      <c r="R1450" s="1">
        <v>0</v>
      </c>
      <c r="S1450" s="1">
        <v>1396.16</v>
      </c>
      <c r="T1450" s="1">
        <v>0</v>
      </c>
      <c r="U1450" s="2" t="s">
        <v>0</v>
      </c>
      <c r="V1450" s="1">
        <v>0</v>
      </c>
      <c r="W1450" s="1">
        <v>0</v>
      </c>
      <c r="X1450" s="2" t="s">
        <v>8</v>
      </c>
      <c r="Y1450" s="1">
        <v>0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35"/>
      <c r="AN1450" s="2"/>
      <c r="AO1450" s="135">
        <v>0</v>
      </c>
      <c r="AP1450" s="2">
        <v>0</v>
      </c>
      <c r="AQ1450" s="4">
        <v>1396.16</v>
      </c>
      <c r="AR1450" s="4">
        <v>0</v>
      </c>
    </row>
    <row r="1451" spans="1:44" ht="15" customHeight="1" x14ac:dyDescent="0.25">
      <c r="A1451" s="2" t="s">
        <v>642</v>
      </c>
      <c r="B1451" s="47">
        <v>44493</v>
      </c>
      <c r="C1451" s="2" t="s">
        <v>6</v>
      </c>
      <c r="D1451" s="2" t="s">
        <v>41</v>
      </c>
      <c r="E1451" s="2" t="s">
        <v>214</v>
      </c>
      <c r="F1451" s="2" t="s">
        <v>2764</v>
      </c>
      <c r="G1451" s="2" t="s">
        <v>12</v>
      </c>
      <c r="H1451" s="2"/>
      <c r="I1451" s="1" t="s">
        <v>4013</v>
      </c>
      <c r="J1451" s="1"/>
      <c r="K1451" s="1"/>
      <c r="L1451" s="1"/>
      <c r="M1451" s="1">
        <v>0</v>
      </c>
      <c r="N1451" s="2"/>
      <c r="O1451" s="2" t="s">
        <v>2</v>
      </c>
      <c r="P1451" s="2"/>
      <c r="Q1451" s="1">
        <v>-91.14</v>
      </c>
      <c r="R1451" s="1">
        <v>0</v>
      </c>
      <c r="S1451" s="1">
        <v>-91.14</v>
      </c>
      <c r="T1451" s="1">
        <v>0</v>
      </c>
      <c r="U1451" s="2" t="s">
        <v>0</v>
      </c>
      <c r="V1451" s="1">
        <v>0</v>
      </c>
      <c r="W1451" s="1">
        <v>0</v>
      </c>
      <c r="X1451" s="2" t="s">
        <v>8</v>
      </c>
      <c r="Y1451" s="1">
        <v>0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35"/>
      <c r="AN1451" s="2"/>
      <c r="AO1451" s="135">
        <v>0</v>
      </c>
      <c r="AP1451" s="2">
        <v>0</v>
      </c>
      <c r="AQ1451" s="4">
        <v>-91.14</v>
      </c>
      <c r="AR1451" s="4">
        <v>0</v>
      </c>
    </row>
    <row r="1452" spans="1:44" ht="15" customHeight="1" x14ac:dyDescent="0.25">
      <c r="A1452" s="2" t="s">
        <v>643</v>
      </c>
      <c r="B1452" s="47">
        <v>44493</v>
      </c>
      <c r="C1452" s="2" t="s">
        <v>6</v>
      </c>
      <c r="D1452" s="2" t="s">
        <v>41</v>
      </c>
      <c r="E1452" s="2" t="s">
        <v>1110</v>
      </c>
      <c r="F1452" s="2" t="s">
        <v>1350</v>
      </c>
      <c r="G1452" s="2" t="s">
        <v>895</v>
      </c>
      <c r="H1452" s="2" t="s">
        <v>4014</v>
      </c>
      <c r="I1452" s="1"/>
      <c r="J1452" s="1"/>
      <c r="K1452" s="1"/>
      <c r="L1452" s="1"/>
      <c r="M1452" s="1">
        <v>0</v>
      </c>
      <c r="N1452" s="2"/>
      <c r="O1452" s="2" t="s">
        <v>2</v>
      </c>
      <c r="P1452" s="2"/>
      <c r="Q1452" s="1">
        <v>1419.4176</v>
      </c>
      <c r="R1452" s="1">
        <v>0</v>
      </c>
      <c r="S1452" s="1">
        <v>1407.69</v>
      </c>
      <c r="T1452" s="1">
        <v>0</v>
      </c>
      <c r="U1452" s="2" t="s">
        <v>0</v>
      </c>
      <c r="V1452" s="1">
        <v>0</v>
      </c>
      <c r="W1452" s="1">
        <v>10.11</v>
      </c>
      <c r="X1452" s="2" t="s">
        <v>0</v>
      </c>
      <c r="Y1452" s="1">
        <v>1.6175999999999999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35"/>
      <c r="AN1452" s="2"/>
      <c r="AO1452" s="135">
        <v>0</v>
      </c>
      <c r="AP1452" s="2"/>
      <c r="AQ1452" s="4">
        <v>1419.4176</v>
      </c>
      <c r="AR1452" s="4">
        <v>0</v>
      </c>
    </row>
    <row r="1453" spans="1:44" ht="15" customHeight="1" x14ac:dyDescent="0.25">
      <c r="A1453" s="2" t="s">
        <v>644</v>
      </c>
      <c r="B1453" s="47">
        <v>44493</v>
      </c>
      <c r="C1453" s="2" t="s">
        <v>1364</v>
      </c>
      <c r="D1453" s="2" t="s">
        <v>37</v>
      </c>
      <c r="E1453" s="2" t="s">
        <v>1367</v>
      </c>
      <c r="F1453" s="2" t="s">
        <v>3873</v>
      </c>
      <c r="G1453" s="2" t="s">
        <v>3</v>
      </c>
      <c r="H1453" s="2" t="s">
        <v>4015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4299.3878500000001</v>
      </c>
      <c r="R1453" s="1">
        <v>0</v>
      </c>
      <c r="S1453" s="1">
        <v>3387.9083500000011</v>
      </c>
      <c r="T1453" s="1">
        <v>0</v>
      </c>
      <c r="U1453" s="2" t="s">
        <v>0</v>
      </c>
      <c r="V1453" s="1">
        <v>0</v>
      </c>
      <c r="W1453" s="1">
        <v>785.75829999999996</v>
      </c>
      <c r="X1453" s="2" t="s">
        <v>0</v>
      </c>
      <c r="Y1453" s="1">
        <v>125.72120000000004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35" t="s">
        <v>1</v>
      </c>
      <c r="AN1453" s="2" t="s">
        <v>1</v>
      </c>
      <c r="AO1453" s="135" t="s">
        <v>1</v>
      </c>
      <c r="AP1453" s="2" t="s">
        <v>1</v>
      </c>
      <c r="AQ1453" s="4">
        <v>4299.387850000001</v>
      </c>
      <c r="AR1453" s="4">
        <v>0</v>
      </c>
    </row>
    <row r="1454" spans="1:44" ht="15" customHeight="1" x14ac:dyDescent="0.25">
      <c r="A1454" s="2" t="s">
        <v>645</v>
      </c>
      <c r="B1454" s="47">
        <v>44493</v>
      </c>
      <c r="C1454" s="2" t="s">
        <v>1364</v>
      </c>
      <c r="D1454" s="2" t="s">
        <v>37</v>
      </c>
      <c r="E1454" s="2" t="s">
        <v>1367</v>
      </c>
      <c r="F1454" s="2" t="s">
        <v>3875</v>
      </c>
      <c r="G1454" s="2" t="s">
        <v>12</v>
      </c>
      <c r="H1454" s="2" t="s">
        <v>1</v>
      </c>
      <c r="I1454" s="1" t="s">
        <v>2740</v>
      </c>
      <c r="J1454" s="1" t="s">
        <v>1</v>
      </c>
      <c r="K1454" s="1" t="s">
        <v>4016</v>
      </c>
      <c r="L1454" s="1" t="s">
        <v>3949</v>
      </c>
      <c r="M1454" s="1">
        <v>22.87</v>
      </c>
      <c r="N1454" s="2" t="s">
        <v>11</v>
      </c>
      <c r="O1454" s="2" t="s">
        <v>4017</v>
      </c>
      <c r="P1454" s="2" t="s">
        <v>4018</v>
      </c>
      <c r="Q1454" s="1">
        <v>-6.5888</v>
      </c>
      <c r="R1454" s="1">
        <v>0</v>
      </c>
      <c r="S1454" s="1">
        <v>0</v>
      </c>
      <c r="T1454" s="1">
        <v>0</v>
      </c>
      <c r="U1454" s="2" t="s">
        <v>0</v>
      </c>
      <c r="V1454" s="1">
        <v>0</v>
      </c>
      <c r="W1454" s="1">
        <v>-5.68</v>
      </c>
      <c r="X1454" s="2" t="s">
        <v>8</v>
      </c>
      <c r="Y1454" s="1">
        <v>-0.90880000000000005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35" t="s">
        <v>1</v>
      </c>
      <c r="AN1454" s="2" t="s">
        <v>1</v>
      </c>
      <c r="AO1454" s="135" t="s">
        <v>1</v>
      </c>
      <c r="AP1454" s="2" t="s">
        <v>1</v>
      </c>
      <c r="AQ1454" s="4">
        <v>-6.5888</v>
      </c>
      <c r="AR1454" s="4">
        <v>0</v>
      </c>
    </row>
    <row r="1455" spans="1:44" ht="15" customHeight="1" x14ac:dyDescent="0.25">
      <c r="A1455" s="2" t="s">
        <v>646</v>
      </c>
      <c r="B1455" s="47">
        <v>44493</v>
      </c>
      <c r="C1455" s="2" t="s">
        <v>6</v>
      </c>
      <c r="D1455" s="2" t="s">
        <v>37</v>
      </c>
      <c r="E1455" s="2" t="s">
        <v>209</v>
      </c>
      <c r="F1455" s="2" t="s">
        <v>4019</v>
      </c>
      <c r="G1455" s="2" t="s">
        <v>3</v>
      </c>
      <c r="H1455" s="2" t="s">
        <v>4020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1268</v>
      </c>
      <c r="P1455" s="2" t="s">
        <v>1269</v>
      </c>
      <c r="Q1455" s="1">
        <v>236.31120000000001</v>
      </c>
      <c r="R1455" s="1">
        <v>0</v>
      </c>
      <c r="S1455" s="1">
        <v>195.07319999999999</v>
      </c>
      <c r="T1455" s="1">
        <v>35.549999999999997</v>
      </c>
      <c r="U1455" s="2" t="s">
        <v>8</v>
      </c>
      <c r="V1455" s="1">
        <v>5.6879999999999997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35" t="s">
        <v>1</v>
      </c>
      <c r="AN1455" s="2" t="s">
        <v>1</v>
      </c>
      <c r="AO1455" s="135" t="s">
        <v>1</v>
      </c>
      <c r="AP1455" s="2" t="s">
        <v>1</v>
      </c>
      <c r="AQ1455" s="4">
        <v>236.31119999999999</v>
      </c>
      <c r="AR1455" s="4">
        <v>0</v>
      </c>
    </row>
    <row r="1456" spans="1:44" ht="15" customHeight="1" x14ac:dyDescent="0.25">
      <c r="A1456" s="2" t="s">
        <v>647</v>
      </c>
      <c r="B1456" s="47">
        <v>44493</v>
      </c>
      <c r="C1456" s="2" t="s">
        <v>6</v>
      </c>
      <c r="D1456" s="2" t="s">
        <v>37</v>
      </c>
      <c r="E1456" s="2" t="s">
        <v>209</v>
      </c>
      <c r="F1456" s="2" t="s">
        <v>4019</v>
      </c>
      <c r="G1456" s="2" t="s">
        <v>3</v>
      </c>
      <c r="H1456" s="2" t="s">
        <v>4021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925</v>
      </c>
      <c r="P1456" s="2" t="s">
        <v>1133</v>
      </c>
      <c r="Q1456" s="1">
        <v>105.84155</v>
      </c>
      <c r="R1456" s="1">
        <v>0</v>
      </c>
      <c r="S1456" s="1">
        <v>90.459949999999992</v>
      </c>
      <c r="T1456" s="1">
        <v>13.26</v>
      </c>
      <c r="U1456" s="2" t="s">
        <v>8</v>
      </c>
      <c r="V1456" s="1">
        <v>2.1215999999999999</v>
      </c>
      <c r="W1456" s="1">
        <v>0</v>
      </c>
      <c r="X1456" s="2" t="s">
        <v>0</v>
      </c>
      <c r="Y1456" s="1">
        <v>0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35" t="s">
        <v>1</v>
      </c>
      <c r="AN1456" s="2" t="s">
        <v>1</v>
      </c>
      <c r="AO1456" s="135" t="s">
        <v>1</v>
      </c>
      <c r="AP1456" s="2" t="s">
        <v>1</v>
      </c>
      <c r="AQ1456" s="4">
        <v>105.84155</v>
      </c>
      <c r="AR1456" s="4">
        <v>0</v>
      </c>
    </row>
    <row r="1457" spans="1:44" ht="15" customHeight="1" x14ac:dyDescent="0.25">
      <c r="A1457" s="2" t="s">
        <v>648</v>
      </c>
      <c r="B1457" s="47">
        <v>44493</v>
      </c>
      <c r="C1457" s="2" t="s">
        <v>6</v>
      </c>
      <c r="D1457" s="2" t="s">
        <v>37</v>
      </c>
      <c r="E1457" s="2" t="s">
        <v>209</v>
      </c>
      <c r="F1457" s="2" t="s">
        <v>4019</v>
      </c>
      <c r="G1457" s="2" t="s">
        <v>3</v>
      </c>
      <c r="H1457" s="2" t="s">
        <v>4022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4023</v>
      </c>
      <c r="P1457" s="2" t="s">
        <v>4024</v>
      </c>
      <c r="Q1457" s="1">
        <v>21.633600000000001</v>
      </c>
      <c r="R1457" s="1">
        <v>0</v>
      </c>
      <c r="S1457" s="1">
        <v>15.879999999999999</v>
      </c>
      <c r="T1457" s="1">
        <v>4.96</v>
      </c>
      <c r="U1457" s="2" t="s">
        <v>8</v>
      </c>
      <c r="V1457" s="1">
        <v>0.79359999999999997</v>
      </c>
      <c r="W1457" s="1">
        <v>0</v>
      </c>
      <c r="X1457" s="2" t="s">
        <v>0</v>
      </c>
      <c r="Y1457" s="1">
        <v>0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35" t="s">
        <v>1</v>
      </c>
      <c r="AN1457" s="2" t="s">
        <v>1</v>
      </c>
      <c r="AO1457" s="135" t="s">
        <v>1</v>
      </c>
      <c r="AP1457" s="2" t="s">
        <v>1</v>
      </c>
      <c r="AQ1457" s="4">
        <v>21.633600000000001</v>
      </c>
      <c r="AR1457" s="4">
        <v>0</v>
      </c>
    </row>
    <row r="1458" spans="1:44" ht="15" customHeight="1" x14ac:dyDescent="0.25">
      <c r="A1458" s="2" t="s">
        <v>649</v>
      </c>
      <c r="B1458" s="47">
        <v>44493</v>
      </c>
      <c r="C1458" s="2" t="s">
        <v>6</v>
      </c>
      <c r="D1458" s="2" t="s">
        <v>37</v>
      </c>
      <c r="E1458" s="2" t="s">
        <v>209</v>
      </c>
      <c r="F1458" s="2" t="s">
        <v>4019</v>
      </c>
      <c r="G1458" s="2" t="s">
        <v>12</v>
      </c>
      <c r="H1458" s="2" t="s">
        <v>1</v>
      </c>
      <c r="I1458" s="1" t="s">
        <v>1391</v>
      </c>
      <c r="J1458" s="1" t="s">
        <v>1</v>
      </c>
      <c r="K1458" s="1" t="s">
        <v>4025</v>
      </c>
      <c r="L1458" s="1" t="s">
        <v>3949</v>
      </c>
      <c r="M1458" s="1">
        <v>16.96</v>
      </c>
      <c r="N1458" s="2" t="s">
        <v>11</v>
      </c>
      <c r="O1458" s="2" t="s">
        <v>4026</v>
      </c>
      <c r="P1458" s="2" t="s">
        <v>4027</v>
      </c>
      <c r="Q1458" s="1">
        <v>-16.96</v>
      </c>
      <c r="R1458" s="1">
        <v>0</v>
      </c>
      <c r="S1458" s="1">
        <v>-16.96</v>
      </c>
      <c r="T1458" s="1">
        <v>0</v>
      </c>
      <c r="U1458" s="2" t="s">
        <v>0</v>
      </c>
      <c r="V1458" s="1">
        <v>0</v>
      </c>
      <c r="W1458" s="1">
        <v>0</v>
      </c>
      <c r="X1458" s="2" t="s">
        <v>0</v>
      </c>
      <c r="Y1458" s="1">
        <v>0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35" t="s">
        <v>1</v>
      </c>
      <c r="AN1458" s="2" t="s">
        <v>1</v>
      </c>
      <c r="AO1458" s="135" t="s">
        <v>1</v>
      </c>
      <c r="AP1458" s="2" t="s">
        <v>1</v>
      </c>
      <c r="AQ1458" s="4">
        <v>-16.96</v>
      </c>
      <c r="AR1458" s="4">
        <v>0</v>
      </c>
    </row>
    <row r="1459" spans="1:44" ht="15" customHeight="1" x14ac:dyDescent="0.25">
      <c r="A1459" s="2" t="s">
        <v>650</v>
      </c>
      <c r="B1459" s="47">
        <v>44493</v>
      </c>
      <c r="C1459" s="2" t="s">
        <v>6</v>
      </c>
      <c r="D1459" s="2" t="s">
        <v>37</v>
      </c>
      <c r="E1459" s="2" t="s">
        <v>209</v>
      </c>
      <c r="F1459" s="2" t="s">
        <v>4019</v>
      </c>
      <c r="G1459" s="2" t="s">
        <v>3</v>
      </c>
      <c r="H1459" s="2" t="s">
        <v>4028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735.36069999999995</v>
      </c>
      <c r="R1459" s="1">
        <v>0</v>
      </c>
      <c r="S1459" s="1">
        <v>630.30409999999995</v>
      </c>
      <c r="T1459" s="1">
        <v>0</v>
      </c>
      <c r="U1459" s="2" t="s">
        <v>0</v>
      </c>
      <c r="V1459" s="1">
        <v>0</v>
      </c>
      <c r="W1459" s="1">
        <v>90.566000000000003</v>
      </c>
      <c r="X1459" s="2" t="s">
        <v>8</v>
      </c>
      <c r="Y1459" s="1">
        <v>14.490600000000001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35" t="s">
        <v>1</v>
      </c>
      <c r="AN1459" s="2" t="s">
        <v>1</v>
      </c>
      <c r="AO1459" s="135" t="s">
        <v>1</v>
      </c>
      <c r="AP1459" s="2" t="s">
        <v>1</v>
      </c>
      <c r="AQ1459" s="4">
        <v>735.36069999999995</v>
      </c>
      <c r="AR1459" s="4">
        <v>0</v>
      </c>
    </row>
    <row r="1460" spans="1:44" ht="15" customHeight="1" x14ac:dyDescent="0.25">
      <c r="A1460" s="2" t="s">
        <v>651</v>
      </c>
      <c r="B1460" s="47">
        <v>44493</v>
      </c>
      <c r="C1460" s="2" t="s">
        <v>6</v>
      </c>
      <c r="D1460" s="2" t="s">
        <v>37</v>
      </c>
      <c r="E1460" s="2" t="s">
        <v>209</v>
      </c>
      <c r="F1460" s="2" t="s">
        <v>4019</v>
      </c>
      <c r="G1460" s="2" t="s">
        <v>3</v>
      </c>
      <c r="H1460" s="2" t="s">
        <v>4029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2155.9842499999995</v>
      </c>
      <c r="R1460" s="1">
        <v>0</v>
      </c>
      <c r="S1460" s="1">
        <v>1615.8787500000003</v>
      </c>
      <c r="T1460" s="1">
        <v>0</v>
      </c>
      <c r="U1460" s="2" t="s">
        <v>0</v>
      </c>
      <c r="V1460" s="1">
        <v>0</v>
      </c>
      <c r="W1460" s="1">
        <v>465.60820000000007</v>
      </c>
      <c r="X1460" s="2" t="s">
        <v>8</v>
      </c>
      <c r="Y1460" s="1">
        <v>74.49730000000001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35" t="s">
        <v>1</v>
      </c>
      <c r="AN1460" s="2" t="s">
        <v>1</v>
      </c>
      <c r="AO1460" s="135" t="s">
        <v>1</v>
      </c>
      <c r="AP1460" s="2" t="s">
        <v>1</v>
      </c>
      <c r="AQ1460" s="4">
        <v>2155.9842500000004</v>
      </c>
      <c r="AR1460" s="4">
        <v>0</v>
      </c>
    </row>
    <row r="1461" spans="1:44" ht="15" customHeight="1" x14ac:dyDescent="0.25">
      <c r="A1461" s="2" t="s">
        <v>652</v>
      </c>
      <c r="B1461" s="47">
        <v>44493</v>
      </c>
      <c r="C1461" s="2" t="s">
        <v>6</v>
      </c>
      <c r="D1461" s="2" t="s">
        <v>37</v>
      </c>
      <c r="E1461" s="2" t="s">
        <v>209</v>
      </c>
      <c r="F1461" s="2" t="s">
        <v>4019</v>
      </c>
      <c r="G1461" s="2" t="s">
        <v>3</v>
      </c>
      <c r="H1461" s="2" t="s">
        <v>4030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3838.8764499999997</v>
      </c>
      <c r="R1461" s="1">
        <v>0</v>
      </c>
      <c r="S1461" s="1">
        <v>2905.6764000000003</v>
      </c>
      <c r="T1461" s="1">
        <v>0</v>
      </c>
      <c r="U1461" s="2" t="s">
        <v>0</v>
      </c>
      <c r="V1461" s="1">
        <v>0</v>
      </c>
      <c r="W1461" s="1">
        <v>804.4827499999999</v>
      </c>
      <c r="X1461" s="2" t="s">
        <v>0</v>
      </c>
      <c r="Y1461" s="1">
        <v>128.71729999999999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35" t="s">
        <v>1</v>
      </c>
      <c r="AN1461" s="2" t="s">
        <v>1</v>
      </c>
      <c r="AO1461" s="135" t="s">
        <v>1</v>
      </c>
      <c r="AP1461" s="2" t="s">
        <v>1</v>
      </c>
      <c r="AQ1461" s="4">
        <v>3838.8764500000002</v>
      </c>
      <c r="AR1461" s="4">
        <v>0</v>
      </c>
    </row>
    <row r="1462" spans="1:44" ht="15" customHeight="1" x14ac:dyDescent="0.25">
      <c r="A1462" s="2" t="s">
        <v>653</v>
      </c>
      <c r="B1462" s="47">
        <v>44493</v>
      </c>
      <c r="C1462" s="2" t="s">
        <v>34</v>
      </c>
      <c r="D1462" s="2" t="s">
        <v>37</v>
      </c>
      <c r="E1462" s="2" t="s">
        <v>207</v>
      </c>
      <c r="F1462" s="2" t="s">
        <v>4031</v>
      </c>
      <c r="G1462" s="2" t="s">
        <v>3</v>
      </c>
      <c r="H1462" s="2" t="s">
        <v>4032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4033</v>
      </c>
      <c r="P1462" s="2" t="s">
        <v>4034</v>
      </c>
      <c r="Q1462" s="1">
        <v>11.8384</v>
      </c>
      <c r="R1462" s="1">
        <v>0</v>
      </c>
      <c r="S1462" s="1">
        <v>11.8384</v>
      </c>
      <c r="T1462" s="1">
        <v>0</v>
      </c>
      <c r="U1462" s="2" t="s">
        <v>0</v>
      </c>
      <c r="V1462" s="1">
        <v>0</v>
      </c>
      <c r="W1462" s="1">
        <v>0</v>
      </c>
      <c r="X1462" s="2" t="s">
        <v>0</v>
      </c>
      <c r="Y1462" s="1">
        <v>0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35" t="s">
        <v>1</v>
      </c>
      <c r="AN1462" s="2" t="s">
        <v>1</v>
      </c>
      <c r="AO1462" s="135" t="s">
        <v>1</v>
      </c>
      <c r="AP1462" s="2" t="s">
        <v>1</v>
      </c>
      <c r="AQ1462" s="4">
        <v>11.8384</v>
      </c>
      <c r="AR1462" s="4">
        <v>0</v>
      </c>
    </row>
    <row r="1463" spans="1:44" ht="15" customHeight="1" x14ac:dyDescent="0.25">
      <c r="A1463" s="2" t="s">
        <v>654</v>
      </c>
      <c r="B1463" s="47">
        <v>44493</v>
      </c>
      <c r="C1463" s="2" t="s">
        <v>34</v>
      </c>
      <c r="D1463" s="2" t="s">
        <v>37</v>
      </c>
      <c r="E1463" s="2" t="s">
        <v>207</v>
      </c>
      <c r="F1463" s="2" t="s">
        <v>4031</v>
      </c>
      <c r="G1463" s="2" t="s">
        <v>3</v>
      </c>
      <c r="H1463" s="2" t="s">
        <v>4035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4036</v>
      </c>
      <c r="P1463" s="2" t="s">
        <v>4037</v>
      </c>
      <c r="Q1463" s="1">
        <v>32.92</v>
      </c>
      <c r="R1463" s="1">
        <v>0</v>
      </c>
      <c r="S1463" s="1">
        <v>32.92</v>
      </c>
      <c r="T1463" s="1">
        <v>0</v>
      </c>
      <c r="U1463" s="2" t="s">
        <v>0</v>
      </c>
      <c r="V1463" s="1">
        <v>0</v>
      </c>
      <c r="W1463" s="1">
        <v>0</v>
      </c>
      <c r="X1463" s="2" t="s">
        <v>0</v>
      </c>
      <c r="Y1463" s="1">
        <v>0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35" t="s">
        <v>1</v>
      </c>
      <c r="AN1463" s="2" t="s">
        <v>1</v>
      </c>
      <c r="AO1463" s="135" t="s">
        <v>1</v>
      </c>
      <c r="AP1463" s="2" t="s">
        <v>1</v>
      </c>
      <c r="AQ1463" s="4">
        <v>32.92</v>
      </c>
      <c r="AR1463" s="4">
        <v>0</v>
      </c>
    </row>
    <row r="1464" spans="1:44" ht="15" customHeight="1" x14ac:dyDescent="0.25">
      <c r="A1464" s="2" t="s">
        <v>655</v>
      </c>
      <c r="B1464" s="47">
        <v>44493</v>
      </c>
      <c r="C1464" s="2" t="s">
        <v>34</v>
      </c>
      <c r="D1464" s="2" t="s">
        <v>37</v>
      </c>
      <c r="E1464" s="2" t="s">
        <v>207</v>
      </c>
      <c r="F1464" s="2" t="s">
        <v>2059</v>
      </c>
      <c r="G1464" s="2" t="s">
        <v>3</v>
      </c>
      <c r="H1464" s="2" t="s">
        <v>4038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845.34685000000002</v>
      </c>
      <c r="R1464" s="1">
        <v>0</v>
      </c>
      <c r="S1464" s="1">
        <v>762.96365000000003</v>
      </c>
      <c r="T1464" s="1">
        <v>0</v>
      </c>
      <c r="U1464" s="2" t="s">
        <v>0</v>
      </c>
      <c r="V1464" s="1">
        <v>0</v>
      </c>
      <c r="W1464" s="1">
        <v>71.02</v>
      </c>
      <c r="X1464" s="2" t="s">
        <v>0</v>
      </c>
      <c r="Y1464" s="1">
        <v>11.363200000000001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35" t="s">
        <v>1</v>
      </c>
      <c r="AN1464" s="2" t="s">
        <v>1</v>
      </c>
      <c r="AO1464" s="135" t="s">
        <v>1</v>
      </c>
      <c r="AP1464" s="2" t="s">
        <v>1</v>
      </c>
      <c r="AQ1464" s="4">
        <v>845.34685000000002</v>
      </c>
      <c r="AR1464" s="4">
        <v>0</v>
      </c>
    </row>
    <row r="1465" spans="1:44" ht="15" customHeight="1" x14ac:dyDescent="0.25">
      <c r="A1465" s="2" t="s">
        <v>656</v>
      </c>
      <c r="B1465" s="47">
        <v>44493</v>
      </c>
      <c r="C1465" s="2" t="s">
        <v>34</v>
      </c>
      <c r="D1465" s="2" t="s">
        <v>37</v>
      </c>
      <c r="E1465" s="2" t="s">
        <v>207</v>
      </c>
      <c r="F1465" s="2" t="s">
        <v>2059</v>
      </c>
      <c r="G1465" s="2" t="s">
        <v>3</v>
      </c>
      <c r="H1465" s="2" t="s">
        <v>4039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546.32119999999998</v>
      </c>
      <c r="R1465" s="1">
        <v>0</v>
      </c>
      <c r="S1465" s="1">
        <v>483.24824999999987</v>
      </c>
      <c r="T1465" s="1">
        <v>0</v>
      </c>
      <c r="U1465" s="2" t="s">
        <v>0</v>
      </c>
      <c r="V1465" s="1">
        <v>0</v>
      </c>
      <c r="W1465" s="1">
        <v>54.373250000000006</v>
      </c>
      <c r="X1465" s="2" t="s">
        <v>0</v>
      </c>
      <c r="Y1465" s="1">
        <v>8.6997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35" t="s">
        <v>1</v>
      </c>
      <c r="AN1465" s="2" t="s">
        <v>1</v>
      </c>
      <c r="AO1465" s="135" t="s">
        <v>1</v>
      </c>
      <c r="AP1465" s="2" t="s">
        <v>1</v>
      </c>
      <c r="AQ1465" s="4">
        <v>546.32119999999986</v>
      </c>
      <c r="AR1465" s="4">
        <v>0</v>
      </c>
    </row>
    <row r="1466" spans="1:44" ht="15" customHeight="1" x14ac:dyDescent="0.25">
      <c r="A1466" s="2" t="s">
        <v>657</v>
      </c>
      <c r="B1466" s="47">
        <v>44493</v>
      </c>
      <c r="C1466" s="2" t="s">
        <v>34</v>
      </c>
      <c r="D1466" s="2" t="s">
        <v>37</v>
      </c>
      <c r="E1466" s="2" t="s">
        <v>207</v>
      </c>
      <c r="F1466" s="2" t="s">
        <v>2059</v>
      </c>
      <c r="G1466" s="2" t="s">
        <v>3</v>
      </c>
      <c r="H1466" s="2" t="s">
        <v>4040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2</v>
      </c>
      <c r="P1466" s="2" t="s">
        <v>1</v>
      </c>
      <c r="Q1466" s="1">
        <v>1113.4755000000007</v>
      </c>
      <c r="R1466" s="1">
        <v>0</v>
      </c>
      <c r="S1466" s="1">
        <v>933.25820000000044</v>
      </c>
      <c r="T1466" s="1">
        <v>0</v>
      </c>
      <c r="U1466" s="2" t="s">
        <v>0</v>
      </c>
      <c r="V1466" s="1">
        <v>0</v>
      </c>
      <c r="W1466" s="1">
        <v>155.35969999999998</v>
      </c>
      <c r="X1466" s="2" t="s">
        <v>8</v>
      </c>
      <c r="Y1466" s="1">
        <v>24.857599999999998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35" t="s">
        <v>1</v>
      </c>
      <c r="AN1466" s="2" t="s">
        <v>1</v>
      </c>
      <c r="AO1466" s="135" t="s">
        <v>1</v>
      </c>
      <c r="AP1466" s="2" t="s">
        <v>1</v>
      </c>
      <c r="AQ1466" s="4">
        <v>1113.4755000000005</v>
      </c>
      <c r="AR1466" s="4">
        <v>0</v>
      </c>
    </row>
    <row r="1467" spans="1:44" ht="15" customHeight="1" x14ac:dyDescent="0.25">
      <c r="A1467" s="2" t="s">
        <v>658</v>
      </c>
      <c r="B1467" s="47">
        <v>44493</v>
      </c>
      <c r="C1467" s="2" t="s">
        <v>26</v>
      </c>
      <c r="D1467" s="2" t="s">
        <v>37</v>
      </c>
      <c r="E1467" s="2" t="s">
        <v>4</v>
      </c>
      <c r="F1467" s="2" t="s">
        <v>3331</v>
      </c>
      <c r="G1467" s="2" t="s">
        <v>3</v>
      </c>
      <c r="H1467" s="2" t="s">
        <v>4041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4042</v>
      </c>
      <c r="P1467" s="2" t="s">
        <v>4043</v>
      </c>
      <c r="Q1467" s="1">
        <v>90.978049999999996</v>
      </c>
      <c r="R1467" s="1">
        <v>0</v>
      </c>
      <c r="S1467" s="1">
        <v>90.978049999999996</v>
      </c>
      <c r="T1467" s="1">
        <v>0</v>
      </c>
      <c r="U1467" s="2" t="s">
        <v>0</v>
      </c>
      <c r="V1467" s="1">
        <v>0</v>
      </c>
      <c r="W1467" s="1">
        <v>0</v>
      </c>
      <c r="X1467" s="2" t="s">
        <v>0</v>
      </c>
      <c r="Y1467" s="1">
        <v>0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35" t="s">
        <v>1</v>
      </c>
      <c r="AN1467" s="2" t="s">
        <v>1</v>
      </c>
      <c r="AO1467" s="135" t="s">
        <v>1</v>
      </c>
      <c r="AP1467" s="2" t="s">
        <v>1</v>
      </c>
      <c r="AQ1467" s="4">
        <v>90.978049999999996</v>
      </c>
      <c r="AR1467" s="4">
        <v>0</v>
      </c>
    </row>
    <row r="1468" spans="1:44" ht="15" customHeight="1" x14ac:dyDescent="0.25">
      <c r="A1468" s="2" t="s">
        <v>659</v>
      </c>
      <c r="B1468" s="47">
        <v>44493</v>
      </c>
      <c r="C1468" s="2" t="s">
        <v>26</v>
      </c>
      <c r="D1468" s="2" t="s">
        <v>37</v>
      </c>
      <c r="E1468" s="2" t="s">
        <v>4</v>
      </c>
      <c r="F1468" s="2" t="s">
        <v>3331</v>
      </c>
      <c r="G1468" s="2" t="s">
        <v>12</v>
      </c>
      <c r="H1468" s="2" t="s">
        <v>1</v>
      </c>
      <c r="I1468" s="1" t="s">
        <v>911</v>
      </c>
      <c r="J1468" s="1" t="s">
        <v>1</v>
      </c>
      <c r="K1468" s="1" t="s">
        <v>4044</v>
      </c>
      <c r="L1468" s="1" t="s">
        <v>4045</v>
      </c>
      <c r="M1468" s="1">
        <v>14.06</v>
      </c>
      <c r="N1468" s="2" t="s">
        <v>11</v>
      </c>
      <c r="O1468" s="2" t="s">
        <v>4046</v>
      </c>
      <c r="P1468" s="2" t="s">
        <v>4047</v>
      </c>
      <c r="Q1468" s="1">
        <v>-5.9043999999999999</v>
      </c>
      <c r="R1468" s="1">
        <v>0</v>
      </c>
      <c r="S1468" s="1">
        <v>0</v>
      </c>
      <c r="T1468" s="1">
        <v>0</v>
      </c>
      <c r="U1468" s="2" t="s">
        <v>0</v>
      </c>
      <c r="V1468" s="1">
        <v>0</v>
      </c>
      <c r="W1468" s="1">
        <v>-5.09</v>
      </c>
      <c r="X1468" s="2" t="s">
        <v>8</v>
      </c>
      <c r="Y1468" s="1">
        <v>-0.81440000000000001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35" t="s">
        <v>1</v>
      </c>
      <c r="AN1468" s="2" t="s">
        <v>1</v>
      </c>
      <c r="AO1468" s="135" t="s">
        <v>1</v>
      </c>
      <c r="AP1468" s="2" t="s">
        <v>1</v>
      </c>
      <c r="AQ1468" s="4">
        <v>-5.9043999999999999</v>
      </c>
      <c r="AR1468" s="4">
        <v>0</v>
      </c>
    </row>
    <row r="1469" spans="1:44" ht="15" customHeight="1" x14ac:dyDescent="0.25">
      <c r="A1469" s="2" t="s">
        <v>660</v>
      </c>
      <c r="B1469" s="47">
        <v>44493</v>
      </c>
      <c r="C1469" s="2" t="s">
        <v>26</v>
      </c>
      <c r="D1469" s="2" t="s">
        <v>37</v>
      </c>
      <c r="E1469" s="2" t="s">
        <v>4</v>
      </c>
      <c r="F1469" s="2" t="s">
        <v>2453</v>
      </c>
      <c r="G1469" s="2" t="s">
        <v>3</v>
      </c>
      <c r="H1469" s="2" t="s">
        <v>4048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4415.7285940000029</v>
      </c>
      <c r="R1469" s="1">
        <v>0</v>
      </c>
      <c r="S1469" s="1">
        <v>3305.9425000000015</v>
      </c>
      <c r="T1469" s="1">
        <v>0</v>
      </c>
      <c r="U1469" s="2" t="s">
        <v>0</v>
      </c>
      <c r="V1469" s="1">
        <v>0</v>
      </c>
      <c r="W1469" s="1">
        <v>956.71214999999984</v>
      </c>
      <c r="X1469" s="2" t="s">
        <v>8</v>
      </c>
      <c r="Y1469" s="1">
        <v>153.07394400000001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35" t="s">
        <v>1</v>
      </c>
      <c r="AN1469" s="2" t="s">
        <v>1</v>
      </c>
      <c r="AO1469" s="135" t="s">
        <v>1</v>
      </c>
      <c r="AP1469" s="2" t="s">
        <v>1</v>
      </c>
      <c r="AQ1469" s="4">
        <v>4415.7285940000011</v>
      </c>
      <c r="AR1469" s="4">
        <v>0</v>
      </c>
    </row>
    <row r="1470" spans="1:44" ht="15" customHeight="1" x14ac:dyDescent="0.25">
      <c r="A1470" s="2" t="s">
        <v>661</v>
      </c>
      <c r="B1470" s="47">
        <v>44493</v>
      </c>
      <c r="C1470" s="2" t="s">
        <v>6</v>
      </c>
      <c r="D1470" s="2" t="s">
        <v>32</v>
      </c>
      <c r="E1470" s="2" t="s">
        <v>203</v>
      </c>
      <c r="F1470" s="2" t="s">
        <v>2852</v>
      </c>
      <c r="G1470" s="2" t="s">
        <v>3</v>
      </c>
      <c r="H1470" s="2" t="s">
        <v>4049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356</v>
      </c>
      <c r="P1470" s="2" t="s">
        <v>1250</v>
      </c>
      <c r="Q1470" s="1">
        <v>20.38345</v>
      </c>
      <c r="R1470" s="1">
        <v>0</v>
      </c>
      <c r="S1470" s="1">
        <v>8.0526499999999981</v>
      </c>
      <c r="T1470" s="1">
        <v>10.63</v>
      </c>
      <c r="U1470" s="2" t="s">
        <v>8</v>
      </c>
      <c r="V1470" s="1">
        <v>1.7008000000000001</v>
      </c>
      <c r="W1470" s="1">
        <v>0</v>
      </c>
      <c r="X1470" s="2" t="s">
        <v>0</v>
      </c>
      <c r="Y1470" s="1">
        <v>0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35" t="s">
        <v>1</v>
      </c>
      <c r="AN1470" s="2" t="s">
        <v>1</v>
      </c>
      <c r="AO1470" s="135" t="s">
        <v>1</v>
      </c>
      <c r="AP1470" s="2" t="s">
        <v>1</v>
      </c>
      <c r="AQ1470" s="4">
        <v>20.38345</v>
      </c>
      <c r="AR1470" s="4">
        <v>0</v>
      </c>
    </row>
    <row r="1471" spans="1:44" ht="15" customHeight="1" x14ac:dyDescent="0.25">
      <c r="A1471" s="2" t="s">
        <v>662</v>
      </c>
      <c r="B1471" s="47">
        <v>44493</v>
      </c>
      <c r="C1471" s="2" t="s">
        <v>6</v>
      </c>
      <c r="D1471" s="2" t="s">
        <v>32</v>
      </c>
      <c r="E1471" s="2" t="s">
        <v>203</v>
      </c>
      <c r="F1471" s="2" t="s">
        <v>2852</v>
      </c>
      <c r="G1471" s="2" t="s">
        <v>3</v>
      </c>
      <c r="H1471" s="2" t="s">
        <v>4050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356</v>
      </c>
      <c r="P1471" s="2" t="s">
        <v>1250</v>
      </c>
      <c r="Q1471" s="1">
        <v>7.9119999999999999</v>
      </c>
      <c r="R1471" s="1">
        <v>0</v>
      </c>
      <c r="S1471" s="1">
        <v>5.9399999999999995</v>
      </c>
      <c r="T1471" s="1">
        <v>1.7</v>
      </c>
      <c r="U1471" s="2" t="s">
        <v>8</v>
      </c>
      <c r="V1471" s="1">
        <v>0.27200000000000002</v>
      </c>
      <c r="W1471" s="1">
        <v>0</v>
      </c>
      <c r="X1471" s="2" t="s">
        <v>0</v>
      </c>
      <c r="Y1471" s="1">
        <v>0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35" t="s">
        <v>1</v>
      </c>
      <c r="AN1471" s="2" t="s">
        <v>1</v>
      </c>
      <c r="AO1471" s="135" t="s">
        <v>1</v>
      </c>
      <c r="AP1471" s="2" t="s">
        <v>1</v>
      </c>
      <c r="AQ1471" s="4">
        <v>7.9119999999999999</v>
      </c>
      <c r="AR1471" s="4">
        <v>0</v>
      </c>
    </row>
    <row r="1472" spans="1:44" ht="15" customHeight="1" x14ac:dyDescent="0.25">
      <c r="A1472" s="2" t="s">
        <v>663</v>
      </c>
      <c r="B1472" s="47">
        <v>44493</v>
      </c>
      <c r="C1472" s="2" t="s">
        <v>6</v>
      </c>
      <c r="D1472" s="2" t="s">
        <v>32</v>
      </c>
      <c r="E1472" s="2" t="s">
        <v>203</v>
      </c>
      <c r="F1472" s="2" t="s">
        <v>2852</v>
      </c>
      <c r="G1472" s="2" t="s">
        <v>3</v>
      </c>
      <c r="H1472" s="45" t="s">
        <v>4051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4819.8350260000007</v>
      </c>
      <c r="R1472" s="1">
        <v>0</v>
      </c>
      <c r="S1472" s="1">
        <v>3771.0548499999991</v>
      </c>
      <c r="T1472" s="1">
        <v>0</v>
      </c>
      <c r="U1472" s="2" t="s">
        <v>0</v>
      </c>
      <c r="V1472" s="1">
        <v>0</v>
      </c>
      <c r="W1472" s="1">
        <v>904.12080000000003</v>
      </c>
      <c r="X1472" s="2" t="s">
        <v>8</v>
      </c>
      <c r="Y1472" s="1">
        <v>144.65937599999998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35" t="s">
        <v>1</v>
      </c>
      <c r="AN1472" s="2" t="s">
        <v>1</v>
      </c>
      <c r="AO1472" s="135" t="s">
        <v>1</v>
      </c>
      <c r="AP1472" s="2" t="s">
        <v>1</v>
      </c>
      <c r="AQ1472" s="4">
        <v>4819.8350259999988</v>
      </c>
      <c r="AR1472" s="4">
        <v>0</v>
      </c>
    </row>
    <row r="1473" spans="1:44" ht="15" customHeight="1" x14ac:dyDescent="0.25">
      <c r="A1473" s="2" t="s">
        <v>664</v>
      </c>
      <c r="B1473" s="47">
        <v>44493</v>
      </c>
      <c r="C1473" s="2" t="s">
        <v>6</v>
      </c>
      <c r="D1473" s="2" t="s">
        <v>32</v>
      </c>
      <c r="E1473" s="2" t="s">
        <v>203</v>
      </c>
      <c r="F1473" s="2" t="s">
        <v>2852</v>
      </c>
      <c r="G1473" s="2" t="s">
        <v>3</v>
      </c>
      <c r="H1473" s="2" t="s">
        <v>4052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764.62460800000008</v>
      </c>
      <c r="R1473" s="1">
        <v>0</v>
      </c>
      <c r="S1473" s="1">
        <v>528.61885000000018</v>
      </c>
      <c r="T1473" s="1">
        <v>0</v>
      </c>
      <c r="U1473" s="2" t="s">
        <v>0</v>
      </c>
      <c r="V1473" s="1">
        <v>0</v>
      </c>
      <c r="W1473" s="1">
        <v>203.45325000000003</v>
      </c>
      <c r="X1473" s="2" t="s">
        <v>8</v>
      </c>
      <c r="Y1473" s="1">
        <v>32.552508000000003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35" t="s">
        <v>1</v>
      </c>
      <c r="AN1473" s="2" t="s">
        <v>1</v>
      </c>
      <c r="AO1473" s="135" t="s">
        <v>1</v>
      </c>
      <c r="AP1473" s="2" t="s">
        <v>1</v>
      </c>
      <c r="AQ1473" s="4">
        <v>764.62460800000019</v>
      </c>
      <c r="AR1473" s="4">
        <v>0</v>
      </c>
    </row>
    <row r="1474" spans="1:44" ht="15" customHeight="1" x14ac:dyDescent="0.25">
      <c r="A1474" s="2" t="s">
        <v>665</v>
      </c>
      <c r="B1474" s="47">
        <v>44493</v>
      </c>
      <c r="C1474" s="2" t="s">
        <v>26</v>
      </c>
      <c r="D1474" s="2" t="s">
        <v>32</v>
      </c>
      <c r="E1474" s="2" t="s">
        <v>31</v>
      </c>
      <c r="F1474" s="2" t="s">
        <v>3598</v>
      </c>
      <c r="G1474" s="2" t="s">
        <v>3</v>
      </c>
      <c r="H1474" s="2" t="s">
        <v>4053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2018.7735280000004</v>
      </c>
      <c r="R1474" s="1">
        <v>0</v>
      </c>
      <c r="S1474" s="1">
        <v>1416.4745000000007</v>
      </c>
      <c r="T1474" s="1">
        <v>0</v>
      </c>
      <c r="U1474" s="2" t="s">
        <v>0</v>
      </c>
      <c r="V1474" s="1">
        <v>0</v>
      </c>
      <c r="W1474" s="1">
        <v>519.22329999999999</v>
      </c>
      <c r="X1474" s="2" t="s">
        <v>8</v>
      </c>
      <c r="Y1474" s="1">
        <v>83.075727999999998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35" t="s">
        <v>1</v>
      </c>
      <c r="AN1474" s="2" t="s">
        <v>1</v>
      </c>
      <c r="AO1474" s="135" t="s">
        <v>1</v>
      </c>
      <c r="AP1474" s="2" t="s">
        <v>1</v>
      </c>
      <c r="AQ1474" s="4">
        <v>2018.7735280000009</v>
      </c>
      <c r="AR1474" s="4">
        <v>0</v>
      </c>
    </row>
    <row r="1475" spans="1:44" ht="15" customHeight="1" x14ac:dyDescent="0.25">
      <c r="A1475" s="2" t="s">
        <v>666</v>
      </c>
      <c r="B1475" s="47">
        <v>44493</v>
      </c>
      <c r="C1475" s="2" t="s">
        <v>6</v>
      </c>
      <c r="D1475" s="2" t="s">
        <v>25</v>
      </c>
      <c r="E1475" s="2" t="s">
        <v>197</v>
      </c>
      <c r="F1475" s="2" t="s">
        <v>4054</v>
      </c>
      <c r="G1475" s="2" t="s">
        <v>3</v>
      </c>
      <c r="H1475" s="45" t="s">
        <v>4055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4497.6307999999999</v>
      </c>
      <c r="R1475" s="1">
        <v>0</v>
      </c>
      <c r="S1475" s="1">
        <v>3290.5</v>
      </c>
      <c r="T1475" s="1">
        <v>0</v>
      </c>
      <c r="U1475" s="2" t="s">
        <v>0</v>
      </c>
      <c r="V1475" s="1">
        <v>0</v>
      </c>
      <c r="W1475" s="1">
        <v>1040.6300000000001</v>
      </c>
      <c r="X1475" s="2" t="s">
        <v>0</v>
      </c>
      <c r="Y1475" s="1">
        <v>166.50080000000003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35" t="s">
        <v>1</v>
      </c>
      <c r="AN1475" s="2" t="s">
        <v>1</v>
      </c>
      <c r="AO1475" s="135" t="s">
        <v>1</v>
      </c>
      <c r="AP1475" s="2" t="s">
        <v>1</v>
      </c>
      <c r="AQ1475" s="4">
        <v>4497.6307999999999</v>
      </c>
      <c r="AR1475" s="4">
        <v>0</v>
      </c>
    </row>
    <row r="1476" spans="1:44" ht="15" customHeight="1" x14ac:dyDescent="0.25">
      <c r="A1476" s="2" t="s">
        <v>667</v>
      </c>
      <c r="B1476" s="47">
        <v>44493</v>
      </c>
      <c r="C1476" s="2" t="s">
        <v>26</v>
      </c>
      <c r="D1476" s="2" t="s">
        <v>25</v>
      </c>
      <c r="E1476" s="2" t="s">
        <v>250</v>
      </c>
      <c r="F1476" s="2" t="s">
        <v>2453</v>
      </c>
      <c r="G1476" s="2" t="s">
        <v>3</v>
      </c>
      <c r="H1476" s="2" t="s">
        <v>4056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1">
        <v>1168.5638299999998</v>
      </c>
      <c r="R1476" s="1">
        <v>0</v>
      </c>
      <c r="S1476" s="1">
        <v>771.3346499999999</v>
      </c>
      <c r="T1476" s="1">
        <v>0</v>
      </c>
      <c r="U1476" s="2" t="s">
        <v>0</v>
      </c>
      <c r="V1476" s="1">
        <v>0</v>
      </c>
      <c r="W1476" s="1">
        <v>342.43889999999999</v>
      </c>
      <c r="X1476" s="2" t="s">
        <v>8</v>
      </c>
      <c r="Y1476" s="1">
        <v>54.790280000000003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35" t="s">
        <v>1</v>
      </c>
      <c r="AN1476" s="2" t="s">
        <v>1</v>
      </c>
      <c r="AO1476" s="135" t="s">
        <v>1</v>
      </c>
      <c r="AP1476" s="2" t="s">
        <v>1</v>
      </c>
      <c r="AQ1476" s="4">
        <v>1168.5638299999998</v>
      </c>
      <c r="AR1476" s="4">
        <v>0</v>
      </c>
    </row>
    <row r="1477" spans="1:44" ht="15" customHeight="1" x14ac:dyDescent="0.25">
      <c r="A1477" s="2" t="s">
        <v>668</v>
      </c>
      <c r="B1477" s="47">
        <v>44493</v>
      </c>
      <c r="C1477" s="2" t="s">
        <v>6</v>
      </c>
      <c r="D1477" s="2" t="s">
        <v>23</v>
      </c>
      <c r="E1477" s="2" t="s">
        <v>193</v>
      </c>
      <c r="F1477" s="2" t="s">
        <v>1498</v>
      </c>
      <c r="G1477" s="2" t="s">
        <v>3</v>
      </c>
      <c r="H1477" s="2" t="s">
        <v>4057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735</v>
      </c>
      <c r="P1477" s="2" t="s">
        <v>736</v>
      </c>
      <c r="Q1477" s="1">
        <v>478.46109999999999</v>
      </c>
      <c r="R1477" s="1">
        <v>0</v>
      </c>
      <c r="S1477" s="1">
        <v>228.22184999999996</v>
      </c>
      <c r="T1477" s="1">
        <v>215.72345000000001</v>
      </c>
      <c r="U1477" s="2" t="s">
        <v>8</v>
      </c>
      <c r="V1477" s="1">
        <v>34.515799999999999</v>
      </c>
      <c r="W1477" s="1">
        <v>0</v>
      </c>
      <c r="X1477" s="2" t="s">
        <v>0</v>
      </c>
      <c r="Y1477" s="1">
        <v>0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35" t="s">
        <v>1</v>
      </c>
      <c r="AN1477" s="2" t="s">
        <v>1</v>
      </c>
      <c r="AO1477" s="135" t="s">
        <v>1</v>
      </c>
      <c r="AP1477" s="2" t="s">
        <v>1</v>
      </c>
      <c r="AQ1477" s="4">
        <v>478.46109999999999</v>
      </c>
      <c r="AR1477" s="4">
        <v>0</v>
      </c>
    </row>
    <row r="1478" spans="1:44" ht="15" customHeight="1" x14ac:dyDescent="0.25">
      <c r="A1478" s="2" t="s">
        <v>669</v>
      </c>
      <c r="B1478" s="47">
        <v>44493</v>
      </c>
      <c r="C1478" s="2" t="s">
        <v>6</v>
      </c>
      <c r="D1478" s="2" t="s">
        <v>23</v>
      </c>
      <c r="E1478" s="2" t="s">
        <v>193</v>
      </c>
      <c r="F1478" s="2" t="s">
        <v>1498</v>
      </c>
      <c r="G1478" s="2" t="s">
        <v>3</v>
      </c>
      <c r="H1478" s="2" t="s">
        <v>4058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2</v>
      </c>
      <c r="P1478" s="2" t="s">
        <v>1</v>
      </c>
      <c r="Q1478" s="1">
        <v>5832.6751960000011</v>
      </c>
      <c r="R1478" s="1">
        <v>0</v>
      </c>
      <c r="S1478" s="1">
        <v>4587.3127999999988</v>
      </c>
      <c r="T1478" s="1">
        <v>0</v>
      </c>
      <c r="U1478" s="2" t="s">
        <v>0</v>
      </c>
      <c r="V1478" s="1">
        <v>0</v>
      </c>
      <c r="W1478" s="1">
        <v>1073.5881999999999</v>
      </c>
      <c r="X1478" s="2" t="s">
        <v>0</v>
      </c>
      <c r="Y1478" s="1">
        <v>171.77419600000002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35" t="s">
        <v>1</v>
      </c>
      <c r="AN1478" s="2" t="s">
        <v>1</v>
      </c>
      <c r="AO1478" s="135" t="s">
        <v>1</v>
      </c>
      <c r="AP1478" s="2" t="s">
        <v>1</v>
      </c>
      <c r="AQ1478" s="4">
        <v>5832.6751959999992</v>
      </c>
      <c r="AR1478" s="4">
        <v>0</v>
      </c>
    </row>
    <row r="1479" spans="1:44" ht="15" customHeight="1" x14ac:dyDescent="0.25">
      <c r="A1479" s="2" t="s">
        <v>670</v>
      </c>
      <c r="B1479" s="47">
        <v>44493</v>
      </c>
      <c r="C1479" s="2" t="s">
        <v>6</v>
      </c>
      <c r="D1479" s="2" t="s">
        <v>23</v>
      </c>
      <c r="E1479" s="2" t="s">
        <v>193</v>
      </c>
      <c r="F1479" s="2" t="s">
        <v>1498</v>
      </c>
      <c r="G1479" s="2" t="s">
        <v>3</v>
      </c>
      <c r="H1479" s="2" t="s">
        <v>4059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2</v>
      </c>
      <c r="P1479" s="2" t="s">
        <v>1</v>
      </c>
      <c r="Q1479" s="1">
        <v>3409.5993480000002</v>
      </c>
      <c r="R1479" s="1">
        <v>0</v>
      </c>
      <c r="S1479" s="1">
        <v>2586.9473000000003</v>
      </c>
      <c r="T1479" s="1">
        <v>0</v>
      </c>
      <c r="U1479" s="2" t="s">
        <v>0</v>
      </c>
      <c r="V1479" s="1">
        <v>0</v>
      </c>
      <c r="W1479" s="1">
        <v>709.18279999999959</v>
      </c>
      <c r="X1479" s="2" t="s">
        <v>8</v>
      </c>
      <c r="Y1479" s="1">
        <v>113.46924799999999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35" t="s">
        <v>1</v>
      </c>
      <c r="AN1479" s="2" t="s">
        <v>1</v>
      </c>
      <c r="AO1479" s="135" t="s">
        <v>1</v>
      </c>
      <c r="AP1479" s="2" t="s">
        <v>1</v>
      </c>
      <c r="AQ1479" s="4">
        <v>3409.5993479999997</v>
      </c>
      <c r="AR1479" s="4">
        <v>0</v>
      </c>
    </row>
    <row r="1480" spans="1:44" ht="15" customHeight="1" x14ac:dyDescent="0.25">
      <c r="A1480" s="2" t="s">
        <v>671</v>
      </c>
      <c r="B1480" s="47">
        <v>44493</v>
      </c>
      <c r="C1480" s="2" t="s">
        <v>26</v>
      </c>
      <c r="D1480" s="2" t="s">
        <v>23</v>
      </c>
      <c r="E1480" s="2" t="s">
        <v>355</v>
      </c>
      <c r="F1480" s="2" t="s">
        <v>1473</v>
      </c>
      <c r="G1480" s="2" t="s">
        <v>3</v>
      </c>
      <c r="H1480" s="2" t="s">
        <v>4060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2211.7247200000011</v>
      </c>
      <c r="R1480" s="1">
        <v>0</v>
      </c>
      <c r="S1480" s="1">
        <v>1489.8645500000007</v>
      </c>
      <c r="T1480" s="1">
        <v>0</v>
      </c>
      <c r="U1480" s="2" t="s">
        <v>0</v>
      </c>
      <c r="V1480" s="1">
        <v>0</v>
      </c>
      <c r="W1480" s="1">
        <v>622.29325000000006</v>
      </c>
      <c r="X1480" s="2" t="s">
        <v>8</v>
      </c>
      <c r="Y1480" s="1">
        <v>99.56692000000001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35" t="s">
        <v>1</v>
      </c>
      <c r="AN1480" s="2" t="s">
        <v>1</v>
      </c>
      <c r="AO1480" s="135" t="s">
        <v>1</v>
      </c>
      <c r="AP1480" s="2" t="s">
        <v>1</v>
      </c>
      <c r="AQ1480" s="4">
        <v>2211.7247200000011</v>
      </c>
      <c r="AR1480" s="4">
        <v>0</v>
      </c>
    </row>
    <row r="1481" spans="1:44" ht="15" customHeight="1" x14ac:dyDescent="0.25">
      <c r="A1481" s="2" t="s">
        <v>672</v>
      </c>
      <c r="B1481" s="47">
        <v>44493</v>
      </c>
      <c r="C1481" s="2" t="s">
        <v>6</v>
      </c>
      <c r="D1481" s="2" t="s">
        <v>21</v>
      </c>
      <c r="E1481" s="2" t="s">
        <v>191</v>
      </c>
      <c r="F1481" s="2" t="s">
        <v>3997</v>
      </c>
      <c r="G1481" s="2" t="s">
        <v>3</v>
      </c>
      <c r="H1481" s="2" t="s">
        <v>4061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7242.778707999998</v>
      </c>
      <c r="R1481" s="1">
        <v>0</v>
      </c>
      <c r="S1481" s="1">
        <v>5210.0620999999992</v>
      </c>
      <c r="T1481" s="1">
        <v>0</v>
      </c>
      <c r="U1481" s="2" t="s">
        <v>0</v>
      </c>
      <c r="V1481" s="1">
        <v>0</v>
      </c>
      <c r="W1481" s="1">
        <v>1752.3418999999997</v>
      </c>
      <c r="X1481" s="2" t="s">
        <v>8</v>
      </c>
      <c r="Y1481" s="1">
        <v>280.37470799999994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35" t="s">
        <v>1</v>
      </c>
      <c r="AN1481" s="2" t="s">
        <v>1</v>
      </c>
      <c r="AO1481" s="135" t="s">
        <v>1</v>
      </c>
      <c r="AP1481" s="2" t="s">
        <v>1</v>
      </c>
      <c r="AQ1481" s="4">
        <v>7242.7787079999989</v>
      </c>
      <c r="AR1481" s="4">
        <v>0</v>
      </c>
    </row>
    <row r="1482" spans="1:44" ht="15" customHeight="1" x14ac:dyDescent="0.25">
      <c r="A1482" s="2" t="s">
        <v>673</v>
      </c>
      <c r="B1482" s="47">
        <v>44493</v>
      </c>
      <c r="C1482" s="2" t="s">
        <v>6</v>
      </c>
      <c r="D1482" s="2" t="s">
        <v>892</v>
      </c>
      <c r="E1482" s="2" t="s">
        <v>893</v>
      </c>
      <c r="F1482" s="2" t="s">
        <v>1212</v>
      </c>
      <c r="G1482" s="2" t="s">
        <v>3</v>
      </c>
      <c r="H1482" s="2" t="s">
        <v>4062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6779.9547439999978</v>
      </c>
      <c r="R1482" s="1">
        <v>0</v>
      </c>
      <c r="S1482" s="1">
        <v>4800.735499999997</v>
      </c>
      <c r="T1482" s="1">
        <v>0</v>
      </c>
      <c r="U1482" s="2" t="s">
        <v>0</v>
      </c>
      <c r="V1482" s="1">
        <v>0</v>
      </c>
      <c r="W1482" s="1">
        <v>1706.2235000000007</v>
      </c>
      <c r="X1482" s="2" t="s">
        <v>0</v>
      </c>
      <c r="Y1482" s="1">
        <v>272.995744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35" t="s">
        <v>1</v>
      </c>
      <c r="AN1482" s="2" t="s">
        <v>1</v>
      </c>
      <c r="AO1482" s="135" t="s">
        <v>1</v>
      </c>
      <c r="AP1482" s="2" t="s">
        <v>1</v>
      </c>
      <c r="AQ1482" s="4">
        <v>6779.9547439999978</v>
      </c>
      <c r="AR1482" s="4">
        <v>0</v>
      </c>
    </row>
    <row r="1483" spans="1:44" ht="15" customHeight="1" x14ac:dyDescent="0.25">
      <c r="A1483" s="2" t="s">
        <v>674</v>
      </c>
      <c r="B1483" s="46">
        <v>44493</v>
      </c>
      <c r="C1483" s="2" t="s">
        <v>26</v>
      </c>
      <c r="D1483" s="2" t="s">
        <v>892</v>
      </c>
      <c r="E1483" s="2" t="s">
        <v>894</v>
      </c>
      <c r="F1483" s="58" t="s">
        <v>4063</v>
      </c>
      <c r="G1483" s="2" t="s">
        <v>3</v>
      </c>
      <c r="H1483" s="2" t="s">
        <v>4064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2</v>
      </c>
      <c r="P1483" s="2" t="s">
        <v>1</v>
      </c>
      <c r="Q1483" s="1">
        <v>148.2944</v>
      </c>
      <c r="R1483" s="1">
        <v>0</v>
      </c>
      <c r="S1483" s="1">
        <v>42.92000000000003</v>
      </c>
      <c r="T1483" s="1">
        <v>0</v>
      </c>
      <c r="U1483" s="2" t="s">
        <v>0</v>
      </c>
      <c r="V1483" s="1">
        <v>0</v>
      </c>
      <c r="W1483" s="1">
        <v>90.839999999999989</v>
      </c>
      <c r="X1483" s="2" t="s">
        <v>8</v>
      </c>
      <c r="Y1483" s="1">
        <v>14.5344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134" t="s">
        <v>0</v>
      </c>
      <c r="AK1483" s="1">
        <v>0</v>
      </c>
      <c r="AL1483" s="1">
        <v>0</v>
      </c>
      <c r="AM1483" s="134" t="s">
        <v>1</v>
      </c>
      <c r="AN1483" s="134" t="s">
        <v>1</v>
      </c>
      <c r="AO1483" s="134" t="s">
        <v>1</v>
      </c>
      <c r="AP1483" s="134" t="s">
        <v>1</v>
      </c>
      <c r="AQ1483" s="98">
        <v>148.29440000000002</v>
      </c>
      <c r="AR1483" s="7">
        <v>0</v>
      </c>
    </row>
    <row r="1484" spans="1:44" ht="15" customHeight="1" x14ac:dyDescent="0.25">
      <c r="A1484" s="2" t="s">
        <v>675</v>
      </c>
      <c r="B1484" s="47">
        <v>44493</v>
      </c>
      <c r="C1484" s="2" t="s">
        <v>6</v>
      </c>
      <c r="D1484" s="2" t="s">
        <v>18</v>
      </c>
      <c r="E1484" s="2" t="s">
        <v>184</v>
      </c>
      <c r="F1484" s="2" t="s">
        <v>1486</v>
      </c>
      <c r="G1484" s="2" t="s">
        <v>3</v>
      </c>
      <c r="H1484" s="2" t="s">
        <v>4065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4304.3121460000002</v>
      </c>
      <c r="R1484" s="1">
        <v>0</v>
      </c>
      <c r="S1484" s="1">
        <v>3009.4758999999995</v>
      </c>
      <c r="T1484" s="1">
        <v>0</v>
      </c>
      <c r="U1484" s="2" t="s">
        <v>0</v>
      </c>
      <c r="V1484" s="1">
        <v>0</v>
      </c>
      <c r="W1484" s="1">
        <v>1116.2381500000001</v>
      </c>
      <c r="X1484" s="2" t="s">
        <v>0</v>
      </c>
      <c r="Y1484" s="1">
        <v>178.59809599999997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2" t="s">
        <v>0</v>
      </c>
      <c r="AK1484" s="1">
        <v>0</v>
      </c>
      <c r="AL1484" s="1">
        <v>0</v>
      </c>
      <c r="AM1484" s="135" t="s">
        <v>1</v>
      </c>
      <c r="AN1484" s="2" t="s">
        <v>1</v>
      </c>
      <c r="AO1484" s="135" t="s">
        <v>1</v>
      </c>
      <c r="AP1484" s="2" t="s">
        <v>1</v>
      </c>
      <c r="AQ1484" s="4">
        <v>4304.3121459999993</v>
      </c>
      <c r="AR1484" s="4">
        <v>0</v>
      </c>
    </row>
    <row r="1485" spans="1:44" ht="15" customHeight="1" x14ac:dyDescent="0.25">
      <c r="A1485" s="2" t="s">
        <v>676</v>
      </c>
      <c r="B1485" s="47">
        <v>44493</v>
      </c>
      <c r="C1485" s="2" t="s">
        <v>6</v>
      </c>
      <c r="D1485" s="2" t="s">
        <v>16</v>
      </c>
      <c r="E1485" s="2" t="s">
        <v>182</v>
      </c>
      <c r="F1485" s="2" t="s">
        <v>4066</v>
      </c>
      <c r="G1485" s="2" t="s">
        <v>12</v>
      </c>
      <c r="H1485" s="2" t="s">
        <v>1</v>
      </c>
      <c r="I1485" s="1" t="s">
        <v>4067</v>
      </c>
      <c r="J1485" s="1" t="s">
        <v>1</v>
      </c>
      <c r="K1485" s="1" t="s">
        <v>4068</v>
      </c>
      <c r="L1485" s="1" t="s">
        <v>4006</v>
      </c>
      <c r="M1485" s="1">
        <v>4.5</v>
      </c>
      <c r="N1485" s="2" t="s">
        <v>11</v>
      </c>
      <c r="O1485" s="2" t="s">
        <v>4069</v>
      </c>
      <c r="P1485" s="2" t="s">
        <v>4070</v>
      </c>
      <c r="Q1485" s="1">
        <v>-4.5</v>
      </c>
      <c r="R1485" s="1">
        <v>0</v>
      </c>
      <c r="S1485" s="1">
        <v>-4.5</v>
      </c>
      <c r="T1485" s="1">
        <v>0</v>
      </c>
      <c r="U1485" s="2" t="s">
        <v>0</v>
      </c>
      <c r="V1485" s="1">
        <v>0</v>
      </c>
      <c r="W1485" s="1">
        <v>0</v>
      </c>
      <c r="X1485" s="2" t="s">
        <v>0</v>
      </c>
      <c r="Y1485" s="1">
        <v>0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35" t="s">
        <v>1</v>
      </c>
      <c r="AN1485" s="2" t="s">
        <v>1</v>
      </c>
      <c r="AO1485" s="135" t="s">
        <v>1</v>
      </c>
      <c r="AP1485" s="2" t="s">
        <v>1</v>
      </c>
      <c r="AQ1485" s="4">
        <v>-4.5</v>
      </c>
      <c r="AR1485" s="4">
        <v>0</v>
      </c>
    </row>
    <row r="1486" spans="1:44" ht="15" customHeight="1" x14ac:dyDescent="0.25">
      <c r="A1486" s="2" t="s">
        <v>677</v>
      </c>
      <c r="B1486" s="47">
        <v>44493</v>
      </c>
      <c r="C1486" s="2" t="s">
        <v>6</v>
      </c>
      <c r="D1486" s="2" t="s">
        <v>16</v>
      </c>
      <c r="E1486" s="2" t="s">
        <v>182</v>
      </c>
      <c r="F1486" s="2" t="s">
        <v>4066</v>
      </c>
      <c r="G1486" s="2" t="s">
        <v>3</v>
      </c>
      <c r="H1486" s="2" t="s">
        <v>4071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4327.5627159999995</v>
      </c>
      <c r="R1486" s="1">
        <v>0</v>
      </c>
      <c r="S1486" s="1">
        <v>3123</v>
      </c>
      <c r="T1486" s="1">
        <v>0</v>
      </c>
      <c r="U1486" s="2" t="s">
        <v>0</v>
      </c>
      <c r="V1486" s="1">
        <v>0</v>
      </c>
      <c r="W1486" s="1">
        <v>1038.4162000000001</v>
      </c>
      <c r="X1486" s="2" t="s">
        <v>0</v>
      </c>
      <c r="Y1486" s="1">
        <v>166.14651599999999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35" t="s">
        <v>1</v>
      </c>
      <c r="AN1486" s="2" t="s">
        <v>1</v>
      </c>
      <c r="AO1486" s="135" t="s">
        <v>1</v>
      </c>
      <c r="AP1486" s="2" t="s">
        <v>1</v>
      </c>
      <c r="AQ1486" s="4">
        <v>4327.5627159999995</v>
      </c>
      <c r="AR1486" s="4">
        <v>0</v>
      </c>
    </row>
    <row r="1487" spans="1:44" ht="15" customHeight="1" x14ac:dyDescent="0.25">
      <c r="A1487" s="2" t="s">
        <v>678</v>
      </c>
      <c r="B1487" s="47">
        <v>44493</v>
      </c>
      <c r="C1487" s="2" t="s">
        <v>6</v>
      </c>
      <c r="D1487" s="2" t="s">
        <v>13</v>
      </c>
      <c r="E1487" s="2" t="s">
        <v>180</v>
      </c>
      <c r="F1487" s="2" t="s">
        <v>4072</v>
      </c>
      <c r="G1487" s="2" t="s">
        <v>3</v>
      </c>
      <c r="H1487" s="2" t="s">
        <v>4073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4074</v>
      </c>
      <c r="P1487" s="2" t="s">
        <v>4075</v>
      </c>
      <c r="Q1487" s="1">
        <v>19.758900000000001</v>
      </c>
      <c r="R1487" s="1">
        <v>0</v>
      </c>
      <c r="S1487" s="1">
        <v>19.758900000000001</v>
      </c>
      <c r="T1487" s="1">
        <v>0</v>
      </c>
      <c r="U1487" s="2" t="s">
        <v>0</v>
      </c>
      <c r="V1487" s="1">
        <v>0</v>
      </c>
      <c r="W1487" s="1">
        <v>0</v>
      </c>
      <c r="X1487" s="2" t="s">
        <v>0</v>
      </c>
      <c r="Y1487" s="1">
        <v>0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35" t="s">
        <v>1</v>
      </c>
      <c r="AN1487" s="2" t="s">
        <v>1</v>
      </c>
      <c r="AO1487" s="135" t="s">
        <v>1</v>
      </c>
      <c r="AP1487" s="2" t="s">
        <v>1</v>
      </c>
      <c r="AQ1487" s="4">
        <v>19.758900000000001</v>
      </c>
      <c r="AR1487" s="4">
        <v>0</v>
      </c>
    </row>
    <row r="1488" spans="1:44" ht="15" customHeight="1" x14ac:dyDescent="0.25">
      <c r="A1488" s="2" t="s">
        <v>679</v>
      </c>
      <c r="B1488" s="47">
        <v>44493</v>
      </c>
      <c r="C1488" s="2" t="s">
        <v>6</v>
      </c>
      <c r="D1488" s="2" t="s">
        <v>13</v>
      </c>
      <c r="E1488" s="2" t="s">
        <v>180</v>
      </c>
      <c r="F1488" s="2" t="s">
        <v>4076</v>
      </c>
      <c r="G1488" s="2" t="s">
        <v>3</v>
      </c>
      <c r="H1488" s="2" t="s">
        <v>4077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1">
        <v>14.338000000000001</v>
      </c>
      <c r="R1488" s="1">
        <v>0</v>
      </c>
      <c r="S1488" s="1">
        <v>14.338000000000001</v>
      </c>
      <c r="T1488" s="1">
        <v>0</v>
      </c>
      <c r="U1488" s="2" t="s">
        <v>0</v>
      </c>
      <c r="V1488" s="1">
        <v>0</v>
      </c>
      <c r="W1488" s="1">
        <v>0</v>
      </c>
      <c r="X1488" s="2" t="s">
        <v>0</v>
      </c>
      <c r="Y1488" s="1">
        <v>0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35" t="s">
        <v>1</v>
      </c>
      <c r="AN1488" s="2" t="s">
        <v>1</v>
      </c>
      <c r="AO1488" s="135" t="s">
        <v>1</v>
      </c>
      <c r="AP1488" s="2" t="s">
        <v>1</v>
      </c>
      <c r="AQ1488" s="4">
        <v>14.338000000000001</v>
      </c>
      <c r="AR1488" s="4">
        <v>0</v>
      </c>
    </row>
    <row r="1489" spans="1:44" ht="15" customHeight="1" x14ac:dyDescent="0.25">
      <c r="A1489" s="2" t="s">
        <v>680</v>
      </c>
      <c r="B1489" s="47">
        <v>44493</v>
      </c>
      <c r="C1489" s="2" t="s">
        <v>6</v>
      </c>
      <c r="D1489" s="2" t="s">
        <v>13</v>
      </c>
      <c r="E1489" s="2" t="s">
        <v>180</v>
      </c>
      <c r="F1489" s="2" t="s">
        <v>4076</v>
      </c>
      <c r="G1489" s="2" t="s">
        <v>3</v>
      </c>
      <c r="H1489" s="2" t="s">
        <v>4078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1">
        <v>1147.9886000000001</v>
      </c>
      <c r="R1489" s="1">
        <v>0</v>
      </c>
      <c r="S1489" s="1">
        <v>946.51980000000003</v>
      </c>
      <c r="T1489" s="1">
        <v>0</v>
      </c>
      <c r="U1489" s="2" t="s">
        <v>0</v>
      </c>
      <c r="V1489" s="1">
        <v>0</v>
      </c>
      <c r="W1489" s="1">
        <v>173.68</v>
      </c>
      <c r="X1489" s="2" t="s">
        <v>8</v>
      </c>
      <c r="Y1489" s="1">
        <v>27.788800000000002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35" t="s">
        <v>1</v>
      </c>
      <c r="AN1489" s="2" t="s">
        <v>1</v>
      </c>
      <c r="AO1489" s="135" t="s">
        <v>1</v>
      </c>
      <c r="AP1489" s="2" t="s">
        <v>1</v>
      </c>
      <c r="AQ1489" s="4">
        <v>1147.9886000000001</v>
      </c>
      <c r="AR1489" s="4">
        <v>0</v>
      </c>
    </row>
    <row r="1490" spans="1:44" ht="15" customHeight="1" x14ac:dyDescent="0.25">
      <c r="A1490" s="2" t="s">
        <v>681</v>
      </c>
      <c r="B1490" s="47">
        <v>44493</v>
      </c>
      <c r="C1490" s="2" t="s">
        <v>6</v>
      </c>
      <c r="D1490" s="2" t="s">
        <v>9</v>
      </c>
      <c r="E1490" s="2" t="s">
        <v>177</v>
      </c>
      <c r="F1490" s="2" t="s">
        <v>4079</v>
      </c>
      <c r="G1490" s="2" t="s">
        <v>3</v>
      </c>
      <c r="H1490" s="2" t="s">
        <v>4080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2</v>
      </c>
      <c r="P1490" s="2" t="s">
        <v>1</v>
      </c>
      <c r="Q1490" s="1">
        <v>203.8417</v>
      </c>
      <c r="R1490" s="1">
        <v>0</v>
      </c>
      <c r="S1490" s="1">
        <v>119.76490000000001</v>
      </c>
      <c r="T1490" s="1">
        <v>0</v>
      </c>
      <c r="U1490" s="2" t="s">
        <v>0</v>
      </c>
      <c r="V1490" s="1">
        <v>0</v>
      </c>
      <c r="W1490" s="1">
        <v>72.47999999999999</v>
      </c>
      <c r="X1490" s="2" t="s">
        <v>8</v>
      </c>
      <c r="Y1490" s="1">
        <v>11.5968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35" t="s">
        <v>1</v>
      </c>
      <c r="AN1490" s="2" t="s">
        <v>1</v>
      </c>
      <c r="AO1490" s="135" t="s">
        <v>1</v>
      </c>
      <c r="AP1490" s="2" t="s">
        <v>1</v>
      </c>
      <c r="AQ1490" s="98">
        <v>203.8417</v>
      </c>
      <c r="AR1490" s="7">
        <v>0</v>
      </c>
    </row>
    <row r="1491" spans="1:44" ht="15" customHeight="1" x14ac:dyDescent="0.25">
      <c r="A1491" s="2" t="s">
        <v>682</v>
      </c>
      <c r="B1491" s="47">
        <v>44493</v>
      </c>
      <c r="C1491" s="2" t="s">
        <v>6</v>
      </c>
      <c r="D1491" s="2" t="s">
        <v>277</v>
      </c>
      <c r="E1491" s="2" t="s">
        <v>201</v>
      </c>
      <c r="F1491" s="2" t="s">
        <v>4081</v>
      </c>
      <c r="G1491" s="2" t="s">
        <v>3</v>
      </c>
      <c r="H1491" s="2" t="s">
        <v>4082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2</v>
      </c>
      <c r="P1491" s="2" t="s">
        <v>1</v>
      </c>
      <c r="Q1491" s="1">
        <v>1054.2227</v>
      </c>
      <c r="R1491" s="1">
        <v>0</v>
      </c>
      <c r="S1491" s="1">
        <v>791.26790000000005</v>
      </c>
      <c r="T1491" s="1">
        <v>0</v>
      </c>
      <c r="U1491" s="2" t="s">
        <v>0</v>
      </c>
      <c r="V1491" s="1">
        <v>0</v>
      </c>
      <c r="W1491" s="1">
        <v>226.68520000000004</v>
      </c>
      <c r="X1491" s="2" t="s">
        <v>0</v>
      </c>
      <c r="Y1491" s="1">
        <v>36.269600000000004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35" t="s">
        <v>1</v>
      </c>
      <c r="AN1491" s="2" t="s">
        <v>1</v>
      </c>
      <c r="AO1491" s="135" t="s">
        <v>1</v>
      </c>
      <c r="AP1491" s="2" t="s">
        <v>1</v>
      </c>
      <c r="AQ1491" s="98">
        <v>1054.2227</v>
      </c>
      <c r="AR1491" s="7">
        <v>0</v>
      </c>
    </row>
    <row r="1492" spans="1:44" ht="15" customHeight="1" x14ac:dyDescent="0.25">
      <c r="A1492" s="2" t="s">
        <v>683</v>
      </c>
      <c r="B1492" s="47">
        <v>44493</v>
      </c>
      <c r="C1492" s="2" t="s">
        <v>6</v>
      </c>
      <c r="D1492" s="2" t="s">
        <v>1591</v>
      </c>
      <c r="E1492" s="2" t="s">
        <v>732</v>
      </c>
      <c r="F1492" s="2" t="s">
        <v>4083</v>
      </c>
      <c r="G1492" s="2" t="s">
        <v>3</v>
      </c>
      <c r="H1492" s="2" t="s">
        <v>4084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1">
        <v>2035.76305</v>
      </c>
      <c r="R1492" s="1">
        <v>0</v>
      </c>
      <c r="S1492" s="1">
        <v>1483.5261000000005</v>
      </c>
      <c r="T1492" s="1">
        <v>0</v>
      </c>
      <c r="U1492" s="2" t="s">
        <v>0</v>
      </c>
      <c r="V1492" s="1">
        <v>0</v>
      </c>
      <c r="W1492" s="1">
        <v>476.06635000000006</v>
      </c>
      <c r="X1492" s="2" t="s">
        <v>8</v>
      </c>
      <c r="Y1492" s="1">
        <v>76.170600000000007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35" t="s">
        <v>1</v>
      </c>
      <c r="AN1492" s="2" t="s">
        <v>1</v>
      </c>
      <c r="AO1492" s="135" t="s">
        <v>1</v>
      </c>
      <c r="AP1492" s="2" t="s">
        <v>1</v>
      </c>
      <c r="AQ1492" s="98">
        <v>2035.7630500000005</v>
      </c>
      <c r="AR1492" s="7">
        <v>0</v>
      </c>
    </row>
    <row r="1493" spans="1:44" ht="15" customHeight="1" x14ac:dyDescent="0.25">
      <c r="A1493" s="2" t="s">
        <v>684</v>
      </c>
      <c r="B1493" s="46">
        <v>44493</v>
      </c>
      <c r="C1493" s="2" t="s">
        <v>6</v>
      </c>
      <c r="D1493" s="2" t="s">
        <v>5</v>
      </c>
      <c r="E1493" s="2" t="s">
        <v>174</v>
      </c>
      <c r="F1493" s="58" t="s">
        <v>2290</v>
      </c>
      <c r="G1493" s="2" t="s">
        <v>3</v>
      </c>
      <c r="H1493" s="2" t="s">
        <v>4085</v>
      </c>
      <c r="I1493" s="2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4086</v>
      </c>
      <c r="P1493" s="2" t="s">
        <v>4087</v>
      </c>
      <c r="Q1493" s="1">
        <v>91.581999999999994</v>
      </c>
      <c r="R1493" s="1">
        <v>0</v>
      </c>
      <c r="S1493" s="1">
        <v>0</v>
      </c>
      <c r="T1493" s="1">
        <v>78.95</v>
      </c>
      <c r="U1493" s="2" t="s">
        <v>8</v>
      </c>
      <c r="V1493" s="1">
        <v>12.632</v>
      </c>
      <c r="W1493" s="1">
        <v>0</v>
      </c>
      <c r="X1493" s="2" t="s">
        <v>0</v>
      </c>
      <c r="Y1493" s="1">
        <v>0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134" t="s">
        <v>0</v>
      </c>
      <c r="AK1493" s="1">
        <v>0</v>
      </c>
      <c r="AL1493" s="1">
        <v>0</v>
      </c>
      <c r="AM1493" s="134" t="s">
        <v>1</v>
      </c>
      <c r="AN1493" s="134" t="s">
        <v>1</v>
      </c>
      <c r="AO1493" s="134" t="s">
        <v>1</v>
      </c>
      <c r="AP1493" s="134" t="s">
        <v>1</v>
      </c>
      <c r="AQ1493" s="98">
        <v>91.582000000000008</v>
      </c>
      <c r="AR1493" s="7">
        <v>0</v>
      </c>
    </row>
    <row r="1494" spans="1:44" ht="15" customHeight="1" x14ac:dyDescent="0.25">
      <c r="A1494" s="2" t="s">
        <v>685</v>
      </c>
      <c r="B1494" s="46">
        <v>44493</v>
      </c>
      <c r="C1494" s="2" t="s">
        <v>6</v>
      </c>
      <c r="D1494" s="2" t="s">
        <v>5</v>
      </c>
      <c r="E1494" s="2" t="s">
        <v>174</v>
      </c>
      <c r="F1494" s="58" t="s">
        <v>2290</v>
      </c>
      <c r="G1494" s="2" t="s">
        <v>3</v>
      </c>
      <c r="H1494" s="2" t="s">
        <v>4088</v>
      </c>
      <c r="I1494" s="2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2266.8516999999997</v>
      </c>
      <c r="R1494" s="1">
        <v>0</v>
      </c>
      <c r="S1494" s="1">
        <v>1676.4136000000001</v>
      </c>
      <c r="T1494" s="1">
        <v>0</v>
      </c>
      <c r="U1494" s="2" t="s">
        <v>0</v>
      </c>
      <c r="V1494" s="1">
        <v>0</v>
      </c>
      <c r="W1494" s="1">
        <v>508.99829999999997</v>
      </c>
      <c r="X1494" s="2" t="s">
        <v>8</v>
      </c>
      <c r="Y1494" s="1">
        <v>81.439800000000005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134" t="s">
        <v>0</v>
      </c>
      <c r="AK1494" s="1">
        <v>0</v>
      </c>
      <c r="AL1494" s="1">
        <v>0</v>
      </c>
      <c r="AM1494" s="134" t="s">
        <v>1</v>
      </c>
      <c r="AN1494" s="134" t="s">
        <v>1</v>
      </c>
      <c r="AO1494" s="134" t="s">
        <v>1</v>
      </c>
      <c r="AP1494" s="134" t="s">
        <v>1</v>
      </c>
      <c r="AQ1494" s="98">
        <v>2266.8517000000002</v>
      </c>
      <c r="AR1494" s="7">
        <v>0</v>
      </c>
    </row>
    <row r="1495" spans="1:44" ht="15" customHeight="1" x14ac:dyDescent="0.25">
      <c r="A1495" s="2" t="s">
        <v>686</v>
      </c>
      <c r="B1495" s="46">
        <v>44493</v>
      </c>
      <c r="C1495" s="2" t="s">
        <v>6</v>
      </c>
      <c r="D1495" s="2" t="s">
        <v>5</v>
      </c>
      <c r="E1495" s="2" t="s">
        <v>174</v>
      </c>
      <c r="F1495" s="58" t="s">
        <v>2290</v>
      </c>
      <c r="G1495" s="2" t="s">
        <v>3</v>
      </c>
      <c r="H1495" s="2" t="s">
        <v>4089</v>
      </c>
      <c r="I1495" s="2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1">
        <v>1578.8378000000007</v>
      </c>
      <c r="R1495" s="1">
        <v>0</v>
      </c>
      <c r="S1495" s="1">
        <v>1232.5454000000004</v>
      </c>
      <c r="T1495" s="1">
        <v>0</v>
      </c>
      <c r="U1495" s="2" t="s">
        <v>0</v>
      </c>
      <c r="V1495" s="1">
        <v>0</v>
      </c>
      <c r="W1495" s="1">
        <v>298.52789999999993</v>
      </c>
      <c r="X1495" s="2" t="s">
        <v>0</v>
      </c>
      <c r="Y1495" s="1">
        <v>47.764500000000012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134" t="s">
        <v>0</v>
      </c>
      <c r="AK1495" s="1">
        <v>0</v>
      </c>
      <c r="AL1495" s="1">
        <v>0</v>
      </c>
      <c r="AM1495" s="134" t="s">
        <v>1</v>
      </c>
      <c r="AN1495" s="134" t="s">
        <v>1</v>
      </c>
      <c r="AO1495" s="134" t="s">
        <v>1</v>
      </c>
      <c r="AP1495" s="134" t="s">
        <v>1</v>
      </c>
      <c r="AQ1495" s="98">
        <v>1578.8378000000005</v>
      </c>
      <c r="AR1495" s="7">
        <v>0</v>
      </c>
    </row>
    <row r="1496" spans="1:44" ht="15" customHeight="1" x14ac:dyDescent="0.25">
      <c r="A1496" s="2" t="s">
        <v>687</v>
      </c>
      <c r="B1496" s="47">
        <v>44493</v>
      </c>
      <c r="C1496" s="2" t="s">
        <v>6</v>
      </c>
      <c r="D1496" s="2" t="s">
        <v>929</v>
      </c>
      <c r="E1496" s="2" t="s">
        <v>930</v>
      </c>
      <c r="F1496" s="2" t="s">
        <v>4090</v>
      </c>
      <c r="G1496" s="2" t="s">
        <v>3</v>
      </c>
      <c r="H1496" s="2" t="s">
        <v>4091</v>
      </c>
      <c r="I1496" s="1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1088.9378999999999</v>
      </c>
      <c r="R1496" s="1">
        <v>0</v>
      </c>
      <c r="S1496" s="1">
        <v>776.24855000000002</v>
      </c>
      <c r="T1496" s="1">
        <v>0</v>
      </c>
      <c r="U1496" s="2" t="s">
        <v>0</v>
      </c>
      <c r="V1496" s="1">
        <v>0</v>
      </c>
      <c r="W1496" s="1">
        <v>269.55984999999993</v>
      </c>
      <c r="X1496" s="2" t="s">
        <v>0</v>
      </c>
      <c r="Y1496" s="1">
        <v>43.1295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2" t="s">
        <v>0</v>
      </c>
      <c r="AK1496" s="1">
        <v>0</v>
      </c>
      <c r="AL1496" s="1">
        <v>0</v>
      </c>
      <c r="AM1496" s="135" t="s">
        <v>1</v>
      </c>
      <c r="AN1496" s="2" t="s">
        <v>1</v>
      </c>
      <c r="AO1496" s="135" t="s">
        <v>1</v>
      </c>
      <c r="AP1496" s="2" t="s">
        <v>1</v>
      </c>
      <c r="AQ1496" s="4">
        <v>1088.9378999999999</v>
      </c>
      <c r="AR1496" s="4">
        <v>0</v>
      </c>
    </row>
    <row r="1497" spans="1:44" ht="15" customHeight="1" x14ac:dyDescent="0.25">
      <c r="A1497" s="2" t="s">
        <v>688</v>
      </c>
      <c r="B1497" s="47">
        <v>44493</v>
      </c>
      <c r="C1497" s="2" t="s">
        <v>6</v>
      </c>
      <c r="D1497" s="2" t="s">
        <v>884</v>
      </c>
      <c r="E1497" s="2" t="s">
        <v>850</v>
      </c>
      <c r="F1497" s="2" t="s">
        <v>4092</v>
      </c>
      <c r="G1497" s="2" t="s">
        <v>3</v>
      </c>
      <c r="H1497" s="2" t="s">
        <v>3188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1">
        <v>0</v>
      </c>
      <c r="R1497" s="1">
        <v>0</v>
      </c>
      <c r="S1497" s="1">
        <v>0</v>
      </c>
      <c r="T1497" s="1">
        <v>0</v>
      </c>
      <c r="U1497" s="2" t="s">
        <v>0</v>
      </c>
      <c r="V1497" s="1">
        <v>0</v>
      </c>
      <c r="W1497" s="1">
        <v>0</v>
      </c>
      <c r="X1497" s="2" t="s">
        <v>8</v>
      </c>
      <c r="Y1497" s="1">
        <v>0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35"/>
      <c r="AN1497" s="2"/>
      <c r="AO1497" s="135">
        <v>0</v>
      </c>
      <c r="AP1497" s="2">
        <v>0</v>
      </c>
      <c r="AQ1497" s="4">
        <v>0</v>
      </c>
      <c r="AR1497" s="4">
        <v>0</v>
      </c>
    </row>
    <row r="1498" spans="1:44" ht="15" customHeight="1" x14ac:dyDescent="0.25">
      <c r="A1498" s="2" t="s">
        <v>689</v>
      </c>
      <c r="B1498" s="47">
        <v>44494</v>
      </c>
      <c r="C1498" s="2" t="s">
        <v>6</v>
      </c>
      <c r="D1498" s="2" t="s">
        <v>48</v>
      </c>
      <c r="E1498" s="2" t="s">
        <v>229</v>
      </c>
      <c r="F1498" s="2" t="s">
        <v>4093</v>
      </c>
      <c r="G1498" s="2" t="s">
        <v>3</v>
      </c>
      <c r="H1498" s="2" t="s">
        <v>4094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4095</v>
      </c>
      <c r="P1498" s="2" t="s">
        <v>4096</v>
      </c>
      <c r="Q1498" s="1">
        <v>171.37280000000001</v>
      </c>
      <c r="R1498" s="1">
        <v>0</v>
      </c>
      <c r="S1498" s="1">
        <v>163.44999999999999</v>
      </c>
      <c r="T1498" s="1">
        <v>0</v>
      </c>
      <c r="U1498" s="2" t="s">
        <v>0</v>
      </c>
      <c r="V1498" s="1">
        <v>0</v>
      </c>
      <c r="W1498" s="1">
        <v>6.83</v>
      </c>
      <c r="X1498" s="2" t="s">
        <v>8</v>
      </c>
      <c r="Y1498" s="1">
        <v>1.0928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35" t="s">
        <v>1</v>
      </c>
      <c r="AN1498" s="2" t="s">
        <v>1</v>
      </c>
      <c r="AO1498" s="135" t="s">
        <v>1</v>
      </c>
      <c r="AP1498" s="2" t="s">
        <v>1</v>
      </c>
      <c r="AQ1498" s="4">
        <v>171.37280000000001</v>
      </c>
      <c r="AR1498" s="4">
        <v>0</v>
      </c>
    </row>
    <row r="1499" spans="1:44" ht="15" customHeight="1" x14ac:dyDescent="0.25">
      <c r="A1499" s="2" t="s">
        <v>690</v>
      </c>
      <c r="B1499" s="47">
        <v>44494</v>
      </c>
      <c r="C1499" s="2" t="s">
        <v>6</v>
      </c>
      <c r="D1499" s="2" t="s">
        <v>48</v>
      </c>
      <c r="E1499" s="2" t="s">
        <v>229</v>
      </c>
      <c r="F1499" s="2" t="s">
        <v>4093</v>
      </c>
      <c r="G1499" s="2" t="s">
        <v>3</v>
      </c>
      <c r="H1499" s="2" t="s">
        <v>4097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2968</v>
      </c>
      <c r="P1499" s="2" t="s">
        <v>2969</v>
      </c>
      <c r="Q1499" s="1">
        <v>163.44999999999999</v>
      </c>
      <c r="R1499" s="1">
        <v>0</v>
      </c>
      <c r="S1499" s="1">
        <v>163.44999999999999</v>
      </c>
      <c r="T1499" s="1">
        <v>0</v>
      </c>
      <c r="U1499" s="2" t="s">
        <v>0</v>
      </c>
      <c r="V1499" s="1">
        <v>0</v>
      </c>
      <c r="W1499" s="1">
        <v>0</v>
      </c>
      <c r="X1499" s="2" t="s">
        <v>0</v>
      </c>
      <c r="Y1499" s="1">
        <v>0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35" t="s">
        <v>1</v>
      </c>
      <c r="AN1499" s="2" t="s">
        <v>1</v>
      </c>
      <c r="AO1499" s="135" t="s">
        <v>1</v>
      </c>
      <c r="AP1499" s="2" t="s">
        <v>1</v>
      </c>
      <c r="AQ1499" s="4">
        <v>163.44999999999999</v>
      </c>
      <c r="AR1499" s="4">
        <v>0</v>
      </c>
    </row>
    <row r="1500" spans="1:44" ht="15" customHeight="1" x14ac:dyDescent="0.25">
      <c r="A1500" s="2" t="s">
        <v>691</v>
      </c>
      <c r="B1500" s="47">
        <v>44494</v>
      </c>
      <c r="C1500" s="2" t="s">
        <v>6</v>
      </c>
      <c r="D1500" s="2" t="s">
        <v>48</v>
      </c>
      <c r="E1500" s="2" t="s">
        <v>229</v>
      </c>
      <c r="F1500" s="2" t="s">
        <v>4093</v>
      </c>
      <c r="G1500" s="2" t="s">
        <v>3</v>
      </c>
      <c r="H1500" s="2" t="s">
        <v>4098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1">
        <v>2449.4998500000002</v>
      </c>
      <c r="R1500" s="1">
        <v>0</v>
      </c>
      <c r="S1500" s="1">
        <v>1873.6319999999992</v>
      </c>
      <c r="T1500" s="1">
        <v>0</v>
      </c>
      <c r="U1500" s="2" t="s">
        <v>0</v>
      </c>
      <c r="V1500" s="1">
        <v>0</v>
      </c>
      <c r="W1500" s="1">
        <v>496.43775000000005</v>
      </c>
      <c r="X1500" s="2" t="s">
        <v>0</v>
      </c>
      <c r="Y1500" s="1">
        <v>79.430099999999968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35" t="s">
        <v>1</v>
      </c>
      <c r="AN1500" s="2" t="s">
        <v>1</v>
      </c>
      <c r="AO1500" s="135" t="s">
        <v>1</v>
      </c>
      <c r="AP1500" s="2" t="s">
        <v>1</v>
      </c>
      <c r="AQ1500" s="4">
        <v>2449.4998499999992</v>
      </c>
      <c r="AR1500" s="4">
        <v>0</v>
      </c>
    </row>
    <row r="1501" spans="1:44" ht="15" customHeight="1" x14ac:dyDescent="0.25">
      <c r="A1501" s="2" t="s">
        <v>692</v>
      </c>
      <c r="B1501" s="47">
        <v>44494</v>
      </c>
      <c r="C1501" s="2" t="s">
        <v>1364</v>
      </c>
      <c r="D1501" s="2" t="s">
        <v>48</v>
      </c>
      <c r="E1501" s="2" t="s">
        <v>1365</v>
      </c>
      <c r="F1501" s="2" t="s">
        <v>4099</v>
      </c>
      <c r="G1501" s="2" t="s">
        <v>3</v>
      </c>
      <c r="H1501" s="2" t="s">
        <v>4100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1">
        <v>1701.8231999999996</v>
      </c>
      <c r="R1501" s="1">
        <v>0</v>
      </c>
      <c r="S1501" s="1">
        <v>1346.4250500000003</v>
      </c>
      <c r="T1501" s="1">
        <v>0</v>
      </c>
      <c r="U1501" s="2" t="s">
        <v>0</v>
      </c>
      <c r="V1501" s="1">
        <v>0</v>
      </c>
      <c r="W1501" s="1">
        <v>306.37774999999999</v>
      </c>
      <c r="X1501" s="2" t="s">
        <v>8</v>
      </c>
      <c r="Y1501" s="1">
        <v>49.020399999999988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35" t="s">
        <v>1</v>
      </c>
      <c r="AN1501" s="2" t="s">
        <v>1</v>
      </c>
      <c r="AO1501" s="135" t="s">
        <v>1</v>
      </c>
      <c r="AP1501" s="2" t="s">
        <v>1</v>
      </c>
      <c r="AQ1501" s="4">
        <v>1701.8232000000003</v>
      </c>
      <c r="AR1501" s="4">
        <v>0</v>
      </c>
    </row>
    <row r="1502" spans="1:44" ht="15" customHeight="1" x14ac:dyDescent="0.25">
      <c r="A1502" s="2" t="s">
        <v>693</v>
      </c>
      <c r="B1502" s="47">
        <v>44494</v>
      </c>
      <c r="C1502" s="2" t="s">
        <v>26</v>
      </c>
      <c r="D1502" s="2" t="s">
        <v>48</v>
      </c>
      <c r="E1502" s="2" t="s">
        <v>220</v>
      </c>
      <c r="F1502" s="2" t="s">
        <v>4101</v>
      </c>
      <c r="G1502" s="2" t="s">
        <v>3</v>
      </c>
      <c r="H1502" s="2" t="s">
        <v>4102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1">
        <v>367.61250799999999</v>
      </c>
      <c r="R1502" s="1">
        <v>0</v>
      </c>
      <c r="S1502" s="1">
        <v>277.30064999999996</v>
      </c>
      <c r="T1502" s="1">
        <v>0</v>
      </c>
      <c r="U1502" s="2" t="s">
        <v>0</v>
      </c>
      <c r="V1502" s="1">
        <v>0</v>
      </c>
      <c r="W1502" s="1">
        <v>77.855050000000006</v>
      </c>
      <c r="X1502" s="2" t="s">
        <v>8</v>
      </c>
      <c r="Y1502" s="1">
        <v>12.456807999999999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35" t="s">
        <v>1</v>
      </c>
      <c r="AN1502" s="2" t="s">
        <v>1</v>
      </c>
      <c r="AO1502" s="135" t="s">
        <v>1</v>
      </c>
      <c r="AP1502" s="2" t="s">
        <v>1</v>
      </c>
      <c r="AQ1502" s="4">
        <v>367.61250799999999</v>
      </c>
      <c r="AR1502" s="4">
        <v>0</v>
      </c>
    </row>
    <row r="1503" spans="1:44" ht="15" customHeight="1" x14ac:dyDescent="0.25">
      <c r="A1503" s="2" t="s">
        <v>694</v>
      </c>
      <c r="B1503" s="47">
        <v>44494</v>
      </c>
      <c r="C1503" s="2" t="s">
        <v>1364</v>
      </c>
      <c r="D1503" s="2" t="s">
        <v>41</v>
      </c>
      <c r="E1503" s="2" t="s">
        <v>1366</v>
      </c>
      <c r="F1503" s="2" t="s">
        <v>4099</v>
      </c>
      <c r="G1503" s="2" t="s">
        <v>3</v>
      </c>
      <c r="H1503" s="2" t="s">
        <v>4103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1">
        <v>2359.1680900000006</v>
      </c>
      <c r="R1503" s="1">
        <v>0</v>
      </c>
      <c r="S1503" s="1">
        <v>1833.9216999999999</v>
      </c>
      <c r="T1503" s="1">
        <v>0</v>
      </c>
      <c r="U1503" s="2" t="s">
        <v>0</v>
      </c>
      <c r="V1503" s="1">
        <v>0</v>
      </c>
      <c r="W1503" s="1">
        <v>452.79854999999998</v>
      </c>
      <c r="X1503" s="2" t="s">
        <v>0</v>
      </c>
      <c r="Y1503" s="1">
        <v>72.447839999999985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35" t="s">
        <v>1</v>
      </c>
      <c r="AN1503" s="2" t="s">
        <v>1</v>
      </c>
      <c r="AO1503" s="135" t="s">
        <v>1</v>
      </c>
      <c r="AP1503" s="2" t="s">
        <v>1</v>
      </c>
      <c r="AQ1503" s="4">
        <v>2359.1680899999997</v>
      </c>
      <c r="AR1503" s="4">
        <v>0</v>
      </c>
    </row>
    <row r="1504" spans="1:44" ht="15" customHeight="1" x14ac:dyDescent="0.25">
      <c r="A1504" s="2" t="s">
        <v>695</v>
      </c>
      <c r="B1504" s="47">
        <v>44494</v>
      </c>
      <c r="C1504" s="2" t="s">
        <v>6</v>
      </c>
      <c r="D1504" s="2" t="s">
        <v>41</v>
      </c>
      <c r="E1504" s="2" t="s">
        <v>218</v>
      </c>
      <c r="F1504" s="2" t="s">
        <v>3638</v>
      </c>
      <c r="G1504" s="2" t="s">
        <v>3</v>
      </c>
      <c r="H1504" s="2" t="s">
        <v>4104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1">
        <v>2584.8292799999999</v>
      </c>
      <c r="R1504" s="1">
        <v>0</v>
      </c>
      <c r="S1504" s="1">
        <v>1767.63005</v>
      </c>
      <c r="T1504" s="1">
        <v>0</v>
      </c>
      <c r="U1504" s="2" t="s">
        <v>0</v>
      </c>
      <c r="V1504" s="1">
        <v>0</v>
      </c>
      <c r="W1504" s="1">
        <v>704.48215000000005</v>
      </c>
      <c r="X1504" s="2" t="s">
        <v>8</v>
      </c>
      <c r="Y1504" s="1">
        <v>112.71708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35" t="s">
        <v>1</v>
      </c>
      <c r="AN1504" s="2" t="s">
        <v>1</v>
      </c>
      <c r="AO1504" s="135" t="s">
        <v>1</v>
      </c>
      <c r="AP1504" s="2" t="s">
        <v>1</v>
      </c>
      <c r="AQ1504" s="4">
        <v>2584.8292799999999</v>
      </c>
      <c r="AR1504" s="4">
        <v>0</v>
      </c>
    </row>
    <row r="1505" spans="1:44" ht="15" customHeight="1" x14ac:dyDescent="0.25">
      <c r="A1505" s="2" t="s">
        <v>696</v>
      </c>
      <c r="B1505" s="47">
        <v>44494</v>
      </c>
      <c r="C1505" s="2" t="s">
        <v>34</v>
      </c>
      <c r="D1505" s="2" t="s">
        <v>41</v>
      </c>
      <c r="E1505" s="2" t="s">
        <v>216</v>
      </c>
      <c r="F1505" s="2" t="s">
        <v>4105</v>
      </c>
      <c r="G1505" s="2" t="s">
        <v>3</v>
      </c>
      <c r="H1505" s="2" t="s">
        <v>4106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4107</v>
      </c>
      <c r="P1505" s="2" t="s">
        <v>4108</v>
      </c>
      <c r="Q1505" s="1">
        <v>213.8</v>
      </c>
      <c r="R1505" s="1">
        <v>0</v>
      </c>
      <c r="S1505" s="1">
        <v>213.8</v>
      </c>
      <c r="T1505" s="1">
        <v>0</v>
      </c>
      <c r="U1505" s="2" t="s">
        <v>0</v>
      </c>
      <c r="V1505" s="1">
        <v>0</v>
      </c>
      <c r="W1505" s="1">
        <v>0</v>
      </c>
      <c r="X1505" s="2" t="s">
        <v>0</v>
      </c>
      <c r="Y1505" s="1">
        <v>0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35" t="s">
        <v>1</v>
      </c>
      <c r="AN1505" s="2" t="s">
        <v>1</v>
      </c>
      <c r="AO1505" s="135" t="s">
        <v>1</v>
      </c>
      <c r="AP1505" s="2" t="s">
        <v>1</v>
      </c>
      <c r="AQ1505" s="4">
        <v>213.8</v>
      </c>
      <c r="AR1505" s="4">
        <v>0</v>
      </c>
    </row>
    <row r="1506" spans="1:44" ht="15" customHeight="1" x14ac:dyDescent="0.25">
      <c r="A1506" s="2" t="s">
        <v>697</v>
      </c>
      <c r="B1506" s="47">
        <v>44494</v>
      </c>
      <c r="C1506" s="2" t="s">
        <v>34</v>
      </c>
      <c r="D1506" s="2" t="s">
        <v>41</v>
      </c>
      <c r="E1506" s="2" t="s">
        <v>216</v>
      </c>
      <c r="F1506" s="2" t="s">
        <v>4105</v>
      </c>
      <c r="G1506" s="2" t="s">
        <v>12</v>
      </c>
      <c r="H1506" s="2" t="s">
        <v>1</v>
      </c>
      <c r="I1506" s="1" t="s">
        <v>4109</v>
      </c>
      <c r="J1506" s="1" t="s">
        <v>1</v>
      </c>
      <c r="K1506" s="1" t="s">
        <v>4110</v>
      </c>
      <c r="L1506" s="1" t="s">
        <v>4111</v>
      </c>
      <c r="M1506" s="1">
        <v>9.0399999999999991</v>
      </c>
      <c r="N1506" s="2" t="s">
        <v>11</v>
      </c>
      <c r="O1506" s="2" t="s">
        <v>4112</v>
      </c>
      <c r="P1506" s="2" t="s">
        <v>4113</v>
      </c>
      <c r="Q1506" s="1">
        <v>-9.0399999999999991</v>
      </c>
      <c r="R1506" s="1">
        <v>0</v>
      </c>
      <c r="S1506" s="1">
        <v>-9.0399999999999991</v>
      </c>
      <c r="T1506" s="1">
        <v>0</v>
      </c>
      <c r="U1506" s="2" t="s">
        <v>0</v>
      </c>
      <c r="V1506" s="1">
        <v>0</v>
      </c>
      <c r="W1506" s="1">
        <v>0</v>
      </c>
      <c r="X1506" s="2" t="s">
        <v>0</v>
      </c>
      <c r="Y1506" s="1">
        <v>0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35" t="s">
        <v>1</v>
      </c>
      <c r="AN1506" s="2" t="s">
        <v>1</v>
      </c>
      <c r="AO1506" s="135" t="s">
        <v>1</v>
      </c>
      <c r="AP1506" s="2" t="s">
        <v>1</v>
      </c>
      <c r="AQ1506" s="4">
        <v>-9.0399999999999991</v>
      </c>
      <c r="AR1506" s="4">
        <v>0</v>
      </c>
    </row>
    <row r="1507" spans="1:44" ht="15" customHeight="1" x14ac:dyDescent="0.25">
      <c r="A1507" s="2" t="s">
        <v>698</v>
      </c>
      <c r="B1507" s="47">
        <v>44494</v>
      </c>
      <c r="C1507" s="2" t="s">
        <v>34</v>
      </c>
      <c r="D1507" s="2" t="s">
        <v>41</v>
      </c>
      <c r="E1507" s="2" t="s">
        <v>216</v>
      </c>
      <c r="F1507" s="2" t="s">
        <v>4114</v>
      </c>
      <c r="G1507" s="2" t="s">
        <v>3</v>
      </c>
      <c r="H1507" s="2" t="s">
        <v>4115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1">
        <v>931.21334999999976</v>
      </c>
      <c r="R1507" s="1">
        <v>0</v>
      </c>
      <c r="S1507" s="1">
        <v>842.67054999999948</v>
      </c>
      <c r="T1507" s="1">
        <v>0</v>
      </c>
      <c r="U1507" s="2" t="s">
        <v>0</v>
      </c>
      <c r="V1507" s="1">
        <v>0</v>
      </c>
      <c r="W1507" s="1">
        <v>76.33</v>
      </c>
      <c r="X1507" s="2" t="s">
        <v>0</v>
      </c>
      <c r="Y1507" s="1">
        <v>12.212800000000001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35" t="s">
        <v>1</v>
      </c>
      <c r="AN1507" s="2" t="s">
        <v>1</v>
      </c>
      <c r="AO1507" s="135" t="s">
        <v>1</v>
      </c>
      <c r="AP1507" s="2" t="s">
        <v>1</v>
      </c>
      <c r="AQ1507" s="4">
        <v>931.21334999999954</v>
      </c>
      <c r="AR1507" s="4">
        <v>0</v>
      </c>
    </row>
    <row r="1508" spans="1:44" ht="15" customHeight="1" x14ac:dyDescent="0.25">
      <c r="A1508" s="2" t="s">
        <v>699</v>
      </c>
      <c r="B1508" s="47">
        <v>44494</v>
      </c>
      <c r="C1508" s="2" t="s">
        <v>34</v>
      </c>
      <c r="D1508" s="2" t="s">
        <v>41</v>
      </c>
      <c r="E1508" s="2" t="s">
        <v>216</v>
      </c>
      <c r="F1508" s="2" t="s">
        <v>4114</v>
      </c>
      <c r="G1508" s="2" t="s">
        <v>3</v>
      </c>
      <c r="H1508" s="2" t="s">
        <v>4116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2</v>
      </c>
      <c r="P1508" s="2" t="s">
        <v>1</v>
      </c>
      <c r="Q1508" s="1">
        <v>126.5591</v>
      </c>
      <c r="R1508" s="1">
        <v>0</v>
      </c>
      <c r="S1508" s="1">
        <v>94.879499999999993</v>
      </c>
      <c r="T1508" s="1">
        <v>0</v>
      </c>
      <c r="U1508" s="2" t="s">
        <v>0</v>
      </c>
      <c r="V1508" s="1">
        <v>0</v>
      </c>
      <c r="W1508" s="1">
        <v>27.310000000000002</v>
      </c>
      <c r="X1508" s="2" t="s">
        <v>8</v>
      </c>
      <c r="Y1508" s="1">
        <v>4.3696000000000002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35" t="s">
        <v>1</v>
      </c>
      <c r="AN1508" s="2" t="s">
        <v>1</v>
      </c>
      <c r="AO1508" s="135" t="s">
        <v>1</v>
      </c>
      <c r="AP1508" s="2" t="s">
        <v>1</v>
      </c>
      <c r="AQ1508" s="4">
        <v>126.5591</v>
      </c>
      <c r="AR1508" s="4">
        <v>0</v>
      </c>
    </row>
    <row r="1509" spans="1:44" ht="15" customHeight="1" x14ac:dyDescent="0.25">
      <c r="A1509" s="2" t="s">
        <v>700</v>
      </c>
      <c r="B1509" s="47">
        <v>44494</v>
      </c>
      <c r="C1509" s="2" t="s">
        <v>26</v>
      </c>
      <c r="D1509" s="2" t="s">
        <v>41</v>
      </c>
      <c r="E1509" s="2" t="s">
        <v>211</v>
      </c>
      <c r="F1509" s="2" t="s">
        <v>3419</v>
      </c>
      <c r="G1509" s="2" t="s">
        <v>3</v>
      </c>
      <c r="H1509" s="2" t="s">
        <v>4117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919</v>
      </c>
      <c r="P1509" s="2" t="s">
        <v>920</v>
      </c>
      <c r="Q1509" s="1">
        <v>38.349600000000002</v>
      </c>
      <c r="R1509" s="1">
        <v>0</v>
      </c>
      <c r="S1509" s="1">
        <v>0</v>
      </c>
      <c r="T1509" s="1">
        <v>33.06</v>
      </c>
      <c r="U1509" s="2" t="s">
        <v>8</v>
      </c>
      <c r="V1509" s="1">
        <v>5.2896000000000001</v>
      </c>
      <c r="W1509" s="1">
        <v>0</v>
      </c>
      <c r="X1509" s="2" t="s">
        <v>0</v>
      </c>
      <c r="Y1509" s="1">
        <v>0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35" t="s">
        <v>1</v>
      </c>
      <c r="AN1509" s="2" t="s">
        <v>1</v>
      </c>
      <c r="AO1509" s="135" t="s">
        <v>1</v>
      </c>
      <c r="AP1509" s="2" t="s">
        <v>1</v>
      </c>
      <c r="AQ1509" s="4">
        <v>38.349600000000002</v>
      </c>
      <c r="AR1509" s="4">
        <v>0</v>
      </c>
    </row>
    <row r="1510" spans="1:44" ht="15" customHeight="1" x14ac:dyDescent="0.25">
      <c r="A1510" s="2" t="s">
        <v>701</v>
      </c>
      <c r="B1510" s="47">
        <v>44494</v>
      </c>
      <c r="C1510" s="2" t="s">
        <v>26</v>
      </c>
      <c r="D1510" s="2" t="s">
        <v>41</v>
      </c>
      <c r="E1510" s="2" t="s">
        <v>211</v>
      </c>
      <c r="F1510" s="2" t="s">
        <v>3419</v>
      </c>
      <c r="G1510" s="2" t="s">
        <v>3</v>
      </c>
      <c r="H1510" s="2" t="s">
        <v>4118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1259</v>
      </c>
      <c r="P1510" s="2" t="s">
        <v>1260</v>
      </c>
      <c r="Q1510" s="1">
        <v>14.09</v>
      </c>
      <c r="R1510" s="1">
        <v>0</v>
      </c>
      <c r="S1510" s="1">
        <v>14.09</v>
      </c>
      <c r="T1510" s="1">
        <v>0</v>
      </c>
      <c r="U1510" s="2" t="s">
        <v>0</v>
      </c>
      <c r="V1510" s="1">
        <v>0</v>
      </c>
      <c r="W1510" s="1">
        <v>0</v>
      </c>
      <c r="X1510" s="2" t="s">
        <v>0</v>
      </c>
      <c r="Y1510" s="1">
        <v>0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35" t="s">
        <v>1</v>
      </c>
      <c r="AN1510" s="2" t="s">
        <v>1</v>
      </c>
      <c r="AO1510" s="135" t="s">
        <v>1</v>
      </c>
      <c r="AP1510" s="2" t="s">
        <v>1</v>
      </c>
      <c r="AQ1510" s="4">
        <v>14.09</v>
      </c>
      <c r="AR1510" s="4">
        <v>0</v>
      </c>
    </row>
    <row r="1511" spans="1:44" ht="15" customHeight="1" x14ac:dyDescent="0.25">
      <c r="A1511" s="2" t="s">
        <v>702</v>
      </c>
      <c r="B1511" s="47">
        <v>44494</v>
      </c>
      <c r="C1511" s="2" t="s">
        <v>26</v>
      </c>
      <c r="D1511" s="2" t="s">
        <v>41</v>
      </c>
      <c r="E1511" s="2" t="s">
        <v>211</v>
      </c>
      <c r="F1511" s="2" t="s">
        <v>3819</v>
      </c>
      <c r="G1511" s="2" t="s">
        <v>3</v>
      </c>
      <c r="H1511" s="2" t="s">
        <v>4119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2</v>
      </c>
      <c r="P1511" s="2" t="s">
        <v>1</v>
      </c>
      <c r="Q1511" s="1">
        <v>256.51950199999999</v>
      </c>
      <c r="R1511" s="1">
        <v>0</v>
      </c>
      <c r="S1511" s="1">
        <v>187.28814999999997</v>
      </c>
      <c r="T1511" s="1">
        <v>0</v>
      </c>
      <c r="U1511" s="2" t="s">
        <v>0</v>
      </c>
      <c r="V1511" s="1">
        <v>0</v>
      </c>
      <c r="W1511" s="1">
        <v>59.682200000000009</v>
      </c>
      <c r="X1511" s="2" t="s">
        <v>8</v>
      </c>
      <c r="Y1511" s="1">
        <v>9.5491520000000012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35" t="s">
        <v>1</v>
      </c>
      <c r="AN1511" s="2" t="s">
        <v>1</v>
      </c>
      <c r="AO1511" s="135" t="s">
        <v>1</v>
      </c>
      <c r="AP1511" s="2" t="s">
        <v>1</v>
      </c>
      <c r="AQ1511" s="4">
        <v>256.51950199999999</v>
      </c>
      <c r="AR1511" s="4">
        <v>0</v>
      </c>
    </row>
    <row r="1512" spans="1:44" ht="15" customHeight="1" x14ac:dyDescent="0.25">
      <c r="A1512" s="2" t="s">
        <v>703</v>
      </c>
      <c r="B1512" s="47">
        <v>44494</v>
      </c>
      <c r="C1512" s="2" t="s">
        <v>26</v>
      </c>
      <c r="D1512" s="2" t="s">
        <v>41</v>
      </c>
      <c r="E1512" s="2" t="s">
        <v>211</v>
      </c>
      <c r="F1512" s="2" t="s">
        <v>3819</v>
      </c>
      <c r="G1512" s="2" t="s">
        <v>3</v>
      </c>
      <c r="H1512" s="2" t="s">
        <v>4120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1">
        <v>1138.0221680000002</v>
      </c>
      <c r="R1512" s="1">
        <v>0</v>
      </c>
      <c r="S1512" s="1">
        <v>816.12384999999995</v>
      </c>
      <c r="T1512" s="1">
        <v>0</v>
      </c>
      <c r="U1512" s="2" t="s">
        <v>0</v>
      </c>
      <c r="V1512" s="1">
        <v>0</v>
      </c>
      <c r="W1512" s="1">
        <v>277.49854999999997</v>
      </c>
      <c r="X1512" s="2" t="s">
        <v>0</v>
      </c>
      <c r="Y1512" s="1">
        <v>44.399767999999995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35" t="s">
        <v>1</v>
      </c>
      <c r="AN1512" s="2" t="s">
        <v>1</v>
      </c>
      <c r="AO1512" s="135" t="s">
        <v>1</v>
      </c>
      <c r="AP1512" s="2" t="s">
        <v>1</v>
      </c>
      <c r="AQ1512" s="4">
        <v>1138.022168</v>
      </c>
      <c r="AR1512" s="4">
        <v>0</v>
      </c>
    </row>
    <row r="1513" spans="1:44" ht="15" customHeight="1" x14ac:dyDescent="0.25">
      <c r="A1513" s="2" t="s">
        <v>704</v>
      </c>
      <c r="B1513" s="47">
        <v>44494</v>
      </c>
      <c r="C1513" s="2" t="s">
        <v>26</v>
      </c>
      <c r="D1513" s="2" t="s">
        <v>41</v>
      </c>
      <c r="E1513" s="2" t="s">
        <v>211</v>
      </c>
      <c r="F1513" s="2" t="s">
        <v>3819</v>
      </c>
      <c r="G1513" s="2" t="s">
        <v>3</v>
      </c>
      <c r="H1513" s="2" t="s">
        <v>4121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2311.9722839999999</v>
      </c>
      <c r="R1513" s="1">
        <v>0</v>
      </c>
      <c r="S1513" s="1">
        <v>1550.5754000000002</v>
      </c>
      <c r="T1513" s="1">
        <v>0</v>
      </c>
      <c r="U1513" s="2" t="s">
        <v>0</v>
      </c>
      <c r="V1513" s="1">
        <v>0</v>
      </c>
      <c r="W1513" s="1">
        <v>656.37660000000005</v>
      </c>
      <c r="X1513" s="2" t="s">
        <v>8</v>
      </c>
      <c r="Y1513" s="1">
        <v>105.02028399999998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35" t="s">
        <v>1</v>
      </c>
      <c r="AN1513" s="2" t="s">
        <v>1</v>
      </c>
      <c r="AO1513" s="135" t="s">
        <v>1</v>
      </c>
      <c r="AP1513" s="2" t="s">
        <v>1</v>
      </c>
      <c r="AQ1513" s="4">
        <v>2311.9722840000004</v>
      </c>
      <c r="AR1513" s="4">
        <v>0</v>
      </c>
    </row>
    <row r="1514" spans="1:44" ht="15" customHeight="1" x14ac:dyDescent="0.25">
      <c r="A1514" s="2" t="s">
        <v>705</v>
      </c>
      <c r="B1514" s="47">
        <v>44494</v>
      </c>
      <c r="C1514" s="2" t="s">
        <v>6</v>
      </c>
      <c r="D1514" s="2" t="s">
        <v>41</v>
      </c>
      <c r="E1514" s="2" t="s">
        <v>214</v>
      </c>
      <c r="F1514" s="2" t="s">
        <v>2808</v>
      </c>
      <c r="G1514" s="2" t="s">
        <v>3</v>
      </c>
      <c r="H1514" s="2" t="s">
        <v>4122</v>
      </c>
      <c r="I1514" s="1"/>
      <c r="J1514" s="1"/>
      <c r="K1514" s="1"/>
      <c r="L1514" s="1"/>
      <c r="M1514" s="1">
        <v>0</v>
      </c>
      <c r="N1514" s="2"/>
      <c r="O1514" s="2" t="s">
        <v>2</v>
      </c>
      <c r="P1514" s="2"/>
      <c r="Q1514" s="1">
        <v>1310.0848000000001</v>
      </c>
      <c r="R1514" s="1">
        <v>0</v>
      </c>
      <c r="S1514" s="1">
        <v>1296.4780000000001</v>
      </c>
      <c r="T1514" s="1">
        <v>0</v>
      </c>
      <c r="U1514" s="2" t="s">
        <v>0</v>
      </c>
      <c r="V1514" s="1">
        <v>0</v>
      </c>
      <c r="W1514" s="1">
        <v>11.73</v>
      </c>
      <c r="X1514" s="2" t="s">
        <v>8</v>
      </c>
      <c r="Y1514" s="1">
        <v>1.8768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35"/>
      <c r="AN1514" s="2"/>
      <c r="AO1514" s="135">
        <v>0</v>
      </c>
      <c r="AP1514" s="2">
        <v>0</v>
      </c>
      <c r="AQ1514" s="4">
        <v>1310.0848000000001</v>
      </c>
      <c r="AR1514" s="4">
        <v>0</v>
      </c>
    </row>
    <row r="1515" spans="1:44" ht="15" customHeight="1" x14ac:dyDescent="0.25">
      <c r="A1515" s="2" t="s">
        <v>706</v>
      </c>
      <c r="B1515" s="47">
        <v>44494</v>
      </c>
      <c r="C1515" s="2" t="s">
        <v>6</v>
      </c>
      <c r="D1515" s="2" t="s">
        <v>41</v>
      </c>
      <c r="E1515" s="2" t="s">
        <v>214</v>
      </c>
      <c r="F1515" s="2" t="s">
        <v>2808</v>
      </c>
      <c r="G1515" s="2" t="s">
        <v>12</v>
      </c>
      <c r="H1515" s="2"/>
      <c r="I1515" s="1" t="s">
        <v>4123</v>
      </c>
      <c r="J1515" s="1"/>
      <c r="K1515" s="1"/>
      <c r="L1515" s="1"/>
      <c r="M1515" s="1">
        <v>0</v>
      </c>
      <c r="N1515" s="2"/>
      <c r="O1515" s="2" t="s">
        <v>2</v>
      </c>
      <c r="P1515" s="2"/>
      <c r="Q1515" s="1">
        <v>-24.42</v>
      </c>
      <c r="R1515" s="1">
        <v>0</v>
      </c>
      <c r="S1515" s="1">
        <v>-24.42</v>
      </c>
      <c r="T1515" s="1">
        <v>0</v>
      </c>
      <c r="U1515" s="2" t="s">
        <v>0</v>
      </c>
      <c r="V1515" s="1">
        <v>0</v>
      </c>
      <c r="W1515" s="1">
        <v>0</v>
      </c>
      <c r="X1515" s="2" t="s">
        <v>8</v>
      </c>
      <c r="Y1515" s="1">
        <v>0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35"/>
      <c r="AN1515" s="2"/>
      <c r="AO1515" s="135">
        <v>0</v>
      </c>
      <c r="AP1515" s="2">
        <v>0</v>
      </c>
      <c r="AQ1515" s="4">
        <v>-24.42</v>
      </c>
      <c r="AR1515" s="4">
        <v>0</v>
      </c>
    </row>
    <row r="1516" spans="1:44" ht="15" customHeight="1" x14ac:dyDescent="0.25">
      <c r="A1516" s="2" t="s">
        <v>707</v>
      </c>
      <c r="B1516" s="47">
        <v>44494</v>
      </c>
      <c r="C1516" s="2" t="s">
        <v>1364</v>
      </c>
      <c r="D1516" s="2" t="s">
        <v>37</v>
      </c>
      <c r="E1516" s="2" t="s">
        <v>1367</v>
      </c>
      <c r="F1516" s="2" t="s">
        <v>3991</v>
      </c>
      <c r="G1516" s="2" t="s">
        <v>3</v>
      </c>
      <c r="H1516" s="2" t="s">
        <v>4124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867.64665800000012</v>
      </c>
      <c r="R1516" s="1">
        <v>0</v>
      </c>
      <c r="S1516" s="1">
        <v>755.62475000000018</v>
      </c>
      <c r="T1516" s="1">
        <v>0</v>
      </c>
      <c r="U1516" s="2" t="s">
        <v>0</v>
      </c>
      <c r="V1516" s="1">
        <v>0</v>
      </c>
      <c r="W1516" s="1">
        <v>96.570599999999999</v>
      </c>
      <c r="X1516" s="2" t="s">
        <v>8</v>
      </c>
      <c r="Y1516" s="1">
        <v>15.451307999999999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35" t="s">
        <v>1</v>
      </c>
      <c r="AN1516" s="2" t="s">
        <v>1</v>
      </c>
      <c r="AO1516" s="135" t="s">
        <v>1</v>
      </c>
      <c r="AP1516" s="2" t="s">
        <v>1</v>
      </c>
      <c r="AQ1516" s="4">
        <v>867.64665800000023</v>
      </c>
      <c r="AR1516" s="4">
        <v>0</v>
      </c>
    </row>
    <row r="1517" spans="1:44" ht="15" customHeight="1" x14ac:dyDescent="0.25">
      <c r="A1517" s="2" t="s">
        <v>708</v>
      </c>
      <c r="B1517" s="47">
        <v>44494</v>
      </c>
      <c r="C1517" s="2" t="s">
        <v>1364</v>
      </c>
      <c r="D1517" s="2" t="s">
        <v>37</v>
      </c>
      <c r="E1517" s="2" t="s">
        <v>1367</v>
      </c>
      <c r="F1517" s="2" t="s">
        <v>3997</v>
      </c>
      <c r="G1517" s="2" t="s">
        <v>3</v>
      </c>
      <c r="H1517" s="2" t="s">
        <v>4125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4126</v>
      </c>
      <c r="P1517" s="2" t="s">
        <v>4127</v>
      </c>
      <c r="Q1517" s="1">
        <v>6.19</v>
      </c>
      <c r="R1517" s="1">
        <v>0</v>
      </c>
      <c r="S1517" s="1">
        <v>6.19</v>
      </c>
      <c r="T1517" s="1">
        <v>0</v>
      </c>
      <c r="U1517" s="2" t="s">
        <v>0</v>
      </c>
      <c r="V1517" s="1">
        <v>0</v>
      </c>
      <c r="W1517" s="1">
        <v>0</v>
      </c>
      <c r="X1517" s="2" t="s">
        <v>0</v>
      </c>
      <c r="Y1517" s="1">
        <v>0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35" t="s">
        <v>1</v>
      </c>
      <c r="AN1517" s="2" t="s">
        <v>1</v>
      </c>
      <c r="AO1517" s="135" t="s">
        <v>1</v>
      </c>
      <c r="AP1517" s="2" t="s">
        <v>1</v>
      </c>
      <c r="AQ1517" s="4">
        <v>6.19</v>
      </c>
      <c r="AR1517" s="4">
        <v>0</v>
      </c>
    </row>
    <row r="1518" spans="1:44" ht="15" customHeight="1" x14ac:dyDescent="0.25">
      <c r="A1518" s="2" t="s">
        <v>709</v>
      </c>
      <c r="B1518" s="47">
        <v>44494</v>
      </c>
      <c r="C1518" s="2" t="s">
        <v>1364</v>
      </c>
      <c r="D1518" s="2" t="s">
        <v>37</v>
      </c>
      <c r="E1518" s="2" t="s">
        <v>1367</v>
      </c>
      <c r="F1518" s="2" t="s">
        <v>3991</v>
      </c>
      <c r="G1518" s="2" t="s">
        <v>3</v>
      </c>
      <c r="H1518" s="2" t="s">
        <v>4128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599.67615000000001</v>
      </c>
      <c r="R1518" s="1">
        <v>0</v>
      </c>
      <c r="S1518" s="1">
        <v>507.54895000000005</v>
      </c>
      <c r="T1518" s="1">
        <v>0</v>
      </c>
      <c r="U1518" s="2" t="s">
        <v>0</v>
      </c>
      <c r="V1518" s="1">
        <v>0</v>
      </c>
      <c r="W1518" s="1">
        <v>79.42</v>
      </c>
      <c r="X1518" s="2" t="s">
        <v>0</v>
      </c>
      <c r="Y1518" s="1">
        <v>12.7072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35" t="s">
        <v>1</v>
      </c>
      <c r="AN1518" s="2" t="s">
        <v>1</v>
      </c>
      <c r="AO1518" s="135" t="s">
        <v>1</v>
      </c>
      <c r="AP1518" s="2" t="s">
        <v>1</v>
      </c>
      <c r="AQ1518" s="4">
        <v>599.67615000000001</v>
      </c>
      <c r="AR1518" s="4">
        <v>0</v>
      </c>
    </row>
    <row r="1519" spans="1:44" ht="15" customHeight="1" x14ac:dyDescent="0.25">
      <c r="A1519" s="2" t="s">
        <v>710</v>
      </c>
      <c r="B1519" s="47">
        <v>44494</v>
      </c>
      <c r="C1519" s="2" t="s">
        <v>1364</v>
      </c>
      <c r="D1519" s="2" t="s">
        <v>37</v>
      </c>
      <c r="E1519" s="2" t="s">
        <v>1367</v>
      </c>
      <c r="F1519" s="2" t="s">
        <v>3997</v>
      </c>
      <c r="G1519" s="2" t="s">
        <v>3</v>
      </c>
      <c r="H1519" s="2" t="s">
        <v>4129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1488</v>
      </c>
      <c r="P1519" s="2" t="s">
        <v>1384</v>
      </c>
      <c r="Q1519" s="1">
        <v>17.5764</v>
      </c>
      <c r="R1519" s="1">
        <v>0</v>
      </c>
      <c r="S1519" s="1">
        <v>16.602</v>
      </c>
      <c r="T1519" s="1">
        <v>0.84</v>
      </c>
      <c r="U1519" s="2" t="s">
        <v>8</v>
      </c>
      <c r="V1519" s="1">
        <v>0.13439999999999999</v>
      </c>
      <c r="W1519" s="1">
        <v>0</v>
      </c>
      <c r="X1519" s="2" t="s">
        <v>0</v>
      </c>
      <c r="Y1519" s="1">
        <v>0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35" t="s">
        <v>1</v>
      </c>
      <c r="AN1519" s="2" t="s">
        <v>1</v>
      </c>
      <c r="AO1519" s="135" t="s">
        <v>1</v>
      </c>
      <c r="AP1519" s="2" t="s">
        <v>1</v>
      </c>
      <c r="AQ1519" s="4">
        <v>17.5764</v>
      </c>
      <c r="AR1519" s="4">
        <v>0</v>
      </c>
    </row>
    <row r="1520" spans="1:44" ht="15" customHeight="1" x14ac:dyDescent="0.25">
      <c r="A1520" s="2" t="s">
        <v>711</v>
      </c>
      <c r="B1520" s="47">
        <v>44494</v>
      </c>
      <c r="C1520" s="2" t="s">
        <v>1364</v>
      </c>
      <c r="D1520" s="2" t="s">
        <v>37</v>
      </c>
      <c r="E1520" s="2" t="s">
        <v>1367</v>
      </c>
      <c r="F1520" s="2" t="s">
        <v>3991</v>
      </c>
      <c r="G1520" s="2" t="s">
        <v>3</v>
      </c>
      <c r="H1520" s="2" t="s">
        <v>4130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1">
        <v>767.36054999999999</v>
      </c>
      <c r="R1520" s="1">
        <v>0</v>
      </c>
      <c r="S1520" s="1">
        <v>591.56859999999983</v>
      </c>
      <c r="T1520" s="1">
        <v>0</v>
      </c>
      <c r="U1520" s="2" t="s">
        <v>0</v>
      </c>
      <c r="V1520" s="1">
        <v>0</v>
      </c>
      <c r="W1520" s="1">
        <v>151.54474999999999</v>
      </c>
      <c r="X1520" s="2" t="s">
        <v>0</v>
      </c>
      <c r="Y1520" s="1">
        <v>24.247199999999999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35" t="s">
        <v>1</v>
      </c>
      <c r="AN1520" s="2" t="s">
        <v>1</v>
      </c>
      <c r="AO1520" s="135" t="s">
        <v>1</v>
      </c>
      <c r="AP1520" s="2" t="s">
        <v>1</v>
      </c>
      <c r="AQ1520" s="4">
        <v>767.36054999999988</v>
      </c>
      <c r="AR1520" s="4">
        <v>0</v>
      </c>
    </row>
    <row r="1521" spans="1:44" ht="15" customHeight="1" x14ac:dyDescent="0.25">
      <c r="A1521" s="2" t="s">
        <v>712</v>
      </c>
      <c r="B1521" s="47">
        <v>44494</v>
      </c>
      <c r="C1521" s="2" t="s">
        <v>1364</v>
      </c>
      <c r="D1521" s="2" t="s">
        <v>37</v>
      </c>
      <c r="E1521" s="2" t="s">
        <v>1367</v>
      </c>
      <c r="F1521" s="2" t="s">
        <v>3997</v>
      </c>
      <c r="G1521" s="2" t="s">
        <v>12</v>
      </c>
      <c r="H1521" s="2" t="s">
        <v>1</v>
      </c>
      <c r="I1521" s="1" t="s">
        <v>2794</v>
      </c>
      <c r="J1521" s="1" t="s">
        <v>1</v>
      </c>
      <c r="K1521" s="1" t="s">
        <v>4131</v>
      </c>
      <c r="L1521" s="1" t="s">
        <v>4111</v>
      </c>
      <c r="M1521" s="1">
        <v>25.18</v>
      </c>
      <c r="N1521" s="2" t="s">
        <v>11</v>
      </c>
      <c r="O1521" s="2" t="s">
        <v>4132</v>
      </c>
      <c r="P1521" s="2" t="s">
        <v>4133</v>
      </c>
      <c r="Q1521" s="1">
        <v>-16.28</v>
      </c>
      <c r="R1521" s="1">
        <v>0</v>
      </c>
      <c r="S1521" s="1">
        <v>-16.28</v>
      </c>
      <c r="T1521" s="1">
        <v>0</v>
      </c>
      <c r="U1521" s="2" t="s">
        <v>0</v>
      </c>
      <c r="V1521" s="1">
        <v>0</v>
      </c>
      <c r="W1521" s="1">
        <v>0</v>
      </c>
      <c r="X1521" s="2" t="s">
        <v>0</v>
      </c>
      <c r="Y1521" s="1">
        <v>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35" t="s">
        <v>1</v>
      </c>
      <c r="AN1521" s="2" t="s">
        <v>1</v>
      </c>
      <c r="AO1521" s="135" t="s">
        <v>1</v>
      </c>
      <c r="AP1521" s="2" t="s">
        <v>1</v>
      </c>
      <c r="AQ1521" s="4">
        <v>-16.28</v>
      </c>
      <c r="AR1521" s="4">
        <v>0</v>
      </c>
    </row>
    <row r="1522" spans="1:44" ht="15" customHeight="1" x14ac:dyDescent="0.25">
      <c r="A1522" s="2" t="s">
        <v>713</v>
      </c>
      <c r="B1522" s="47">
        <v>44494</v>
      </c>
      <c r="C1522" s="2" t="s">
        <v>6</v>
      </c>
      <c r="D1522" s="2" t="s">
        <v>37</v>
      </c>
      <c r="E1522" s="2" t="s">
        <v>209</v>
      </c>
      <c r="F1522" s="2" t="s">
        <v>3822</v>
      </c>
      <c r="G1522" s="2" t="s">
        <v>3</v>
      </c>
      <c r="H1522" s="2" t="s">
        <v>4134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2385</v>
      </c>
      <c r="P1522" s="2" t="s">
        <v>3442</v>
      </c>
      <c r="Q1522" s="1">
        <v>163.44999999999999</v>
      </c>
      <c r="R1522" s="1">
        <v>0</v>
      </c>
      <c r="S1522" s="1">
        <v>163.44999999999999</v>
      </c>
      <c r="T1522" s="1">
        <v>0</v>
      </c>
      <c r="U1522" s="2" t="s">
        <v>0</v>
      </c>
      <c r="V1522" s="1">
        <v>0</v>
      </c>
      <c r="W1522" s="1">
        <v>0</v>
      </c>
      <c r="X1522" s="2" t="s">
        <v>0</v>
      </c>
      <c r="Y1522" s="1">
        <v>0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35" t="s">
        <v>1</v>
      </c>
      <c r="AN1522" s="2" t="s">
        <v>1</v>
      </c>
      <c r="AO1522" s="135" t="s">
        <v>1</v>
      </c>
      <c r="AP1522" s="2" t="s">
        <v>1</v>
      </c>
      <c r="AQ1522" s="4">
        <v>163.44999999999999</v>
      </c>
      <c r="AR1522" s="4">
        <v>0</v>
      </c>
    </row>
    <row r="1523" spans="1:44" ht="15" customHeight="1" x14ac:dyDescent="0.25">
      <c r="A1523" s="2" t="s">
        <v>714</v>
      </c>
      <c r="B1523" s="47">
        <v>44494</v>
      </c>
      <c r="C1523" s="2" t="s">
        <v>6</v>
      </c>
      <c r="D1523" s="2" t="s">
        <v>37</v>
      </c>
      <c r="E1523" s="2" t="s">
        <v>209</v>
      </c>
      <c r="F1523" s="2" t="s">
        <v>3822</v>
      </c>
      <c r="G1523" s="2" t="s">
        <v>3</v>
      </c>
      <c r="H1523" s="2" t="s">
        <v>4135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1">
        <v>2793.82899</v>
      </c>
      <c r="R1523" s="1">
        <v>0</v>
      </c>
      <c r="S1523" s="1">
        <v>2046.3257000000001</v>
      </c>
      <c r="T1523" s="1">
        <v>0</v>
      </c>
      <c r="U1523" s="2" t="s">
        <v>0</v>
      </c>
      <c r="V1523" s="1">
        <v>0</v>
      </c>
      <c r="W1523" s="1">
        <v>644.39945000000012</v>
      </c>
      <c r="X1523" s="2" t="s">
        <v>0</v>
      </c>
      <c r="Y1523" s="1">
        <v>103.10383999999999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35" t="s">
        <v>1</v>
      </c>
      <c r="AN1523" s="2" t="s">
        <v>1</v>
      </c>
      <c r="AO1523" s="135" t="s">
        <v>1</v>
      </c>
      <c r="AP1523" s="2" t="s">
        <v>1</v>
      </c>
      <c r="AQ1523" s="4">
        <v>2793.82899</v>
      </c>
      <c r="AR1523" s="4">
        <v>0</v>
      </c>
    </row>
    <row r="1524" spans="1:44" ht="15" customHeight="1" x14ac:dyDescent="0.25">
      <c r="A1524" s="2" t="s">
        <v>715</v>
      </c>
      <c r="B1524" s="47">
        <v>44494</v>
      </c>
      <c r="C1524" s="2" t="s">
        <v>6</v>
      </c>
      <c r="D1524" s="2" t="s">
        <v>37</v>
      </c>
      <c r="E1524" s="2" t="s">
        <v>209</v>
      </c>
      <c r="F1524" s="2" t="s">
        <v>3822</v>
      </c>
      <c r="G1524" s="2" t="s">
        <v>3</v>
      </c>
      <c r="H1524" s="2" t="s">
        <v>4136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445.25039999999996</v>
      </c>
      <c r="R1524" s="1">
        <v>0</v>
      </c>
      <c r="S1524" s="1">
        <v>368.4556</v>
      </c>
      <c r="T1524" s="1">
        <v>0</v>
      </c>
      <c r="U1524" s="2" t="s">
        <v>0</v>
      </c>
      <c r="V1524" s="1">
        <v>0</v>
      </c>
      <c r="W1524" s="1">
        <v>66.202399999999997</v>
      </c>
      <c r="X1524" s="2" t="s">
        <v>0</v>
      </c>
      <c r="Y1524" s="1">
        <v>10.5924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35" t="s">
        <v>1</v>
      </c>
      <c r="AN1524" s="2" t="s">
        <v>1</v>
      </c>
      <c r="AO1524" s="135" t="s">
        <v>1</v>
      </c>
      <c r="AP1524" s="2" t="s">
        <v>1</v>
      </c>
      <c r="AQ1524" s="4">
        <v>445.25040000000001</v>
      </c>
      <c r="AR1524" s="4">
        <v>0</v>
      </c>
    </row>
    <row r="1525" spans="1:44" ht="15" customHeight="1" x14ac:dyDescent="0.25">
      <c r="A1525" s="2" t="s">
        <v>716</v>
      </c>
      <c r="B1525" s="47">
        <v>44494</v>
      </c>
      <c r="C1525" s="2" t="s">
        <v>34</v>
      </c>
      <c r="D1525" s="2" t="s">
        <v>37</v>
      </c>
      <c r="E1525" s="2" t="s">
        <v>207</v>
      </c>
      <c r="F1525" s="2" t="s">
        <v>2097</v>
      </c>
      <c r="G1525" s="2" t="s">
        <v>3</v>
      </c>
      <c r="H1525" s="2" t="s">
        <v>4137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2</v>
      </c>
      <c r="P1525" s="2" t="s">
        <v>1</v>
      </c>
      <c r="Q1525" s="1">
        <v>1605.0093000000004</v>
      </c>
      <c r="R1525" s="1">
        <v>0</v>
      </c>
      <c r="S1525" s="1">
        <v>1443.2976000000006</v>
      </c>
      <c r="T1525" s="1">
        <v>0</v>
      </c>
      <c r="U1525" s="2" t="s">
        <v>0</v>
      </c>
      <c r="V1525" s="1">
        <v>0</v>
      </c>
      <c r="W1525" s="1">
        <v>139.4066</v>
      </c>
      <c r="X1525" s="2" t="s">
        <v>8</v>
      </c>
      <c r="Y1525" s="1">
        <v>22.305100000000003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35" t="s">
        <v>1</v>
      </c>
      <c r="AN1525" s="2" t="s">
        <v>1</v>
      </c>
      <c r="AO1525" s="135" t="s">
        <v>1</v>
      </c>
      <c r="AP1525" s="2" t="s">
        <v>1</v>
      </c>
      <c r="AQ1525" s="4">
        <v>1605.0093000000006</v>
      </c>
      <c r="AR1525" s="4">
        <v>0</v>
      </c>
    </row>
    <row r="1526" spans="1:44" ht="15" customHeight="1" x14ac:dyDescent="0.25">
      <c r="A1526" s="2" t="s">
        <v>717</v>
      </c>
      <c r="B1526" s="47">
        <v>44494</v>
      </c>
      <c r="C1526" s="2" t="s">
        <v>26</v>
      </c>
      <c r="D1526" s="2" t="s">
        <v>37</v>
      </c>
      <c r="E1526" s="2" t="s">
        <v>4</v>
      </c>
      <c r="F1526" s="2" t="s">
        <v>2483</v>
      </c>
      <c r="G1526" s="2" t="s">
        <v>3</v>
      </c>
      <c r="H1526" s="2" t="s">
        <v>4138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1580.870768</v>
      </c>
      <c r="R1526" s="1">
        <v>0</v>
      </c>
      <c r="S1526" s="1">
        <v>1076.9133499999998</v>
      </c>
      <c r="T1526" s="1">
        <v>0</v>
      </c>
      <c r="U1526" s="2" t="s">
        <v>0</v>
      </c>
      <c r="V1526" s="1">
        <v>0</v>
      </c>
      <c r="W1526" s="1">
        <v>434.44604999999996</v>
      </c>
      <c r="X1526" s="2" t="s">
        <v>8</v>
      </c>
      <c r="Y1526" s="1">
        <v>69.511368000000004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35" t="s">
        <v>1</v>
      </c>
      <c r="AN1526" s="2" t="s">
        <v>1</v>
      </c>
      <c r="AO1526" s="135" t="s">
        <v>1</v>
      </c>
      <c r="AP1526" s="2" t="s">
        <v>1</v>
      </c>
      <c r="AQ1526" s="4">
        <v>1580.8707679999998</v>
      </c>
      <c r="AR1526" s="4">
        <v>0</v>
      </c>
    </row>
    <row r="1527" spans="1:44" ht="15" customHeight="1" x14ac:dyDescent="0.25">
      <c r="A1527" s="2" t="s">
        <v>718</v>
      </c>
      <c r="B1527" s="46">
        <v>44494</v>
      </c>
      <c r="C1527" s="2" t="s">
        <v>6</v>
      </c>
      <c r="D1527" s="2" t="s">
        <v>32</v>
      </c>
      <c r="E1527" s="2" t="s">
        <v>203</v>
      </c>
      <c r="F1527" s="58" t="s">
        <v>2904</v>
      </c>
      <c r="G1527" s="2" t="s">
        <v>12</v>
      </c>
      <c r="H1527" s="2" t="s">
        <v>1</v>
      </c>
      <c r="I1527" s="1" t="s">
        <v>4139</v>
      </c>
      <c r="J1527" s="1" t="s">
        <v>1</v>
      </c>
      <c r="K1527" s="1" t="s">
        <v>4140</v>
      </c>
      <c r="L1527" s="1" t="s">
        <v>4111</v>
      </c>
      <c r="M1527" s="1">
        <v>62.05</v>
      </c>
      <c r="N1527" s="2" t="s">
        <v>11</v>
      </c>
      <c r="O1527" s="2" t="s">
        <v>4141</v>
      </c>
      <c r="P1527" s="2" t="s">
        <v>4142</v>
      </c>
      <c r="Q1527" s="1">
        <v>-15.892300000000001</v>
      </c>
      <c r="R1527" s="1">
        <v>0</v>
      </c>
      <c r="S1527" s="1">
        <v>-15.892300000000001</v>
      </c>
      <c r="T1527" s="1">
        <v>0</v>
      </c>
      <c r="U1527" s="2" t="s">
        <v>0</v>
      </c>
      <c r="V1527" s="1">
        <v>0</v>
      </c>
      <c r="W1527" s="1">
        <v>0</v>
      </c>
      <c r="X1527" s="2" t="s">
        <v>0</v>
      </c>
      <c r="Y1527" s="1">
        <v>0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134" t="s">
        <v>0</v>
      </c>
      <c r="AK1527" s="1">
        <v>0</v>
      </c>
      <c r="AL1527" s="1">
        <v>0</v>
      </c>
      <c r="AM1527" s="134" t="s">
        <v>1</v>
      </c>
      <c r="AN1527" s="134" t="s">
        <v>1</v>
      </c>
      <c r="AO1527" s="134" t="s">
        <v>1</v>
      </c>
      <c r="AP1527" s="134" t="s">
        <v>1</v>
      </c>
      <c r="AQ1527" s="98">
        <v>-15.892300000000001</v>
      </c>
      <c r="AR1527" s="7">
        <v>0</v>
      </c>
    </row>
    <row r="1528" spans="1:44" ht="15" customHeight="1" x14ac:dyDescent="0.25">
      <c r="A1528" s="2" t="s">
        <v>719</v>
      </c>
      <c r="B1528" s="47">
        <v>44494</v>
      </c>
      <c r="C1528" s="2" t="s">
        <v>6</v>
      </c>
      <c r="D1528" s="2" t="s">
        <v>32</v>
      </c>
      <c r="E1528" s="2" t="s">
        <v>203</v>
      </c>
      <c r="F1528" s="2" t="s">
        <v>2904</v>
      </c>
      <c r="G1528" s="2" t="s">
        <v>3</v>
      </c>
      <c r="H1528" s="2" t="s">
        <v>4143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1">
        <v>2503.4147259999991</v>
      </c>
      <c r="R1528" s="1">
        <v>0</v>
      </c>
      <c r="S1528" s="1">
        <v>1895.6331999999991</v>
      </c>
      <c r="T1528" s="1">
        <v>0</v>
      </c>
      <c r="U1528" s="2" t="s">
        <v>0</v>
      </c>
      <c r="V1528" s="1">
        <v>0</v>
      </c>
      <c r="W1528" s="1">
        <v>523.94955000000004</v>
      </c>
      <c r="X1528" s="2" t="s">
        <v>0</v>
      </c>
      <c r="Y1528" s="1">
        <v>83.831976000000012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2" t="s">
        <v>0</v>
      </c>
      <c r="AK1528" s="1">
        <v>0</v>
      </c>
      <c r="AL1528" s="1">
        <v>0</v>
      </c>
      <c r="AM1528" s="135" t="s">
        <v>1</v>
      </c>
      <c r="AN1528" s="2" t="s">
        <v>1</v>
      </c>
      <c r="AO1528" s="135" t="s">
        <v>1</v>
      </c>
      <c r="AP1528" s="2" t="s">
        <v>1</v>
      </c>
      <c r="AQ1528" s="4">
        <v>2503.4147259999991</v>
      </c>
      <c r="AR1528" s="4">
        <v>0</v>
      </c>
    </row>
    <row r="1529" spans="1:44" ht="15" customHeight="1" x14ac:dyDescent="0.25">
      <c r="A1529" s="2" t="s">
        <v>720</v>
      </c>
      <c r="B1529" s="47">
        <v>44494</v>
      </c>
      <c r="C1529" s="2" t="s">
        <v>26</v>
      </c>
      <c r="D1529" s="2" t="s">
        <v>32</v>
      </c>
      <c r="E1529" s="2" t="s">
        <v>31</v>
      </c>
      <c r="F1529" s="2" t="s">
        <v>3671</v>
      </c>
      <c r="G1529" s="2" t="s">
        <v>3</v>
      </c>
      <c r="H1529" s="2" t="s">
        <v>4144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1">
        <v>1181.9180060000001</v>
      </c>
      <c r="R1529" s="1">
        <v>0</v>
      </c>
      <c r="S1529" s="1">
        <v>763.32</v>
      </c>
      <c r="T1529" s="1">
        <v>0</v>
      </c>
      <c r="U1529" s="2" t="s">
        <v>0</v>
      </c>
      <c r="V1529" s="1">
        <v>0</v>
      </c>
      <c r="W1529" s="1">
        <v>360.8603500000001</v>
      </c>
      <c r="X1529" s="2" t="s">
        <v>8</v>
      </c>
      <c r="Y1529" s="1">
        <v>57.737656000000008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35" t="s">
        <v>1</v>
      </c>
      <c r="AN1529" s="2" t="s">
        <v>1</v>
      </c>
      <c r="AO1529" s="135" t="s">
        <v>1</v>
      </c>
      <c r="AP1529" s="2" t="s">
        <v>1</v>
      </c>
      <c r="AQ1529" s="4">
        <v>1181.9180060000001</v>
      </c>
      <c r="AR1529" s="4">
        <v>0</v>
      </c>
    </row>
    <row r="1530" spans="1:44" ht="15" customHeight="1" x14ac:dyDescent="0.25">
      <c r="A1530" s="2" t="s">
        <v>721</v>
      </c>
      <c r="B1530" s="47">
        <v>44494</v>
      </c>
      <c r="C1530" s="2" t="s">
        <v>6</v>
      </c>
      <c r="D1530" s="2" t="s">
        <v>25</v>
      </c>
      <c r="E1530" s="2" t="s">
        <v>197</v>
      </c>
      <c r="F1530" s="2" t="s">
        <v>4145</v>
      </c>
      <c r="G1530" s="2" t="s">
        <v>3</v>
      </c>
      <c r="H1530" s="2" t="s">
        <v>4146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1">
        <v>5084.2182880000009</v>
      </c>
      <c r="R1530" s="1">
        <v>0</v>
      </c>
      <c r="S1530" s="1">
        <v>3885.9940000000006</v>
      </c>
      <c r="T1530" s="1">
        <v>0</v>
      </c>
      <c r="U1530" s="2" t="s">
        <v>0</v>
      </c>
      <c r="V1530" s="1">
        <v>0</v>
      </c>
      <c r="W1530" s="1">
        <v>1032.9518999999998</v>
      </c>
      <c r="X1530" s="2" t="s">
        <v>8</v>
      </c>
      <c r="Y1530" s="1">
        <v>165.27238800000001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35" t="s">
        <v>1</v>
      </c>
      <c r="AN1530" s="2" t="s">
        <v>1</v>
      </c>
      <c r="AO1530" s="135" t="s">
        <v>1</v>
      </c>
      <c r="AP1530" s="2" t="s">
        <v>1</v>
      </c>
      <c r="AQ1530" s="4">
        <v>5084.2182880000009</v>
      </c>
      <c r="AR1530" s="4">
        <v>0</v>
      </c>
    </row>
    <row r="1531" spans="1:44" ht="15" customHeight="1" x14ac:dyDescent="0.25">
      <c r="A1531" s="2" t="s">
        <v>722</v>
      </c>
      <c r="B1531" s="47">
        <v>44494</v>
      </c>
      <c r="C1531" s="2" t="s">
        <v>26</v>
      </c>
      <c r="D1531" s="2" t="s">
        <v>25</v>
      </c>
      <c r="E1531" s="2" t="s">
        <v>250</v>
      </c>
      <c r="F1531" s="2" t="s">
        <v>2483</v>
      </c>
      <c r="G1531" s="2" t="s">
        <v>3</v>
      </c>
      <c r="H1531" s="2" t="s">
        <v>4147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2</v>
      </c>
      <c r="P1531" s="2" t="s">
        <v>1</v>
      </c>
      <c r="Q1531" s="1">
        <v>2714.0386119999994</v>
      </c>
      <c r="R1531" s="1">
        <v>0</v>
      </c>
      <c r="S1531" s="1">
        <v>1784.7705000000003</v>
      </c>
      <c r="T1531" s="1">
        <v>0</v>
      </c>
      <c r="U1531" s="2" t="s">
        <v>0</v>
      </c>
      <c r="V1531" s="1">
        <v>0</v>
      </c>
      <c r="W1531" s="1">
        <v>801.09320000000002</v>
      </c>
      <c r="X1531" s="2" t="s">
        <v>0</v>
      </c>
      <c r="Y1531" s="1">
        <v>128.17491199999998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35" t="s">
        <v>1</v>
      </c>
      <c r="AN1531" s="2" t="s">
        <v>1</v>
      </c>
      <c r="AO1531" s="135" t="s">
        <v>1</v>
      </c>
      <c r="AP1531" s="2" t="s">
        <v>1</v>
      </c>
      <c r="AQ1531" s="4">
        <v>2714.0386120000003</v>
      </c>
      <c r="AR1531" s="4">
        <v>0</v>
      </c>
    </row>
    <row r="1532" spans="1:44" ht="15" customHeight="1" x14ac:dyDescent="0.25">
      <c r="A1532" s="2" t="s">
        <v>723</v>
      </c>
      <c r="B1532" s="47">
        <v>44494</v>
      </c>
      <c r="C1532" s="2" t="s">
        <v>6</v>
      </c>
      <c r="D1532" s="2" t="s">
        <v>23</v>
      </c>
      <c r="E1532" s="2" t="s">
        <v>193</v>
      </c>
      <c r="F1532" s="2" t="s">
        <v>1505</v>
      </c>
      <c r="G1532" s="2" t="s">
        <v>3</v>
      </c>
      <c r="H1532" s="2" t="s">
        <v>4148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2</v>
      </c>
      <c r="P1532" s="2" t="s">
        <v>1</v>
      </c>
      <c r="Q1532" s="1">
        <v>2781.3965000000003</v>
      </c>
      <c r="R1532" s="1">
        <v>0</v>
      </c>
      <c r="S1532" s="1">
        <v>2127.994850000001</v>
      </c>
      <c r="T1532" s="1">
        <v>0</v>
      </c>
      <c r="U1532" s="2" t="s">
        <v>0</v>
      </c>
      <c r="V1532" s="1">
        <v>0</v>
      </c>
      <c r="W1532" s="1">
        <v>563.27735000000007</v>
      </c>
      <c r="X1532" s="2" t="s">
        <v>8</v>
      </c>
      <c r="Y1532" s="1">
        <v>90.124299999999963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35" t="s">
        <v>1</v>
      </c>
      <c r="AN1532" s="2" t="s">
        <v>1</v>
      </c>
      <c r="AO1532" s="135" t="s">
        <v>1</v>
      </c>
      <c r="AP1532" s="2" t="s">
        <v>1</v>
      </c>
      <c r="AQ1532" s="4">
        <v>2781.3965000000012</v>
      </c>
      <c r="AR1532" s="4">
        <v>0</v>
      </c>
    </row>
    <row r="1533" spans="1:44" ht="15" customHeight="1" x14ac:dyDescent="0.25">
      <c r="A1533" s="2" t="s">
        <v>724</v>
      </c>
      <c r="B1533" s="46">
        <v>44494</v>
      </c>
      <c r="C1533" s="2" t="s">
        <v>26</v>
      </c>
      <c r="D1533" s="2" t="s">
        <v>23</v>
      </c>
      <c r="E1533" s="2" t="s">
        <v>355</v>
      </c>
      <c r="F1533" s="58" t="s">
        <v>1479</v>
      </c>
      <c r="G1533" s="2" t="s">
        <v>3</v>
      </c>
      <c r="H1533" s="2" t="s">
        <v>4149</v>
      </c>
      <c r="I1533" s="2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915</v>
      </c>
      <c r="P1533" s="2" t="s">
        <v>916</v>
      </c>
      <c r="Q1533" s="1">
        <v>53.094799999999999</v>
      </c>
      <c r="R1533" s="1">
        <v>0</v>
      </c>
      <c r="S1533" s="1">
        <v>53.094799999999999</v>
      </c>
      <c r="T1533" s="1">
        <v>0</v>
      </c>
      <c r="U1533" s="2" t="s">
        <v>0</v>
      </c>
      <c r="V1533" s="1">
        <v>0</v>
      </c>
      <c r="W1533" s="1">
        <v>0</v>
      </c>
      <c r="X1533" s="2" t="s">
        <v>0</v>
      </c>
      <c r="Y1533" s="1">
        <v>0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134" t="s">
        <v>0</v>
      </c>
      <c r="AK1533" s="1">
        <v>0</v>
      </c>
      <c r="AL1533" s="1">
        <v>0</v>
      </c>
      <c r="AM1533" s="134" t="s">
        <v>1</v>
      </c>
      <c r="AN1533" s="134" t="s">
        <v>1</v>
      </c>
      <c r="AO1533" s="134" t="s">
        <v>1</v>
      </c>
      <c r="AP1533" s="134" t="s">
        <v>1</v>
      </c>
      <c r="AQ1533" s="98">
        <v>53.094799999999999</v>
      </c>
      <c r="AR1533" s="7">
        <v>0</v>
      </c>
    </row>
    <row r="1534" spans="1:44" ht="15" customHeight="1" x14ac:dyDescent="0.25">
      <c r="A1534" s="2" t="s">
        <v>738</v>
      </c>
      <c r="B1534" s="47">
        <v>44494</v>
      </c>
      <c r="C1534" s="2" t="s">
        <v>26</v>
      </c>
      <c r="D1534" s="2" t="s">
        <v>23</v>
      </c>
      <c r="E1534" s="2" t="s">
        <v>355</v>
      </c>
      <c r="F1534" s="2" t="s">
        <v>1427</v>
      </c>
      <c r="G1534" s="2" t="s">
        <v>3</v>
      </c>
      <c r="H1534" s="2" t="s">
        <v>4150</v>
      </c>
      <c r="I1534" s="1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2131.9341239999994</v>
      </c>
      <c r="R1534" s="1">
        <v>0</v>
      </c>
      <c r="S1534" s="1">
        <v>1502.97325</v>
      </c>
      <c r="T1534" s="1">
        <v>0</v>
      </c>
      <c r="U1534" s="2" t="s">
        <v>0</v>
      </c>
      <c r="V1534" s="1">
        <v>0</v>
      </c>
      <c r="W1534" s="1">
        <v>542.20765000000006</v>
      </c>
      <c r="X1534" s="2" t="s">
        <v>8</v>
      </c>
      <c r="Y1534" s="1">
        <v>86.753224000000003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2" t="s">
        <v>0</v>
      </c>
      <c r="AK1534" s="1">
        <v>0</v>
      </c>
      <c r="AL1534" s="1">
        <v>0</v>
      </c>
      <c r="AM1534" s="135" t="s">
        <v>1</v>
      </c>
      <c r="AN1534" s="2" t="s">
        <v>1</v>
      </c>
      <c r="AO1534" s="135" t="s">
        <v>1</v>
      </c>
      <c r="AP1534" s="2" t="s">
        <v>1</v>
      </c>
      <c r="AQ1534" s="4">
        <v>2131.9341239999999</v>
      </c>
      <c r="AR1534" s="4">
        <v>0</v>
      </c>
    </row>
    <row r="1535" spans="1:44" ht="15" customHeight="1" x14ac:dyDescent="0.25">
      <c r="A1535" s="2" t="s">
        <v>739</v>
      </c>
      <c r="B1535" s="47">
        <v>44494</v>
      </c>
      <c r="C1535" s="2" t="s">
        <v>26</v>
      </c>
      <c r="D1535" s="2" t="s">
        <v>23</v>
      </c>
      <c r="E1535" s="2" t="s">
        <v>355</v>
      </c>
      <c r="F1535" s="2" t="s">
        <v>1427</v>
      </c>
      <c r="G1535" s="2" t="s">
        <v>3</v>
      </c>
      <c r="H1535" s="2" t="s">
        <v>4151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1">
        <v>202.81092799999996</v>
      </c>
      <c r="R1535" s="1">
        <v>0</v>
      </c>
      <c r="S1535" s="1">
        <v>176.07779999999997</v>
      </c>
      <c r="T1535" s="1">
        <v>0</v>
      </c>
      <c r="U1535" s="2" t="s">
        <v>0</v>
      </c>
      <c r="V1535" s="1">
        <v>0</v>
      </c>
      <c r="W1535" s="1">
        <v>23.0458</v>
      </c>
      <c r="X1535" s="2" t="s">
        <v>0</v>
      </c>
      <c r="Y1535" s="1">
        <v>3.6873279999999999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35" t="s">
        <v>1</v>
      </c>
      <c r="AN1535" s="2" t="s">
        <v>1</v>
      </c>
      <c r="AO1535" s="135" t="s">
        <v>1</v>
      </c>
      <c r="AP1535" s="2" t="s">
        <v>1</v>
      </c>
      <c r="AQ1535" s="4">
        <v>202.81092799999996</v>
      </c>
      <c r="AR1535" s="4">
        <v>0</v>
      </c>
    </row>
    <row r="1536" spans="1:44" ht="15" customHeight="1" x14ac:dyDescent="0.25">
      <c r="A1536" s="2" t="s">
        <v>740</v>
      </c>
      <c r="B1536" s="47">
        <v>44494</v>
      </c>
      <c r="C1536" s="2" t="s">
        <v>6</v>
      </c>
      <c r="D1536" s="2" t="s">
        <v>21</v>
      </c>
      <c r="E1536" s="2" t="s">
        <v>191</v>
      </c>
      <c r="F1536" s="2" t="s">
        <v>4152</v>
      </c>
      <c r="G1536" s="2" t="s">
        <v>3</v>
      </c>
      <c r="H1536" s="2" t="s">
        <v>4153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3703</v>
      </c>
      <c r="P1536" s="2" t="s">
        <v>3704</v>
      </c>
      <c r="Q1536" s="1">
        <v>251.99870000000001</v>
      </c>
      <c r="R1536" s="1">
        <v>0</v>
      </c>
      <c r="S1536" s="1">
        <v>251.99870000000001</v>
      </c>
      <c r="T1536" s="1">
        <v>0</v>
      </c>
      <c r="U1536" s="2" t="s">
        <v>0</v>
      </c>
      <c r="V1536" s="1">
        <v>0</v>
      </c>
      <c r="W1536" s="1">
        <v>0</v>
      </c>
      <c r="X1536" s="2" t="s">
        <v>0</v>
      </c>
      <c r="Y1536" s="1">
        <v>0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35" t="s">
        <v>1</v>
      </c>
      <c r="AN1536" s="2" t="s">
        <v>1</v>
      </c>
      <c r="AO1536" s="135" t="s">
        <v>1</v>
      </c>
      <c r="AP1536" s="2" t="s">
        <v>1</v>
      </c>
      <c r="AQ1536" s="4">
        <v>251.99870000000001</v>
      </c>
      <c r="AR1536" s="4">
        <v>0</v>
      </c>
    </row>
    <row r="1537" spans="1:44" ht="15" customHeight="1" x14ac:dyDescent="0.25">
      <c r="A1537" s="2" t="s">
        <v>741</v>
      </c>
      <c r="B1537" s="47">
        <v>44494</v>
      </c>
      <c r="C1537" s="2" t="s">
        <v>6</v>
      </c>
      <c r="D1537" s="2" t="s">
        <v>21</v>
      </c>
      <c r="E1537" s="2" t="s">
        <v>191</v>
      </c>
      <c r="F1537" s="2" t="s">
        <v>4152</v>
      </c>
      <c r="G1537" s="2" t="s">
        <v>3</v>
      </c>
      <c r="H1537" s="2" t="s">
        <v>4154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361.20294999999999</v>
      </c>
      <c r="R1537" s="1">
        <v>0</v>
      </c>
      <c r="S1537" s="1">
        <v>211.22195000000005</v>
      </c>
      <c r="T1537" s="1">
        <v>0</v>
      </c>
      <c r="U1537" s="2" t="s">
        <v>0</v>
      </c>
      <c r="V1537" s="1">
        <v>0</v>
      </c>
      <c r="W1537" s="1">
        <v>129.29399999999998</v>
      </c>
      <c r="X1537" s="2" t="s">
        <v>0</v>
      </c>
      <c r="Y1537" s="1">
        <v>20.687000000000001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35" t="s">
        <v>1</v>
      </c>
      <c r="AN1537" s="2" t="s">
        <v>1</v>
      </c>
      <c r="AO1537" s="135" t="s">
        <v>1</v>
      </c>
      <c r="AP1537" s="2" t="s">
        <v>1</v>
      </c>
      <c r="AQ1537" s="4">
        <v>361.20295000000004</v>
      </c>
      <c r="AR1537" s="4">
        <v>0</v>
      </c>
    </row>
    <row r="1538" spans="1:44" ht="15" customHeight="1" x14ac:dyDescent="0.25">
      <c r="A1538" s="2" t="s">
        <v>742</v>
      </c>
      <c r="B1538" s="47">
        <v>44494</v>
      </c>
      <c r="C1538" s="2" t="s">
        <v>6</v>
      </c>
      <c r="D1538" s="2" t="s">
        <v>21</v>
      </c>
      <c r="E1538" s="2" t="s">
        <v>191</v>
      </c>
      <c r="F1538" s="2" t="s">
        <v>4152</v>
      </c>
      <c r="G1538" s="2" t="s">
        <v>3</v>
      </c>
      <c r="H1538" s="2" t="s">
        <v>4155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1">
        <v>3422.3767559999992</v>
      </c>
      <c r="R1538" s="1">
        <v>0</v>
      </c>
      <c r="S1538" s="1">
        <v>2533.2401999999993</v>
      </c>
      <c r="T1538" s="1">
        <v>0</v>
      </c>
      <c r="U1538" s="2" t="s">
        <v>0</v>
      </c>
      <c r="V1538" s="1">
        <v>0</v>
      </c>
      <c r="W1538" s="1">
        <v>766.49700000000007</v>
      </c>
      <c r="X1538" s="2" t="s">
        <v>0</v>
      </c>
      <c r="Y1538" s="1">
        <v>122.639556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35" t="s">
        <v>1</v>
      </c>
      <c r="AN1538" s="2" t="s">
        <v>1</v>
      </c>
      <c r="AO1538" s="135" t="s">
        <v>1</v>
      </c>
      <c r="AP1538" s="2" t="s">
        <v>1</v>
      </c>
      <c r="AQ1538" s="4">
        <v>3422.3767559999997</v>
      </c>
      <c r="AR1538" s="4">
        <v>0</v>
      </c>
    </row>
    <row r="1539" spans="1:44" ht="15" customHeight="1" x14ac:dyDescent="0.25">
      <c r="A1539" s="2" t="s">
        <v>743</v>
      </c>
      <c r="B1539" s="47">
        <v>44494</v>
      </c>
      <c r="C1539" s="2" t="s">
        <v>6</v>
      </c>
      <c r="D1539" s="2" t="s">
        <v>892</v>
      </c>
      <c r="E1539" s="2" t="s">
        <v>893</v>
      </c>
      <c r="F1539" s="2" t="s">
        <v>1287</v>
      </c>
      <c r="G1539" s="2" t="s">
        <v>3</v>
      </c>
      <c r="H1539" s="2" t="s">
        <v>4156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2654.2350799999995</v>
      </c>
      <c r="R1539" s="1">
        <v>0</v>
      </c>
      <c r="S1539" s="1">
        <v>2013.4429999999998</v>
      </c>
      <c r="T1539" s="1">
        <v>0</v>
      </c>
      <c r="U1539" s="2" t="s">
        <v>0</v>
      </c>
      <c r="V1539" s="1">
        <v>0</v>
      </c>
      <c r="W1539" s="1">
        <v>552.40690000000006</v>
      </c>
      <c r="X1539" s="2" t="s">
        <v>0</v>
      </c>
      <c r="Y1539" s="1">
        <v>88.385180000000005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35" t="s">
        <v>1</v>
      </c>
      <c r="AN1539" s="2" t="s">
        <v>1</v>
      </c>
      <c r="AO1539" s="135" t="s">
        <v>1</v>
      </c>
      <c r="AP1539" s="2" t="s">
        <v>1</v>
      </c>
      <c r="AQ1539" s="4">
        <v>2654.2350799999999</v>
      </c>
      <c r="AR1539" s="4">
        <v>0</v>
      </c>
    </row>
    <row r="1540" spans="1:44" ht="15" customHeight="1" x14ac:dyDescent="0.25">
      <c r="A1540" s="2" t="s">
        <v>744</v>
      </c>
      <c r="B1540" s="47">
        <v>44494</v>
      </c>
      <c r="C1540" s="2" t="s">
        <v>26</v>
      </c>
      <c r="D1540" s="2" t="s">
        <v>892</v>
      </c>
      <c r="E1540" s="2" t="s">
        <v>894</v>
      </c>
      <c r="F1540" s="2" t="s">
        <v>4157</v>
      </c>
      <c r="G1540" s="2" t="s">
        <v>3</v>
      </c>
      <c r="H1540" s="2" t="s">
        <v>4158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2</v>
      </c>
      <c r="P1540" s="2" t="s">
        <v>1</v>
      </c>
      <c r="Q1540" s="1">
        <v>34.6492</v>
      </c>
      <c r="R1540" s="1">
        <v>0</v>
      </c>
      <c r="S1540" s="1">
        <v>0</v>
      </c>
      <c r="T1540" s="1">
        <v>0</v>
      </c>
      <c r="U1540" s="2" t="s">
        <v>0</v>
      </c>
      <c r="V1540" s="1">
        <v>0</v>
      </c>
      <c r="W1540" s="1">
        <v>29.87</v>
      </c>
      <c r="X1540" s="2" t="s">
        <v>8</v>
      </c>
      <c r="Y1540" s="1">
        <v>4.7791999999999994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35" t="s">
        <v>1</v>
      </c>
      <c r="AN1540" s="2" t="s">
        <v>1</v>
      </c>
      <c r="AO1540" s="135" t="s">
        <v>1</v>
      </c>
      <c r="AP1540" s="2" t="s">
        <v>1</v>
      </c>
      <c r="AQ1540" s="4">
        <v>34.6492</v>
      </c>
      <c r="AR1540" s="4">
        <v>0</v>
      </c>
    </row>
    <row r="1541" spans="1:44" ht="15" customHeight="1" x14ac:dyDescent="0.25">
      <c r="A1541" s="2" t="s">
        <v>745</v>
      </c>
      <c r="B1541" s="47">
        <v>44494</v>
      </c>
      <c r="C1541" s="2" t="s">
        <v>6</v>
      </c>
      <c r="D1541" s="2" t="s">
        <v>18</v>
      </c>
      <c r="E1541" s="2" t="s">
        <v>184</v>
      </c>
      <c r="F1541" s="2" t="s">
        <v>1498</v>
      </c>
      <c r="G1541" s="2" t="s">
        <v>3</v>
      </c>
      <c r="H1541" s="2" t="s">
        <v>4159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2</v>
      </c>
      <c r="P1541" s="2" t="s">
        <v>1</v>
      </c>
      <c r="Q1541" s="1">
        <v>2896.5846620000007</v>
      </c>
      <c r="R1541" s="1">
        <v>0</v>
      </c>
      <c r="S1541" s="1">
        <v>2153.1393000000003</v>
      </c>
      <c r="T1541" s="1">
        <v>0</v>
      </c>
      <c r="U1541" s="2" t="s">
        <v>0</v>
      </c>
      <c r="V1541" s="1">
        <v>0</v>
      </c>
      <c r="W1541" s="1">
        <v>640.90115000000003</v>
      </c>
      <c r="X1541" s="2" t="s">
        <v>8</v>
      </c>
      <c r="Y1541" s="1">
        <v>102.54421200000002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35" t="s">
        <v>1</v>
      </c>
      <c r="AN1541" s="2" t="s">
        <v>1</v>
      </c>
      <c r="AO1541" s="135" t="s">
        <v>1</v>
      </c>
      <c r="AP1541" s="2" t="s">
        <v>1</v>
      </c>
      <c r="AQ1541" s="4">
        <v>2896.5846620000002</v>
      </c>
      <c r="AR1541" s="4">
        <v>0</v>
      </c>
    </row>
    <row r="1542" spans="1:44" s="52" customFormat="1" ht="15" customHeight="1" x14ac:dyDescent="0.25">
      <c r="A1542" s="58" t="s">
        <v>746</v>
      </c>
      <c r="B1542" s="121">
        <v>44494</v>
      </c>
      <c r="C1542" s="58" t="s">
        <v>6</v>
      </c>
      <c r="D1542" s="58" t="s">
        <v>16</v>
      </c>
      <c r="E1542" s="58" t="s">
        <v>182</v>
      </c>
      <c r="F1542" s="58" t="s">
        <v>4160</v>
      </c>
      <c r="G1542" s="58" t="s">
        <v>3</v>
      </c>
      <c r="H1542" s="58" t="s">
        <v>4161</v>
      </c>
      <c r="I1542" s="122" t="s">
        <v>1</v>
      </c>
      <c r="J1542" s="122" t="s">
        <v>1</v>
      </c>
      <c r="K1542" s="122" t="s">
        <v>1</v>
      </c>
      <c r="L1542" s="122" t="s">
        <v>1</v>
      </c>
      <c r="M1542" s="122">
        <v>0</v>
      </c>
      <c r="N1542" s="58" t="s">
        <v>1</v>
      </c>
      <c r="O1542" s="58" t="s">
        <v>2</v>
      </c>
      <c r="P1542" s="58" t="s">
        <v>1</v>
      </c>
      <c r="Q1542" s="122">
        <v>1072.5152000000003</v>
      </c>
      <c r="R1542" s="122">
        <v>0</v>
      </c>
      <c r="S1542" s="122">
        <v>765.61345000000006</v>
      </c>
      <c r="T1542" s="122">
        <v>0</v>
      </c>
      <c r="U1542" s="58" t="s">
        <v>0</v>
      </c>
      <c r="V1542" s="122">
        <v>0</v>
      </c>
      <c r="W1542" s="122">
        <v>264.57054999999997</v>
      </c>
      <c r="X1542" s="58" t="s">
        <v>8</v>
      </c>
      <c r="Y1542" s="122">
        <v>42.331199999999995</v>
      </c>
      <c r="Z1542" s="122">
        <v>0</v>
      </c>
      <c r="AA1542" s="58" t="s">
        <v>0</v>
      </c>
      <c r="AB1542" s="122">
        <v>0</v>
      </c>
      <c r="AC1542" s="122">
        <v>0</v>
      </c>
      <c r="AD1542" s="58" t="s">
        <v>0</v>
      </c>
      <c r="AE1542" s="122">
        <v>0</v>
      </c>
      <c r="AF1542" s="58">
        <v>0</v>
      </c>
      <c r="AG1542" s="58" t="s">
        <v>0</v>
      </c>
      <c r="AH1542" s="122">
        <v>0</v>
      </c>
      <c r="AI1542" s="122">
        <v>0</v>
      </c>
      <c r="AJ1542" s="58" t="s">
        <v>0</v>
      </c>
      <c r="AK1542" s="122">
        <v>0</v>
      </c>
      <c r="AL1542" s="122">
        <v>0</v>
      </c>
      <c r="AM1542" s="131" t="s">
        <v>1</v>
      </c>
      <c r="AN1542" s="58" t="s">
        <v>1</v>
      </c>
      <c r="AO1542" s="136" t="s">
        <v>1</v>
      </c>
      <c r="AP1542" s="58" t="s">
        <v>1</v>
      </c>
      <c r="AQ1542" s="52">
        <v>1072.5152</v>
      </c>
      <c r="AR1542" s="52">
        <v>0</v>
      </c>
    </row>
    <row r="1543" spans="1:44" ht="15" customHeight="1" x14ac:dyDescent="0.25">
      <c r="A1543" s="2" t="s">
        <v>747</v>
      </c>
      <c r="B1543" s="47">
        <v>44494</v>
      </c>
      <c r="C1543" s="2" t="s">
        <v>6</v>
      </c>
      <c r="D1543" s="2" t="s">
        <v>13</v>
      </c>
      <c r="E1543" s="2" t="s">
        <v>180</v>
      </c>
      <c r="F1543" s="2" t="s">
        <v>4162</v>
      </c>
      <c r="G1543" s="2" t="s">
        <v>3</v>
      </c>
      <c r="H1543" s="2" t="s">
        <v>4163</v>
      </c>
      <c r="I1543" s="1" t="s">
        <v>1</v>
      </c>
      <c r="J1543" s="1" t="s">
        <v>1</v>
      </c>
      <c r="K1543" s="1" t="s">
        <v>1</v>
      </c>
      <c r="L1543" s="1" t="s">
        <v>1</v>
      </c>
      <c r="M1543" s="1">
        <v>0</v>
      </c>
      <c r="N1543" s="2" t="s">
        <v>1</v>
      </c>
      <c r="O1543" s="2" t="s">
        <v>2</v>
      </c>
      <c r="P1543" s="2" t="s">
        <v>1</v>
      </c>
      <c r="Q1543" s="1">
        <v>1422.1647999999996</v>
      </c>
      <c r="R1543" s="1">
        <v>0</v>
      </c>
      <c r="S1543" s="1">
        <v>1320.5023999999994</v>
      </c>
      <c r="T1543" s="1">
        <v>0</v>
      </c>
      <c r="U1543" s="2" t="s">
        <v>0</v>
      </c>
      <c r="V1543" s="1">
        <v>0</v>
      </c>
      <c r="W1543" s="1">
        <v>87.64</v>
      </c>
      <c r="X1543" s="2" t="s">
        <v>8</v>
      </c>
      <c r="Y1543" s="1">
        <v>14.022399999999999</v>
      </c>
      <c r="Z1543" s="1">
        <v>0</v>
      </c>
      <c r="AA1543" s="2" t="s">
        <v>0</v>
      </c>
      <c r="AB1543" s="1">
        <v>0</v>
      </c>
      <c r="AC1543" s="1">
        <v>0</v>
      </c>
      <c r="AD1543" s="2" t="s">
        <v>0</v>
      </c>
      <c r="AE1543" s="1">
        <v>0</v>
      </c>
      <c r="AF1543" s="2">
        <v>0</v>
      </c>
      <c r="AG1543" s="2" t="s">
        <v>0</v>
      </c>
      <c r="AH1543" s="1">
        <v>0</v>
      </c>
      <c r="AI1543" s="1">
        <v>0</v>
      </c>
      <c r="AJ1543" s="2" t="s">
        <v>0</v>
      </c>
      <c r="AK1543" s="1">
        <v>0</v>
      </c>
      <c r="AL1543" s="1">
        <v>0</v>
      </c>
      <c r="AM1543" s="135" t="s">
        <v>1</v>
      </c>
      <c r="AN1543" s="2" t="s">
        <v>1</v>
      </c>
      <c r="AO1543" s="135" t="s">
        <v>1</v>
      </c>
      <c r="AP1543" s="2" t="s">
        <v>1</v>
      </c>
      <c r="AQ1543" s="4">
        <v>1422.1647999999996</v>
      </c>
      <c r="AR1543" s="4">
        <v>0</v>
      </c>
    </row>
    <row r="1544" spans="1:44" ht="0.75" customHeight="1" x14ac:dyDescent="0.25">
      <c r="A1544" s="2" t="s">
        <v>748</v>
      </c>
      <c r="B1544" s="47">
        <v>44494</v>
      </c>
      <c r="C1544" s="2" t="s">
        <v>6</v>
      </c>
      <c r="D1544" s="2" t="s">
        <v>9</v>
      </c>
      <c r="E1544" s="2" t="s">
        <v>177</v>
      </c>
      <c r="F1544" s="2" t="s">
        <v>0</v>
      </c>
      <c r="G1544" s="2" t="s">
        <v>3</v>
      </c>
      <c r="H1544" s="2" t="s">
        <v>4164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47.873199999999997</v>
      </c>
      <c r="R1544" s="1">
        <v>0</v>
      </c>
      <c r="S1544" s="1">
        <v>12.469999999999995</v>
      </c>
      <c r="T1544" s="1">
        <v>0</v>
      </c>
      <c r="U1544" s="2" t="s">
        <v>0</v>
      </c>
      <c r="V1544" s="1">
        <v>0</v>
      </c>
      <c r="W1544" s="1">
        <v>30.52</v>
      </c>
      <c r="X1544" s="2" t="s">
        <v>8</v>
      </c>
      <c r="Y1544" s="1">
        <v>4.8832000000000004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35" t="s">
        <v>1</v>
      </c>
      <c r="AN1544" s="2" t="s">
        <v>1</v>
      </c>
      <c r="AO1544" s="135" t="s">
        <v>1</v>
      </c>
      <c r="AP1544" s="2" t="s">
        <v>1</v>
      </c>
      <c r="AQ1544" s="4">
        <v>47.873199999999997</v>
      </c>
      <c r="AR1544" s="4">
        <v>0</v>
      </c>
    </row>
    <row r="1545" spans="1:44" ht="15" customHeight="1" x14ac:dyDescent="0.25">
      <c r="A1545" s="2" t="s">
        <v>749</v>
      </c>
      <c r="B1545" s="47">
        <v>44494</v>
      </c>
      <c r="C1545" s="2" t="s">
        <v>6</v>
      </c>
      <c r="D1545" s="2" t="s">
        <v>277</v>
      </c>
      <c r="E1545" s="2" t="s">
        <v>201</v>
      </c>
      <c r="F1545" s="2" t="s">
        <v>1436</v>
      </c>
      <c r="G1545" s="2" t="s">
        <v>3</v>
      </c>
      <c r="H1545" s="2" t="s">
        <v>4165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4074</v>
      </c>
      <c r="P1545" s="2" t="s">
        <v>4075</v>
      </c>
      <c r="Q1545" s="1">
        <v>19.561900000000001</v>
      </c>
      <c r="R1545" s="1">
        <v>0</v>
      </c>
      <c r="S1545" s="1">
        <v>19.561900000000001</v>
      </c>
      <c r="T1545" s="1">
        <v>0</v>
      </c>
      <c r="U1545" s="2" t="s">
        <v>0</v>
      </c>
      <c r="V1545" s="1">
        <v>0</v>
      </c>
      <c r="W1545" s="1">
        <v>0</v>
      </c>
      <c r="X1545" s="2" t="s">
        <v>0</v>
      </c>
      <c r="Y1545" s="1">
        <v>0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35" t="s">
        <v>1</v>
      </c>
      <c r="AN1545" s="2" t="s">
        <v>1</v>
      </c>
      <c r="AO1545" s="135" t="s">
        <v>1</v>
      </c>
      <c r="AP1545" s="2" t="s">
        <v>1</v>
      </c>
      <c r="AQ1545" s="4">
        <v>19.561900000000001</v>
      </c>
      <c r="AR1545" s="4">
        <v>0</v>
      </c>
    </row>
    <row r="1546" spans="1:44" ht="15" customHeight="1" x14ac:dyDescent="0.25">
      <c r="A1546" s="2" t="s">
        <v>750</v>
      </c>
      <c r="B1546" s="47">
        <v>44494</v>
      </c>
      <c r="C1546" s="2" t="s">
        <v>6</v>
      </c>
      <c r="D1546" s="2" t="s">
        <v>277</v>
      </c>
      <c r="E1546" s="2" t="s">
        <v>201</v>
      </c>
      <c r="F1546" s="2" t="s">
        <v>1436</v>
      </c>
      <c r="G1546" s="2" t="s">
        <v>12</v>
      </c>
      <c r="H1546" s="2" t="s">
        <v>1</v>
      </c>
      <c r="I1546" s="1" t="s">
        <v>1332</v>
      </c>
      <c r="J1546" s="1" t="s">
        <v>1</v>
      </c>
      <c r="K1546" s="1" t="s">
        <v>4166</v>
      </c>
      <c r="L1546" s="1" t="s">
        <v>4111</v>
      </c>
      <c r="M1546" s="1">
        <v>19.96</v>
      </c>
      <c r="N1546" s="2" t="s">
        <v>11</v>
      </c>
      <c r="O1546" s="2" t="s">
        <v>4167</v>
      </c>
      <c r="P1546" s="2" t="s">
        <v>4168</v>
      </c>
      <c r="Q1546" s="1">
        <v>-6.1614000000000004</v>
      </c>
      <c r="R1546" s="1">
        <v>0</v>
      </c>
      <c r="S1546" s="1">
        <v>-6.1614000000000004</v>
      </c>
      <c r="T1546" s="1">
        <v>0</v>
      </c>
      <c r="U1546" s="2" t="s">
        <v>0</v>
      </c>
      <c r="V1546" s="1">
        <v>0</v>
      </c>
      <c r="W1546" s="1">
        <v>0</v>
      </c>
      <c r="X1546" s="2" t="s">
        <v>0</v>
      </c>
      <c r="Y1546" s="1">
        <v>0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35" t="s">
        <v>1</v>
      </c>
      <c r="AN1546" s="2" t="s">
        <v>1</v>
      </c>
      <c r="AO1546" s="135" t="s">
        <v>1</v>
      </c>
      <c r="AP1546" s="2" t="s">
        <v>1</v>
      </c>
      <c r="AQ1546" s="4">
        <v>-6.1614000000000004</v>
      </c>
      <c r="AR1546" s="4">
        <v>0</v>
      </c>
    </row>
    <row r="1547" spans="1:44" x14ac:dyDescent="0.25">
      <c r="A1547" s="2" t="s">
        <v>751</v>
      </c>
      <c r="B1547" s="47">
        <v>44494</v>
      </c>
      <c r="C1547" s="2" t="s">
        <v>6</v>
      </c>
      <c r="D1547" s="2" t="s">
        <v>277</v>
      </c>
      <c r="E1547" s="2" t="s">
        <v>201</v>
      </c>
      <c r="F1547" s="2" t="s">
        <v>4169</v>
      </c>
      <c r="G1547" s="2" t="s">
        <v>3</v>
      </c>
      <c r="H1547" s="2" t="s">
        <v>4170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1">
        <v>347.54464999999993</v>
      </c>
      <c r="R1547" s="1">
        <v>0</v>
      </c>
      <c r="S1547" s="1">
        <v>319.58864999999992</v>
      </c>
      <c r="T1547" s="1">
        <v>0</v>
      </c>
      <c r="U1547" s="2" t="s">
        <v>0</v>
      </c>
      <c r="V1547" s="1">
        <v>0</v>
      </c>
      <c r="W1547" s="1">
        <v>24.1</v>
      </c>
      <c r="X1547" s="2" t="s">
        <v>0</v>
      </c>
      <c r="Y1547" s="1">
        <v>3.8559999999999999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35" t="s">
        <v>1</v>
      </c>
      <c r="AN1547" s="2" t="s">
        <v>1</v>
      </c>
      <c r="AO1547" s="135" t="s">
        <v>1</v>
      </c>
      <c r="AP1547" s="2" t="s">
        <v>1</v>
      </c>
      <c r="AQ1547" s="4">
        <v>347.54464999999993</v>
      </c>
      <c r="AR1547" s="4">
        <v>0</v>
      </c>
    </row>
    <row r="1548" spans="1:44" ht="15" customHeight="1" x14ac:dyDescent="0.25">
      <c r="A1548" s="2" t="s">
        <v>752</v>
      </c>
      <c r="B1548" s="47">
        <v>44494</v>
      </c>
      <c r="C1548" s="2" t="s">
        <v>6</v>
      </c>
      <c r="D1548" s="2" t="s">
        <v>277</v>
      </c>
      <c r="E1548" s="2" t="s">
        <v>201</v>
      </c>
      <c r="F1548" s="2" t="s">
        <v>4169</v>
      </c>
      <c r="G1548" s="2" t="s">
        <v>3</v>
      </c>
      <c r="H1548" s="2" t="s">
        <v>4171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1363.2503499999993</v>
      </c>
      <c r="R1548" s="1">
        <v>0</v>
      </c>
      <c r="S1548" s="1">
        <v>1205.2261999999994</v>
      </c>
      <c r="T1548" s="1">
        <v>0</v>
      </c>
      <c r="U1548" s="2" t="s">
        <v>0</v>
      </c>
      <c r="V1548" s="1">
        <v>0</v>
      </c>
      <c r="W1548" s="1">
        <v>136.22774999999999</v>
      </c>
      <c r="X1548" s="2" t="s">
        <v>0</v>
      </c>
      <c r="Y1548" s="1">
        <v>21.796399999999998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35" t="s">
        <v>1</v>
      </c>
      <c r="AN1548" s="2" t="s">
        <v>1</v>
      </c>
      <c r="AO1548" s="135" t="s">
        <v>1</v>
      </c>
      <c r="AP1548" s="2" t="s">
        <v>1</v>
      </c>
      <c r="AQ1548" s="4">
        <v>1363.2503499999993</v>
      </c>
      <c r="AR1548" s="4">
        <v>0</v>
      </c>
    </row>
    <row r="1549" spans="1:44" ht="15" customHeight="1" x14ac:dyDescent="0.25">
      <c r="A1549" s="2" t="s">
        <v>753</v>
      </c>
      <c r="B1549" s="47">
        <v>44494</v>
      </c>
      <c r="C1549" s="2" t="s">
        <v>6</v>
      </c>
      <c r="D1549" s="2" t="s">
        <v>1591</v>
      </c>
      <c r="E1549" s="2" t="s">
        <v>732</v>
      </c>
      <c r="F1549" s="2" t="s">
        <v>4172</v>
      </c>
      <c r="G1549" s="2" t="s">
        <v>3</v>
      </c>
      <c r="H1549" s="2" t="s">
        <v>4173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</v>
      </c>
      <c r="P1549" s="2" t="s">
        <v>1</v>
      </c>
      <c r="Q1549" s="1">
        <v>397.21620000000001</v>
      </c>
      <c r="R1549" s="1">
        <v>0</v>
      </c>
      <c r="S1549" s="1">
        <v>302.69940000000008</v>
      </c>
      <c r="T1549" s="1">
        <v>0</v>
      </c>
      <c r="U1549" s="2" t="s">
        <v>0</v>
      </c>
      <c r="V1549" s="1">
        <v>0</v>
      </c>
      <c r="W1549" s="1">
        <v>81.48</v>
      </c>
      <c r="X1549" s="2" t="s">
        <v>8</v>
      </c>
      <c r="Y1549" s="1">
        <v>13.036799999999999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35" t="s">
        <v>1</v>
      </c>
      <c r="AN1549" s="2" t="s">
        <v>1</v>
      </c>
      <c r="AO1549" s="135" t="s">
        <v>1</v>
      </c>
      <c r="AP1549" s="2" t="s">
        <v>1</v>
      </c>
      <c r="AQ1549" s="4">
        <v>397.21620000000007</v>
      </c>
      <c r="AR1549" s="4">
        <v>0</v>
      </c>
    </row>
    <row r="1550" spans="1:44" ht="15" customHeight="1" x14ac:dyDescent="0.25">
      <c r="A1550" s="2" t="s">
        <v>754</v>
      </c>
      <c r="B1550" s="47">
        <v>44494</v>
      </c>
      <c r="C1550" s="2" t="s">
        <v>6</v>
      </c>
      <c r="D1550" s="2" t="s">
        <v>1591</v>
      </c>
      <c r="E1550" s="2" t="s">
        <v>732</v>
      </c>
      <c r="F1550" s="2" t="s">
        <v>3311</v>
      </c>
      <c r="G1550" s="2" t="s">
        <v>3</v>
      </c>
      <c r="H1550" s="2" t="s">
        <v>4174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4175</v>
      </c>
      <c r="P1550" s="2" t="s">
        <v>4176</v>
      </c>
      <c r="Q1550" s="1">
        <v>3.5960000000000001</v>
      </c>
      <c r="R1550" s="1">
        <v>0</v>
      </c>
      <c r="S1550" s="1">
        <v>0</v>
      </c>
      <c r="T1550" s="1">
        <v>3.1</v>
      </c>
      <c r="U1550" s="2" t="s">
        <v>8</v>
      </c>
      <c r="V1550" s="1">
        <v>0.496</v>
      </c>
      <c r="W1550" s="1">
        <v>0</v>
      </c>
      <c r="X1550" s="2" t="s">
        <v>0</v>
      </c>
      <c r="Y1550" s="1">
        <v>0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35" t="s">
        <v>1</v>
      </c>
      <c r="AN1550" s="2" t="s">
        <v>1</v>
      </c>
      <c r="AO1550" s="135" t="s">
        <v>1</v>
      </c>
      <c r="AP1550" s="2" t="s">
        <v>1</v>
      </c>
      <c r="AQ1550" s="4">
        <v>3.5960000000000001</v>
      </c>
      <c r="AR1550" s="4">
        <v>0</v>
      </c>
    </row>
    <row r="1551" spans="1:44" ht="15" customHeight="1" x14ac:dyDescent="0.25">
      <c r="A1551" s="2" t="s">
        <v>755</v>
      </c>
      <c r="B1551" s="47">
        <v>44494</v>
      </c>
      <c r="C1551" s="2" t="s">
        <v>6</v>
      </c>
      <c r="D1551" s="2" t="s">
        <v>1591</v>
      </c>
      <c r="E1551" s="2" t="s">
        <v>732</v>
      </c>
      <c r="F1551" s="2" t="s">
        <v>3311</v>
      </c>
      <c r="G1551" s="2" t="s">
        <v>3</v>
      </c>
      <c r="H1551" s="2" t="s">
        <v>4177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4175</v>
      </c>
      <c r="P1551" s="2" t="s">
        <v>4176</v>
      </c>
      <c r="Q1551" s="1">
        <v>3.3408000000000002</v>
      </c>
      <c r="R1551" s="1">
        <v>0</v>
      </c>
      <c r="S1551" s="1">
        <v>0</v>
      </c>
      <c r="T1551" s="1">
        <v>2.88</v>
      </c>
      <c r="U1551" s="2" t="s">
        <v>8</v>
      </c>
      <c r="V1551" s="1">
        <v>0.46079999999999999</v>
      </c>
      <c r="W1551" s="1">
        <v>0</v>
      </c>
      <c r="X1551" s="2" t="s">
        <v>0</v>
      </c>
      <c r="Y1551" s="1">
        <v>0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35" t="s">
        <v>1</v>
      </c>
      <c r="AN1551" s="2" t="s">
        <v>1</v>
      </c>
      <c r="AO1551" s="135" t="s">
        <v>1</v>
      </c>
      <c r="AP1551" s="2" t="s">
        <v>1</v>
      </c>
      <c r="AQ1551" s="4">
        <v>3.3407999999999998</v>
      </c>
      <c r="AR1551" s="4">
        <v>0</v>
      </c>
    </row>
    <row r="1552" spans="1:44" ht="15" customHeight="1" x14ac:dyDescent="0.25">
      <c r="A1552" s="2" t="s">
        <v>756</v>
      </c>
      <c r="B1552" s="47">
        <v>44494</v>
      </c>
      <c r="C1552" s="2" t="s">
        <v>6</v>
      </c>
      <c r="D1552" s="2" t="s">
        <v>1591</v>
      </c>
      <c r="E1552" s="2" t="s">
        <v>732</v>
      </c>
      <c r="F1552" s="2" t="s">
        <v>4172</v>
      </c>
      <c r="G1552" s="2" t="s">
        <v>3</v>
      </c>
      <c r="H1552" s="2" t="s">
        <v>4178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1">
        <v>608.89058799999998</v>
      </c>
      <c r="R1552" s="1">
        <v>0</v>
      </c>
      <c r="S1552" s="1">
        <v>516.92660000000001</v>
      </c>
      <c r="T1552" s="1">
        <v>0</v>
      </c>
      <c r="U1552" s="2" t="s">
        <v>0</v>
      </c>
      <c r="V1552" s="1">
        <v>0</v>
      </c>
      <c r="W1552" s="1">
        <v>79.279299999999992</v>
      </c>
      <c r="X1552" s="2" t="s">
        <v>8</v>
      </c>
      <c r="Y1552" s="1">
        <v>12.684688000000001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35" t="s">
        <v>1</v>
      </c>
      <c r="AN1552" s="2" t="s">
        <v>1</v>
      </c>
      <c r="AO1552" s="135" t="s">
        <v>1</v>
      </c>
      <c r="AP1552" s="2" t="s">
        <v>1</v>
      </c>
      <c r="AQ1552" s="4">
        <v>608.89058800000009</v>
      </c>
      <c r="AR1552" s="4">
        <v>0</v>
      </c>
    </row>
    <row r="1553" spans="1:44" ht="15" customHeight="1" x14ac:dyDescent="0.25">
      <c r="A1553" s="2" t="s">
        <v>757</v>
      </c>
      <c r="B1553" s="47">
        <v>44494</v>
      </c>
      <c r="C1553" s="2" t="s">
        <v>6</v>
      </c>
      <c r="D1553" s="2" t="s">
        <v>5</v>
      </c>
      <c r="E1553" s="2" t="s">
        <v>174</v>
      </c>
      <c r="F1553" s="2" t="s">
        <v>2399</v>
      </c>
      <c r="G1553" s="2" t="s">
        <v>12</v>
      </c>
      <c r="H1553" s="2" t="s">
        <v>1</v>
      </c>
      <c r="I1553" s="1" t="s">
        <v>4179</v>
      </c>
      <c r="J1553" s="1" t="s">
        <v>1</v>
      </c>
      <c r="K1553" s="1" t="s">
        <v>4180</v>
      </c>
      <c r="L1553" s="1" t="s">
        <v>4111</v>
      </c>
      <c r="M1553" s="1">
        <v>137.38999999999999</v>
      </c>
      <c r="N1553" s="2" t="s">
        <v>11</v>
      </c>
      <c r="O1553" s="2" t="s">
        <v>4181</v>
      </c>
      <c r="P1553" s="2" t="s">
        <v>4182</v>
      </c>
      <c r="Q1553" s="1">
        <v>-137.3904</v>
      </c>
      <c r="R1553" s="1">
        <v>0</v>
      </c>
      <c r="S1553" s="1">
        <v>0</v>
      </c>
      <c r="T1553" s="1">
        <v>0</v>
      </c>
      <c r="U1553" s="2" t="s">
        <v>0</v>
      </c>
      <c r="V1553" s="1">
        <v>0</v>
      </c>
      <c r="W1553" s="1">
        <v>-118.44</v>
      </c>
      <c r="X1553" s="2" t="s">
        <v>8</v>
      </c>
      <c r="Y1553" s="1">
        <v>-18.950399999999998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35" t="s">
        <v>1</v>
      </c>
      <c r="AN1553" s="2" t="s">
        <v>1</v>
      </c>
      <c r="AO1553" s="135" t="s">
        <v>1</v>
      </c>
      <c r="AP1553" s="2" t="s">
        <v>1</v>
      </c>
      <c r="AQ1553" s="4">
        <v>-137.3904</v>
      </c>
      <c r="AR1553" s="4">
        <v>0</v>
      </c>
    </row>
    <row r="1554" spans="1:44" ht="15" customHeight="1" x14ac:dyDescent="0.25">
      <c r="A1554" s="2" t="s">
        <v>758</v>
      </c>
      <c r="B1554" s="47">
        <v>44494</v>
      </c>
      <c r="C1554" s="2" t="s">
        <v>6</v>
      </c>
      <c r="D1554" s="2" t="s">
        <v>5</v>
      </c>
      <c r="E1554" s="2" t="s">
        <v>174</v>
      </c>
      <c r="F1554" s="2" t="s">
        <v>2399</v>
      </c>
      <c r="G1554" s="2" t="s">
        <v>3</v>
      </c>
      <c r="H1554" s="2" t="s">
        <v>4183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2</v>
      </c>
      <c r="P1554" s="2" t="s">
        <v>1</v>
      </c>
      <c r="Q1554" s="1">
        <v>2969.5852039999995</v>
      </c>
      <c r="R1554" s="1">
        <v>0</v>
      </c>
      <c r="S1554" s="1">
        <v>1940.2343500000002</v>
      </c>
      <c r="T1554" s="1">
        <v>0</v>
      </c>
      <c r="U1554" s="2" t="s">
        <v>0</v>
      </c>
      <c r="V1554" s="1">
        <v>0</v>
      </c>
      <c r="W1554" s="1">
        <v>887.37135000000001</v>
      </c>
      <c r="X1554" s="2" t="s">
        <v>8</v>
      </c>
      <c r="Y1554" s="1">
        <v>141.97950400000002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35" t="s">
        <v>1</v>
      </c>
      <c r="AN1554" s="2" t="s">
        <v>1</v>
      </c>
      <c r="AO1554" s="135" t="s">
        <v>1</v>
      </c>
      <c r="AP1554" s="2" t="s">
        <v>1</v>
      </c>
      <c r="AQ1554" s="4">
        <v>2969.585204</v>
      </c>
      <c r="AR1554" s="4">
        <v>0</v>
      </c>
    </row>
    <row r="1555" spans="1:44" ht="15" customHeight="1" x14ac:dyDescent="0.25">
      <c r="A1555" s="2" t="s">
        <v>759</v>
      </c>
      <c r="B1555" s="47">
        <v>44494</v>
      </c>
      <c r="C1555" s="2" t="s">
        <v>6</v>
      </c>
      <c r="D1555" s="2" t="s">
        <v>929</v>
      </c>
      <c r="E1555" s="2" t="s">
        <v>930</v>
      </c>
      <c r="F1555" s="2" t="s">
        <v>4184</v>
      </c>
      <c r="G1555" s="2" t="s">
        <v>3</v>
      </c>
      <c r="H1555" s="2" t="s">
        <v>4185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743.72050000000002</v>
      </c>
      <c r="R1555" s="1">
        <v>0</v>
      </c>
      <c r="S1555" s="1">
        <v>598.6</v>
      </c>
      <c r="T1555" s="1">
        <v>0</v>
      </c>
      <c r="U1555" s="2" t="s">
        <v>0</v>
      </c>
      <c r="V1555" s="1">
        <v>0</v>
      </c>
      <c r="W1555" s="1">
        <v>125.10390000000001</v>
      </c>
      <c r="X1555" s="2" t="s">
        <v>0</v>
      </c>
      <c r="Y1555" s="1">
        <v>20.0166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35" t="s">
        <v>1</v>
      </c>
      <c r="AN1555" s="2" t="s">
        <v>1</v>
      </c>
      <c r="AO1555" s="135" t="s">
        <v>1</v>
      </c>
      <c r="AP1555" s="2" t="s">
        <v>1</v>
      </c>
      <c r="AQ1555" s="4">
        <v>743.72050000000002</v>
      </c>
      <c r="AR1555" s="4">
        <v>0</v>
      </c>
    </row>
    <row r="1556" spans="1:44" ht="15" customHeight="1" x14ac:dyDescent="0.25">
      <c r="A1556" s="2" t="s">
        <v>760</v>
      </c>
      <c r="B1556" s="47">
        <v>44494</v>
      </c>
      <c r="C1556" s="2" t="s">
        <v>6</v>
      </c>
      <c r="D1556" s="2" t="s">
        <v>884</v>
      </c>
      <c r="E1556" s="2" t="s">
        <v>850</v>
      </c>
      <c r="F1556" s="2" t="s">
        <v>4186</v>
      </c>
      <c r="G1556" s="2" t="s">
        <v>3</v>
      </c>
      <c r="H1556" s="2" t="s">
        <v>3188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2</v>
      </c>
      <c r="P1556" s="2" t="s">
        <v>1</v>
      </c>
      <c r="Q1556" s="1">
        <v>0</v>
      </c>
      <c r="R1556" s="1">
        <v>0</v>
      </c>
      <c r="S1556" s="1">
        <v>0</v>
      </c>
      <c r="T1556" s="1">
        <v>0</v>
      </c>
      <c r="U1556" s="2" t="s">
        <v>0</v>
      </c>
      <c r="V1556" s="1">
        <v>0</v>
      </c>
      <c r="W1556" s="1">
        <v>0</v>
      </c>
      <c r="X1556" s="2" t="s">
        <v>8</v>
      </c>
      <c r="Y1556" s="1">
        <v>0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35"/>
      <c r="AN1556" s="2"/>
      <c r="AO1556" s="135">
        <v>0</v>
      </c>
      <c r="AP1556" s="2">
        <v>0</v>
      </c>
      <c r="AQ1556" s="4">
        <v>0</v>
      </c>
      <c r="AR1556" s="4">
        <v>0</v>
      </c>
    </row>
    <row r="1557" spans="1:44" ht="15" customHeight="1" x14ac:dyDescent="0.25">
      <c r="A1557" s="2" t="s">
        <v>761</v>
      </c>
      <c r="B1557" s="47">
        <v>44495</v>
      </c>
      <c r="C1557" s="2" t="s">
        <v>6</v>
      </c>
      <c r="D1557" s="2" t="s">
        <v>48</v>
      </c>
      <c r="E1557" s="2" t="s">
        <v>229</v>
      </c>
      <c r="F1557" s="2" t="s">
        <v>4187</v>
      </c>
      <c r="G1557" s="2" t="s">
        <v>3</v>
      </c>
      <c r="H1557" s="2" t="s">
        <v>4188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2</v>
      </c>
      <c r="P1557" s="2" t="s">
        <v>1</v>
      </c>
      <c r="Q1557" s="1">
        <v>4331.1775460000017</v>
      </c>
      <c r="R1557" s="1">
        <v>0</v>
      </c>
      <c r="S1557" s="1">
        <v>3429.607750000001</v>
      </c>
      <c r="T1557" s="1">
        <v>0</v>
      </c>
      <c r="U1557" s="2" t="s">
        <v>0</v>
      </c>
      <c r="V1557" s="1">
        <v>0</v>
      </c>
      <c r="W1557" s="1">
        <v>777.21540000000005</v>
      </c>
      <c r="X1557" s="2" t="s">
        <v>8</v>
      </c>
      <c r="Y1557" s="1">
        <v>124.35439600000001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35" t="s">
        <v>1</v>
      </c>
      <c r="AN1557" s="2" t="s">
        <v>1</v>
      </c>
      <c r="AO1557" s="135" t="s">
        <v>1</v>
      </c>
      <c r="AP1557" s="2" t="s">
        <v>1</v>
      </c>
      <c r="AQ1557" s="4">
        <v>4331.1775460000008</v>
      </c>
      <c r="AR1557" s="4">
        <v>0</v>
      </c>
    </row>
    <row r="1558" spans="1:44" ht="15" customHeight="1" x14ac:dyDescent="0.25">
      <c r="A1558" s="2" t="s">
        <v>762</v>
      </c>
      <c r="B1558" s="47">
        <v>44495</v>
      </c>
      <c r="C1558" s="2" t="s">
        <v>1364</v>
      </c>
      <c r="D1558" s="2" t="s">
        <v>48</v>
      </c>
      <c r="E1558" s="2" t="s">
        <v>1365</v>
      </c>
      <c r="F1558" s="2" t="s">
        <v>4189</v>
      </c>
      <c r="G1558" s="2" t="s">
        <v>3</v>
      </c>
      <c r="H1558" s="2" t="s">
        <v>4190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2216.5319040000004</v>
      </c>
      <c r="R1558" s="1">
        <v>0</v>
      </c>
      <c r="S1558" s="1">
        <v>1710.4442000000008</v>
      </c>
      <c r="T1558" s="1">
        <v>0</v>
      </c>
      <c r="U1558" s="2" t="s">
        <v>0</v>
      </c>
      <c r="V1558" s="1">
        <v>0</v>
      </c>
      <c r="W1558" s="1">
        <v>436.28249999999991</v>
      </c>
      <c r="X1558" s="2" t="s">
        <v>8</v>
      </c>
      <c r="Y1558" s="1">
        <v>69.805203999999989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35" t="s">
        <v>1</v>
      </c>
      <c r="AN1558" s="2" t="s">
        <v>1</v>
      </c>
      <c r="AO1558" s="135" t="s">
        <v>1</v>
      </c>
      <c r="AP1558" s="2" t="s">
        <v>1</v>
      </c>
      <c r="AQ1558" s="4">
        <v>2216.5319040000004</v>
      </c>
      <c r="AR1558" s="4">
        <v>0</v>
      </c>
    </row>
    <row r="1559" spans="1:44" ht="15" customHeight="1" x14ac:dyDescent="0.25">
      <c r="A1559" s="2" t="s">
        <v>763</v>
      </c>
      <c r="B1559" s="47">
        <v>44495</v>
      </c>
      <c r="C1559" s="2" t="s">
        <v>26</v>
      </c>
      <c r="D1559" s="2" t="s">
        <v>48</v>
      </c>
      <c r="E1559" s="2" t="s">
        <v>220</v>
      </c>
      <c r="F1559" s="2" t="s">
        <v>4191</v>
      </c>
      <c r="G1559" s="2" t="s">
        <v>3</v>
      </c>
      <c r="H1559" s="2" t="s">
        <v>4192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254.1473</v>
      </c>
      <c r="R1559" s="1">
        <v>0</v>
      </c>
      <c r="S1559" s="1">
        <v>204.80090000000001</v>
      </c>
      <c r="T1559" s="1">
        <v>0</v>
      </c>
      <c r="U1559" s="2" t="s">
        <v>0</v>
      </c>
      <c r="V1559" s="1">
        <v>0</v>
      </c>
      <c r="W1559" s="1">
        <v>42.54</v>
      </c>
      <c r="X1559" s="2" t="s">
        <v>0</v>
      </c>
      <c r="Y1559" s="1">
        <v>6.8064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35" t="s">
        <v>1</v>
      </c>
      <c r="AN1559" s="2" t="s">
        <v>1</v>
      </c>
      <c r="AO1559" s="135" t="s">
        <v>1</v>
      </c>
      <c r="AP1559" s="2" t="s">
        <v>1</v>
      </c>
      <c r="AQ1559" s="4">
        <v>254.1473</v>
      </c>
      <c r="AR1559" s="4">
        <v>0</v>
      </c>
    </row>
    <row r="1560" spans="1:44" ht="15" customHeight="1" x14ac:dyDescent="0.25">
      <c r="A1560" s="2" t="s">
        <v>764</v>
      </c>
      <c r="B1560" s="47">
        <v>44495</v>
      </c>
      <c r="C1560" s="2" t="s">
        <v>26</v>
      </c>
      <c r="D1560" s="2" t="s">
        <v>48</v>
      </c>
      <c r="E1560" s="2" t="s">
        <v>220</v>
      </c>
      <c r="F1560" s="2" t="s">
        <v>4191</v>
      </c>
      <c r="G1560" s="2" t="s">
        <v>3</v>
      </c>
      <c r="H1560" s="2" t="s">
        <v>4193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904.10510000000011</v>
      </c>
      <c r="R1560" s="1">
        <v>0</v>
      </c>
      <c r="S1560" s="1">
        <v>646.81505000000004</v>
      </c>
      <c r="T1560" s="1">
        <v>0</v>
      </c>
      <c r="U1560" s="2" t="s">
        <v>0</v>
      </c>
      <c r="V1560" s="1">
        <v>0</v>
      </c>
      <c r="W1560" s="1">
        <v>221.80175</v>
      </c>
      <c r="X1560" s="2" t="s">
        <v>0</v>
      </c>
      <c r="Y1560" s="1">
        <v>35.488300000000002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35" t="s">
        <v>1</v>
      </c>
      <c r="AN1560" s="2" t="s">
        <v>1</v>
      </c>
      <c r="AO1560" s="135" t="s">
        <v>1</v>
      </c>
      <c r="AP1560" s="2" t="s">
        <v>1</v>
      </c>
      <c r="AQ1560" s="4">
        <v>904.10509999999999</v>
      </c>
      <c r="AR1560" s="4">
        <v>0</v>
      </c>
    </row>
    <row r="1561" spans="1:44" ht="15" customHeight="1" x14ac:dyDescent="0.25">
      <c r="A1561" s="2" t="s">
        <v>765</v>
      </c>
      <c r="B1561" s="47">
        <v>44495</v>
      </c>
      <c r="C1561" s="2" t="s">
        <v>26</v>
      </c>
      <c r="D1561" s="2" t="s">
        <v>48</v>
      </c>
      <c r="E1561" s="2" t="s">
        <v>220</v>
      </c>
      <c r="F1561" s="2" t="s">
        <v>4191</v>
      </c>
      <c r="G1561" s="2" t="s">
        <v>3</v>
      </c>
      <c r="H1561" s="2" t="s">
        <v>4194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2</v>
      </c>
      <c r="P1561" s="2" t="s">
        <v>1</v>
      </c>
      <c r="Q1561" s="1">
        <v>3348.8387180000004</v>
      </c>
      <c r="R1561" s="1">
        <v>0</v>
      </c>
      <c r="S1561" s="1">
        <v>2359.4778500000002</v>
      </c>
      <c r="T1561" s="1">
        <v>0</v>
      </c>
      <c r="U1561" s="2" t="s">
        <v>0</v>
      </c>
      <c r="V1561" s="1">
        <v>0</v>
      </c>
      <c r="W1561" s="1">
        <v>852.89729999999997</v>
      </c>
      <c r="X1561" s="2" t="s">
        <v>0</v>
      </c>
      <c r="Y1561" s="1">
        <v>136.46356800000001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35" t="s">
        <v>1</v>
      </c>
      <c r="AN1561" s="2" t="s">
        <v>1</v>
      </c>
      <c r="AO1561" s="135" t="s">
        <v>1</v>
      </c>
      <c r="AP1561" s="2" t="s">
        <v>1</v>
      </c>
      <c r="AQ1561" s="4">
        <v>3348.8387180000004</v>
      </c>
      <c r="AR1561" s="4">
        <v>0</v>
      </c>
    </row>
    <row r="1562" spans="1:44" ht="15" customHeight="1" x14ac:dyDescent="0.25">
      <c r="A1562" s="2" t="s">
        <v>766</v>
      </c>
      <c r="B1562" s="47">
        <v>44495</v>
      </c>
      <c r="C1562" s="2" t="s">
        <v>1364</v>
      </c>
      <c r="D1562" s="2" t="s">
        <v>41</v>
      </c>
      <c r="E1562" s="2" t="s">
        <v>1366</v>
      </c>
      <c r="F1562" s="2" t="s">
        <v>4189</v>
      </c>
      <c r="G1562" s="2" t="s">
        <v>3</v>
      </c>
      <c r="H1562" s="2" t="s">
        <v>4195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992.76014999999984</v>
      </c>
      <c r="R1562" s="1">
        <v>0</v>
      </c>
      <c r="S1562" s="1">
        <v>744.77075000000002</v>
      </c>
      <c r="T1562" s="1">
        <v>0</v>
      </c>
      <c r="U1562" s="2" t="s">
        <v>0</v>
      </c>
      <c r="V1562" s="1">
        <v>0</v>
      </c>
      <c r="W1562" s="1">
        <v>213.78400000000002</v>
      </c>
      <c r="X1562" s="2" t="s">
        <v>8</v>
      </c>
      <c r="Y1562" s="1">
        <v>34.205399999999997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35" t="s">
        <v>1</v>
      </c>
      <c r="AN1562" s="2" t="s">
        <v>1</v>
      </c>
      <c r="AO1562" s="135" t="s">
        <v>1</v>
      </c>
      <c r="AP1562" s="2" t="s">
        <v>1</v>
      </c>
      <c r="AQ1562" s="4">
        <v>992.76015000000007</v>
      </c>
      <c r="AR1562" s="4">
        <v>0</v>
      </c>
    </row>
    <row r="1563" spans="1:44" ht="15" customHeight="1" x14ac:dyDescent="0.25">
      <c r="A1563" s="2" t="s">
        <v>767</v>
      </c>
      <c r="B1563" s="47">
        <v>44495</v>
      </c>
      <c r="C1563" s="2" t="s">
        <v>6</v>
      </c>
      <c r="D1563" s="2" t="s">
        <v>41</v>
      </c>
      <c r="E1563" s="2" t="s">
        <v>218</v>
      </c>
      <c r="F1563" s="2" t="s">
        <v>3717</v>
      </c>
      <c r="G1563" s="2" t="s">
        <v>3</v>
      </c>
      <c r="H1563" s="2" t="s">
        <v>4196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924</v>
      </c>
      <c r="P1563" s="2" t="s">
        <v>1225</v>
      </c>
      <c r="Q1563" s="1">
        <v>85.426484000000002</v>
      </c>
      <c r="R1563" s="1">
        <v>0</v>
      </c>
      <c r="S1563" s="1">
        <v>47.407600000000002</v>
      </c>
      <c r="T1563" s="1">
        <v>32.774900000000002</v>
      </c>
      <c r="U1563" s="2" t="s">
        <v>8</v>
      </c>
      <c r="V1563" s="1">
        <v>5.2439840000000002</v>
      </c>
      <c r="W1563" s="1">
        <v>0</v>
      </c>
      <c r="X1563" s="2" t="s">
        <v>0</v>
      </c>
      <c r="Y1563" s="1">
        <v>0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35" t="s">
        <v>1</v>
      </c>
      <c r="AN1563" s="2" t="s">
        <v>1</v>
      </c>
      <c r="AO1563" s="135" t="s">
        <v>1</v>
      </c>
      <c r="AP1563" s="2" t="s">
        <v>1</v>
      </c>
      <c r="AQ1563" s="4">
        <v>85.426484000000002</v>
      </c>
      <c r="AR1563" s="4">
        <v>0</v>
      </c>
    </row>
    <row r="1564" spans="1:44" ht="15" customHeight="1" x14ac:dyDescent="0.25">
      <c r="A1564" s="2" t="s">
        <v>768</v>
      </c>
      <c r="B1564" s="47">
        <v>44495</v>
      </c>
      <c r="C1564" s="2" t="s">
        <v>6</v>
      </c>
      <c r="D1564" s="2" t="s">
        <v>41</v>
      </c>
      <c r="E1564" s="2" t="s">
        <v>218</v>
      </c>
      <c r="F1564" s="2" t="s">
        <v>3717</v>
      </c>
      <c r="G1564" s="2" t="s">
        <v>3</v>
      </c>
      <c r="H1564" s="2" t="s">
        <v>4197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1">
        <v>1972.5626660000003</v>
      </c>
      <c r="R1564" s="1">
        <v>0</v>
      </c>
      <c r="S1564" s="1">
        <v>1763.7062500000004</v>
      </c>
      <c r="T1564" s="1">
        <v>0</v>
      </c>
      <c r="U1564" s="2" t="s">
        <v>0</v>
      </c>
      <c r="V1564" s="1">
        <v>0</v>
      </c>
      <c r="W1564" s="1">
        <v>180.04860000000002</v>
      </c>
      <c r="X1564" s="2" t="s">
        <v>0</v>
      </c>
      <c r="Y1564" s="1">
        <v>28.807816000000003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35" t="s">
        <v>1</v>
      </c>
      <c r="AN1564" s="2" t="s">
        <v>1</v>
      </c>
      <c r="AO1564" s="135" t="s">
        <v>1</v>
      </c>
      <c r="AP1564" s="2" t="s">
        <v>1</v>
      </c>
      <c r="AQ1564" s="4">
        <v>1972.5626660000005</v>
      </c>
      <c r="AR1564" s="4">
        <v>0</v>
      </c>
    </row>
    <row r="1565" spans="1:44" ht="15" customHeight="1" x14ac:dyDescent="0.25">
      <c r="A1565" s="2" t="s">
        <v>769</v>
      </c>
      <c r="B1565" s="47">
        <v>44495</v>
      </c>
      <c r="C1565" s="2" t="s">
        <v>6</v>
      </c>
      <c r="D1565" s="2" t="s">
        <v>41</v>
      </c>
      <c r="E1565" s="2" t="s">
        <v>218</v>
      </c>
      <c r="F1565" s="2" t="s">
        <v>3717</v>
      </c>
      <c r="G1565" s="2" t="s">
        <v>3</v>
      </c>
      <c r="H1565" s="2" t="s">
        <v>4198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382.06249400000002</v>
      </c>
      <c r="R1565" s="1">
        <v>0</v>
      </c>
      <c r="S1565" s="1">
        <v>251.13520000000003</v>
      </c>
      <c r="T1565" s="1">
        <v>0</v>
      </c>
      <c r="U1565" s="2" t="s">
        <v>0</v>
      </c>
      <c r="V1565" s="1">
        <v>0</v>
      </c>
      <c r="W1565" s="1">
        <v>112.86834999999999</v>
      </c>
      <c r="X1565" s="2" t="s">
        <v>8</v>
      </c>
      <c r="Y1565" s="1">
        <v>18.058944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35" t="s">
        <v>1</v>
      </c>
      <c r="AN1565" s="2" t="s">
        <v>1</v>
      </c>
      <c r="AO1565" s="135" t="s">
        <v>1</v>
      </c>
      <c r="AP1565" s="2" t="s">
        <v>1</v>
      </c>
      <c r="AQ1565" s="4">
        <v>382.06249400000002</v>
      </c>
      <c r="AR1565" s="4">
        <v>0</v>
      </c>
    </row>
    <row r="1566" spans="1:44" ht="15" customHeight="1" x14ac:dyDescent="0.25">
      <c r="A1566" s="2" t="s">
        <v>770</v>
      </c>
      <c r="B1566" s="46">
        <v>44495</v>
      </c>
      <c r="C1566" s="2" t="s">
        <v>34</v>
      </c>
      <c r="D1566" s="2" t="s">
        <v>41</v>
      </c>
      <c r="E1566" s="2" t="s">
        <v>216</v>
      </c>
      <c r="F1566" s="58" t="s">
        <v>4199</v>
      </c>
      <c r="G1566" s="2" t="s">
        <v>12</v>
      </c>
      <c r="H1566" s="2" t="s">
        <v>1</v>
      </c>
      <c r="I1566" s="1" t="s">
        <v>4200</v>
      </c>
      <c r="J1566" s="1" t="s">
        <v>1</v>
      </c>
      <c r="K1566" s="1" t="s">
        <v>4201</v>
      </c>
      <c r="L1566" s="1" t="s">
        <v>4202</v>
      </c>
      <c r="M1566" s="1">
        <v>19.16</v>
      </c>
      <c r="N1566" s="2" t="s">
        <v>11</v>
      </c>
      <c r="O1566" s="2" t="s">
        <v>4203</v>
      </c>
      <c r="P1566" s="2" t="s">
        <v>4204</v>
      </c>
      <c r="Q1566" s="1">
        <v>-3.5148000000000001</v>
      </c>
      <c r="R1566" s="1">
        <v>0</v>
      </c>
      <c r="S1566" s="1">
        <v>0</v>
      </c>
      <c r="T1566" s="1">
        <v>0</v>
      </c>
      <c r="U1566" s="2" t="s">
        <v>0</v>
      </c>
      <c r="V1566" s="1">
        <v>0</v>
      </c>
      <c r="W1566" s="1">
        <v>-3.03</v>
      </c>
      <c r="X1566" s="2" t="s">
        <v>8</v>
      </c>
      <c r="Y1566" s="1">
        <v>-0.48480000000000001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134" t="s">
        <v>0</v>
      </c>
      <c r="AK1566" s="1">
        <v>0</v>
      </c>
      <c r="AL1566" s="1">
        <v>0</v>
      </c>
      <c r="AM1566" s="134" t="s">
        <v>1</v>
      </c>
      <c r="AN1566" s="134" t="s">
        <v>1</v>
      </c>
      <c r="AO1566" s="134" t="s">
        <v>1</v>
      </c>
      <c r="AP1566" s="134" t="s">
        <v>1</v>
      </c>
      <c r="AQ1566" s="98">
        <v>-3.5147999999999997</v>
      </c>
      <c r="AR1566" s="7">
        <v>0</v>
      </c>
    </row>
    <row r="1567" spans="1:44" x14ac:dyDescent="0.25">
      <c r="A1567" s="2" t="s">
        <v>771</v>
      </c>
      <c r="B1567" s="47">
        <v>44495</v>
      </c>
      <c r="C1567" s="2" t="s">
        <v>34</v>
      </c>
      <c r="D1567" s="2" t="s">
        <v>41</v>
      </c>
      <c r="E1567" s="2" t="s">
        <v>216</v>
      </c>
      <c r="F1567" s="2" t="s">
        <v>4205</v>
      </c>
      <c r="G1567" s="2" t="s">
        <v>3</v>
      </c>
      <c r="H1567" s="2" t="s">
        <v>4206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2166.3884999999991</v>
      </c>
      <c r="R1567" s="1">
        <v>0</v>
      </c>
      <c r="S1567" s="1">
        <v>2008.070099999999</v>
      </c>
      <c r="T1567" s="1">
        <v>0</v>
      </c>
      <c r="U1567" s="2" t="s">
        <v>0</v>
      </c>
      <c r="V1567" s="1">
        <v>0</v>
      </c>
      <c r="W1567" s="1">
        <v>136.4813</v>
      </c>
      <c r="X1567" s="2" t="s">
        <v>8</v>
      </c>
      <c r="Y1567" s="1">
        <v>21.837099999999996</v>
      </c>
      <c r="Z1567" s="3">
        <v>0</v>
      </c>
      <c r="AA1567" s="3" t="s">
        <v>0</v>
      </c>
      <c r="AB1567" s="3">
        <v>0</v>
      </c>
      <c r="AC1567" s="3">
        <v>0</v>
      </c>
      <c r="AD1567" s="3" t="s">
        <v>0</v>
      </c>
      <c r="AE1567" s="3">
        <v>0</v>
      </c>
      <c r="AF1567" s="4">
        <v>0</v>
      </c>
      <c r="AG1567" s="4" t="s">
        <v>0</v>
      </c>
      <c r="AH1567" s="4">
        <v>0</v>
      </c>
      <c r="AI1567" s="4">
        <v>0</v>
      </c>
      <c r="AJ1567" s="4" t="s">
        <v>0</v>
      </c>
      <c r="AK1567" s="4">
        <v>0</v>
      </c>
      <c r="AL1567" s="4">
        <v>0</v>
      </c>
      <c r="AM1567" s="4" t="s">
        <v>1</v>
      </c>
      <c r="AN1567" s="4" t="s">
        <v>1</v>
      </c>
      <c r="AO1567" s="4" t="s">
        <v>1</v>
      </c>
      <c r="AP1567" s="4" t="s">
        <v>1</v>
      </c>
      <c r="AQ1567" s="4">
        <v>2166.3884999999991</v>
      </c>
      <c r="AR1567" s="4">
        <v>0</v>
      </c>
    </row>
    <row r="1568" spans="1:44" x14ac:dyDescent="0.25">
      <c r="A1568" s="2" t="s">
        <v>772</v>
      </c>
      <c r="B1568" s="47">
        <v>44495</v>
      </c>
      <c r="C1568" s="2" t="s">
        <v>26</v>
      </c>
      <c r="D1568" s="2" t="s">
        <v>41</v>
      </c>
      <c r="E1568" s="2" t="s">
        <v>211</v>
      </c>
      <c r="F1568" s="2" t="s">
        <v>3512</v>
      </c>
      <c r="G1568" s="2" t="s">
        <v>3</v>
      </c>
      <c r="H1568" s="2" t="s">
        <v>4207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2</v>
      </c>
      <c r="P1568" s="2" t="s">
        <v>1</v>
      </c>
      <c r="Q1568" s="1">
        <v>2201.36445</v>
      </c>
      <c r="R1568" s="1">
        <v>0</v>
      </c>
      <c r="S1568" s="1">
        <v>1565.7931999999996</v>
      </c>
      <c r="T1568" s="1">
        <v>0</v>
      </c>
      <c r="U1568" s="2" t="s">
        <v>0</v>
      </c>
      <c r="V1568" s="1">
        <v>0</v>
      </c>
      <c r="W1568" s="1">
        <v>547.90625000000011</v>
      </c>
      <c r="X1568" s="2" t="s">
        <v>0</v>
      </c>
      <c r="Y1568" s="1">
        <v>87.664999999999992</v>
      </c>
      <c r="Z1568" s="3">
        <v>0</v>
      </c>
      <c r="AA1568" s="3" t="s">
        <v>0</v>
      </c>
      <c r="AB1568" s="3">
        <v>0</v>
      </c>
      <c r="AC1568" s="3">
        <v>0</v>
      </c>
      <c r="AD1568" s="3" t="s">
        <v>0</v>
      </c>
      <c r="AE1568" s="3">
        <v>0</v>
      </c>
      <c r="AF1568" s="4">
        <v>0</v>
      </c>
      <c r="AG1568" s="4" t="s">
        <v>0</v>
      </c>
      <c r="AH1568" s="4">
        <v>0</v>
      </c>
      <c r="AI1568" s="4">
        <v>0</v>
      </c>
      <c r="AJ1568" s="4" t="s">
        <v>0</v>
      </c>
      <c r="AK1568" s="4">
        <v>0</v>
      </c>
      <c r="AL1568" s="4">
        <v>0</v>
      </c>
      <c r="AM1568" s="4" t="s">
        <v>1</v>
      </c>
      <c r="AN1568" s="4" t="s">
        <v>1</v>
      </c>
      <c r="AO1568" s="4" t="s">
        <v>1</v>
      </c>
      <c r="AP1568" s="4" t="s">
        <v>1</v>
      </c>
      <c r="AQ1568" s="4">
        <v>2201.3644499999996</v>
      </c>
      <c r="AR1568" s="4">
        <v>0</v>
      </c>
    </row>
    <row r="1569" spans="1:44" x14ac:dyDescent="0.25">
      <c r="A1569" s="2" t="s">
        <v>773</v>
      </c>
      <c r="B1569" s="47">
        <v>44495</v>
      </c>
      <c r="C1569" s="2" t="s">
        <v>6</v>
      </c>
      <c r="D1569" s="2" t="s">
        <v>41</v>
      </c>
      <c r="E1569" s="2" t="s">
        <v>214</v>
      </c>
      <c r="F1569" s="2" t="s">
        <v>2852</v>
      </c>
      <c r="G1569" s="2" t="s">
        <v>3</v>
      </c>
      <c r="H1569" s="2" t="s">
        <v>4208</v>
      </c>
      <c r="I1569" s="1"/>
      <c r="J1569" s="1"/>
      <c r="K1569" s="1"/>
      <c r="L1569" s="1"/>
      <c r="M1569" s="1">
        <v>0</v>
      </c>
      <c r="N1569" s="2"/>
      <c r="O1569" s="2" t="s">
        <v>2</v>
      </c>
      <c r="P1569" s="2"/>
      <c r="Q1569" s="1">
        <v>1336.15</v>
      </c>
      <c r="R1569" s="1">
        <v>0</v>
      </c>
      <c r="S1569" s="1">
        <v>1336.15</v>
      </c>
      <c r="T1569" s="1">
        <v>0</v>
      </c>
      <c r="U1569" s="2" t="s">
        <v>0</v>
      </c>
      <c r="V1569" s="1">
        <v>0</v>
      </c>
      <c r="W1569" s="1">
        <v>0</v>
      </c>
      <c r="X1569" s="2" t="s">
        <v>8</v>
      </c>
      <c r="Y1569" s="1">
        <v>0</v>
      </c>
      <c r="Z1569" s="3">
        <v>0</v>
      </c>
      <c r="AA1569" s="3" t="s">
        <v>0</v>
      </c>
      <c r="AB1569" s="3">
        <v>0</v>
      </c>
      <c r="AC1569" s="3">
        <v>0</v>
      </c>
      <c r="AD1569" s="3" t="s">
        <v>0</v>
      </c>
      <c r="AE1569" s="3">
        <v>0</v>
      </c>
      <c r="AF1569" s="4">
        <v>0</v>
      </c>
      <c r="AG1569" s="4" t="s">
        <v>0</v>
      </c>
      <c r="AH1569" s="4">
        <v>0</v>
      </c>
      <c r="AI1569" s="4">
        <v>0</v>
      </c>
      <c r="AJ1569" s="4" t="s">
        <v>0</v>
      </c>
      <c r="AK1569" s="4">
        <v>0</v>
      </c>
      <c r="AL1569" s="4">
        <v>0</v>
      </c>
      <c r="AO1569" s="4">
        <v>0</v>
      </c>
      <c r="AP1569" s="4">
        <v>0</v>
      </c>
      <c r="AQ1569" s="4">
        <v>1336.15</v>
      </c>
      <c r="AR1569" s="4">
        <v>0</v>
      </c>
    </row>
    <row r="1570" spans="1:44" x14ac:dyDescent="0.25">
      <c r="A1570" s="2" t="s">
        <v>774</v>
      </c>
      <c r="B1570" s="47">
        <v>44495</v>
      </c>
      <c r="C1570" s="2" t="s">
        <v>1364</v>
      </c>
      <c r="D1570" s="2" t="s">
        <v>37</v>
      </c>
      <c r="E1570" s="2" t="s">
        <v>1367</v>
      </c>
      <c r="F1570" s="2" t="s">
        <v>4099</v>
      </c>
      <c r="G1570" s="2" t="s">
        <v>3</v>
      </c>
      <c r="H1570" s="2" t="s">
        <v>4209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2</v>
      </c>
      <c r="P1570" s="2" t="s">
        <v>1</v>
      </c>
      <c r="Q1570" s="1">
        <v>1620.4652160000005</v>
      </c>
      <c r="R1570" s="1">
        <v>0</v>
      </c>
      <c r="S1570" s="1">
        <v>1253.1050500000001</v>
      </c>
      <c r="T1570" s="1">
        <v>0</v>
      </c>
      <c r="U1570" s="2" t="s">
        <v>0</v>
      </c>
      <c r="V1570" s="1">
        <v>0</v>
      </c>
      <c r="W1570" s="1">
        <v>316.68975000000006</v>
      </c>
      <c r="X1570" s="2" t="s">
        <v>0</v>
      </c>
      <c r="Y1570" s="1">
        <v>50.670415999999989</v>
      </c>
      <c r="Z1570" s="3">
        <v>0</v>
      </c>
      <c r="AA1570" s="3" t="s">
        <v>0</v>
      </c>
      <c r="AB1570" s="3">
        <v>0</v>
      </c>
      <c r="AC1570" s="3">
        <v>0</v>
      </c>
      <c r="AD1570" s="3" t="s">
        <v>0</v>
      </c>
      <c r="AE1570" s="3">
        <v>0</v>
      </c>
      <c r="AF1570" s="4">
        <v>0</v>
      </c>
      <c r="AG1570" s="4" t="s">
        <v>0</v>
      </c>
      <c r="AH1570" s="4">
        <v>0</v>
      </c>
      <c r="AI1570" s="4">
        <v>0</v>
      </c>
      <c r="AJ1570" s="4" t="s">
        <v>0</v>
      </c>
      <c r="AK1570" s="4">
        <v>0</v>
      </c>
      <c r="AL1570" s="4">
        <v>0</v>
      </c>
      <c r="AM1570" s="4" t="s">
        <v>1</v>
      </c>
      <c r="AN1570" s="4" t="s">
        <v>1</v>
      </c>
      <c r="AO1570" s="4" t="s">
        <v>1</v>
      </c>
      <c r="AP1570" s="4" t="s">
        <v>1</v>
      </c>
      <c r="AQ1570" s="4">
        <v>1620.4652160000001</v>
      </c>
      <c r="AR1570" s="4">
        <v>0</v>
      </c>
    </row>
    <row r="1571" spans="1:44" x14ac:dyDescent="0.25">
      <c r="A1571" s="2" t="s">
        <v>775</v>
      </c>
      <c r="B1571" s="47">
        <v>44495</v>
      </c>
      <c r="C1571" s="2" t="s">
        <v>6</v>
      </c>
      <c r="D1571" s="2" t="s">
        <v>37</v>
      </c>
      <c r="E1571" s="2" t="s">
        <v>209</v>
      </c>
      <c r="F1571" s="2" t="s">
        <v>3932</v>
      </c>
      <c r="G1571" s="2" t="s">
        <v>3</v>
      </c>
      <c r="H1571" s="2" t="s">
        <v>4210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2</v>
      </c>
      <c r="P1571" s="2" t="s">
        <v>1</v>
      </c>
      <c r="Q1571" s="1">
        <v>3375.0167940000001</v>
      </c>
      <c r="R1571" s="1">
        <v>0</v>
      </c>
      <c r="S1571" s="1">
        <v>2562.4701000000005</v>
      </c>
      <c r="T1571" s="1">
        <v>0</v>
      </c>
      <c r="U1571" s="2" t="s">
        <v>0</v>
      </c>
      <c r="V1571" s="1">
        <v>0</v>
      </c>
      <c r="W1571" s="1">
        <v>700.47135000000003</v>
      </c>
      <c r="X1571" s="2" t="s">
        <v>0</v>
      </c>
      <c r="Y1571" s="1">
        <v>112.07534399999999</v>
      </c>
      <c r="Z1571" s="3">
        <v>0</v>
      </c>
      <c r="AA1571" s="3" t="s">
        <v>0</v>
      </c>
      <c r="AB1571" s="3">
        <v>0</v>
      </c>
      <c r="AC1571" s="3">
        <v>0</v>
      </c>
      <c r="AD1571" s="3" t="s">
        <v>0</v>
      </c>
      <c r="AE1571" s="3">
        <v>0</v>
      </c>
      <c r="AF1571" s="4">
        <v>0</v>
      </c>
      <c r="AG1571" s="4" t="s">
        <v>0</v>
      </c>
      <c r="AH1571" s="4">
        <v>0</v>
      </c>
      <c r="AI1571" s="4">
        <v>0</v>
      </c>
      <c r="AJ1571" s="4" t="s">
        <v>0</v>
      </c>
      <c r="AK1571" s="4">
        <v>0</v>
      </c>
      <c r="AL1571" s="4">
        <v>0</v>
      </c>
      <c r="AM1571" s="4" t="s">
        <v>1</v>
      </c>
      <c r="AN1571" s="4" t="s">
        <v>1</v>
      </c>
      <c r="AO1571" s="4" t="s">
        <v>1</v>
      </c>
      <c r="AP1571" s="4" t="s">
        <v>1</v>
      </c>
      <c r="AQ1571" s="4">
        <v>3375.0167940000001</v>
      </c>
      <c r="AR1571" s="4">
        <v>0</v>
      </c>
    </row>
    <row r="1572" spans="1:44" x14ac:dyDescent="0.25">
      <c r="A1572" s="2" t="s">
        <v>776</v>
      </c>
      <c r="B1572" s="47">
        <v>44495</v>
      </c>
      <c r="C1572" s="2" t="s">
        <v>34</v>
      </c>
      <c r="D1572" s="2" t="s">
        <v>37</v>
      </c>
      <c r="E1572" s="2" t="s">
        <v>207</v>
      </c>
      <c r="F1572" s="2" t="s">
        <v>4211</v>
      </c>
      <c r="G1572" s="2" t="s">
        <v>12</v>
      </c>
      <c r="H1572" s="2" t="s">
        <v>1</v>
      </c>
      <c r="I1572" s="1" t="s">
        <v>4212</v>
      </c>
      <c r="J1572" s="1" t="s">
        <v>1</v>
      </c>
      <c r="K1572" s="1" t="s">
        <v>4213</v>
      </c>
      <c r="L1572" s="1" t="s">
        <v>4202</v>
      </c>
      <c r="M1572" s="1">
        <v>26.8</v>
      </c>
      <c r="N1572" s="2" t="s">
        <v>11</v>
      </c>
      <c r="O1572" s="2" t="s">
        <v>4214</v>
      </c>
      <c r="P1572" s="2" t="s">
        <v>4215</v>
      </c>
      <c r="Q1572" s="1">
        <v>-5.7408000000000001</v>
      </c>
      <c r="R1572" s="1">
        <v>0</v>
      </c>
      <c r="S1572" s="1">
        <v>-5.7408000000000001</v>
      </c>
      <c r="T1572" s="1">
        <v>0</v>
      </c>
      <c r="U1572" s="2" t="s">
        <v>0</v>
      </c>
      <c r="V1572" s="1">
        <v>0</v>
      </c>
      <c r="W1572" s="1">
        <v>0</v>
      </c>
      <c r="X1572" s="2" t="s">
        <v>0</v>
      </c>
      <c r="Y1572" s="1">
        <v>0</v>
      </c>
      <c r="Z1572" s="3">
        <v>0</v>
      </c>
      <c r="AA1572" s="3" t="s">
        <v>0</v>
      </c>
      <c r="AB1572" s="3">
        <v>0</v>
      </c>
      <c r="AC1572" s="3">
        <v>0</v>
      </c>
      <c r="AD1572" s="3" t="s">
        <v>0</v>
      </c>
      <c r="AE1572" s="3">
        <v>0</v>
      </c>
      <c r="AF1572" s="4">
        <v>0</v>
      </c>
      <c r="AG1572" s="4" t="s">
        <v>0</v>
      </c>
      <c r="AH1572" s="4">
        <v>0</v>
      </c>
      <c r="AI1572" s="4">
        <v>0</v>
      </c>
      <c r="AJ1572" s="4" t="s">
        <v>0</v>
      </c>
      <c r="AK1572" s="4">
        <v>0</v>
      </c>
      <c r="AL1572" s="4">
        <v>0</v>
      </c>
      <c r="AM1572" s="4" t="s">
        <v>1</v>
      </c>
      <c r="AN1572" s="4" t="s">
        <v>1</v>
      </c>
      <c r="AO1572" s="4" t="s">
        <v>1</v>
      </c>
      <c r="AP1572" s="4" t="s">
        <v>1</v>
      </c>
      <c r="AQ1572" s="4">
        <v>-5.7408000000000001</v>
      </c>
      <c r="AR1572" s="4">
        <v>0</v>
      </c>
    </row>
    <row r="1573" spans="1:44" x14ac:dyDescent="0.25">
      <c r="A1573" s="2" t="s">
        <v>777</v>
      </c>
      <c r="B1573" s="47">
        <v>44495</v>
      </c>
      <c r="C1573" s="2" t="s">
        <v>34</v>
      </c>
      <c r="D1573" s="2" t="s">
        <v>37</v>
      </c>
      <c r="E1573" s="2" t="s">
        <v>207</v>
      </c>
      <c r="F1573" s="2" t="s">
        <v>2129</v>
      </c>
      <c r="G1573" s="2" t="s">
        <v>3</v>
      </c>
      <c r="H1573" s="2" t="s">
        <v>4216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2</v>
      </c>
      <c r="P1573" s="2" t="s">
        <v>1</v>
      </c>
      <c r="Q1573" s="1">
        <v>950.68285000000003</v>
      </c>
      <c r="R1573" s="1">
        <v>0</v>
      </c>
      <c r="S1573" s="1">
        <v>885.07325000000014</v>
      </c>
      <c r="T1573" s="1">
        <v>0</v>
      </c>
      <c r="U1573" s="2" t="s">
        <v>0</v>
      </c>
      <c r="V1573" s="1">
        <v>0</v>
      </c>
      <c r="W1573" s="1">
        <v>56.56</v>
      </c>
      <c r="X1573" s="2" t="s">
        <v>0</v>
      </c>
      <c r="Y1573" s="1">
        <v>9.0495999999999981</v>
      </c>
      <c r="Z1573" s="3">
        <v>0</v>
      </c>
      <c r="AA1573" s="3" t="s">
        <v>0</v>
      </c>
      <c r="AB1573" s="3">
        <v>0</v>
      </c>
      <c r="AC1573" s="3">
        <v>0</v>
      </c>
      <c r="AD1573" s="3" t="s">
        <v>0</v>
      </c>
      <c r="AE1573" s="3">
        <v>0</v>
      </c>
      <c r="AF1573" s="4">
        <v>0</v>
      </c>
      <c r="AG1573" s="4" t="s">
        <v>0</v>
      </c>
      <c r="AH1573" s="4">
        <v>0</v>
      </c>
      <c r="AI1573" s="4">
        <v>0</v>
      </c>
      <c r="AJ1573" s="4" t="s">
        <v>0</v>
      </c>
      <c r="AK1573" s="4">
        <v>0</v>
      </c>
      <c r="AL1573" s="4">
        <v>0</v>
      </c>
      <c r="AM1573" s="4" t="s">
        <v>1</v>
      </c>
      <c r="AN1573" s="4" t="s">
        <v>1</v>
      </c>
      <c r="AO1573" s="4" t="s">
        <v>1</v>
      </c>
      <c r="AP1573" s="4" t="s">
        <v>1</v>
      </c>
      <c r="AQ1573" s="4">
        <v>950.68285000000014</v>
      </c>
      <c r="AR1573" s="4">
        <v>0</v>
      </c>
    </row>
    <row r="1574" spans="1:44" x14ac:dyDescent="0.25">
      <c r="A1574" s="2" t="s">
        <v>778</v>
      </c>
      <c r="B1574" s="47">
        <v>44495</v>
      </c>
      <c r="C1574" s="2" t="s">
        <v>26</v>
      </c>
      <c r="D1574" s="2" t="s">
        <v>37</v>
      </c>
      <c r="E1574" s="2" t="s">
        <v>4</v>
      </c>
      <c r="F1574" s="2" t="s">
        <v>2539</v>
      </c>
      <c r="G1574" s="2" t="s">
        <v>3</v>
      </c>
      <c r="H1574" s="2" t="s">
        <v>4217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2</v>
      </c>
      <c r="P1574" s="2" t="s">
        <v>1</v>
      </c>
      <c r="Q1574" s="1">
        <v>1646.4971740000001</v>
      </c>
      <c r="R1574" s="1">
        <v>0</v>
      </c>
      <c r="S1574" s="1">
        <v>1186.9078999999997</v>
      </c>
      <c r="T1574" s="1">
        <v>0</v>
      </c>
      <c r="U1574" s="2" t="s">
        <v>0</v>
      </c>
      <c r="V1574" s="1">
        <v>0</v>
      </c>
      <c r="W1574" s="1">
        <v>396.19765000000012</v>
      </c>
      <c r="X1574" s="2" t="s">
        <v>8</v>
      </c>
      <c r="Y1574" s="1">
        <v>63.391624000000014</v>
      </c>
      <c r="Z1574" s="3">
        <v>0</v>
      </c>
      <c r="AA1574" s="3" t="s">
        <v>0</v>
      </c>
      <c r="AB1574" s="3">
        <v>0</v>
      </c>
      <c r="AC1574" s="3">
        <v>0</v>
      </c>
      <c r="AD1574" s="3" t="s">
        <v>0</v>
      </c>
      <c r="AE1574" s="3">
        <v>0</v>
      </c>
      <c r="AF1574" s="4">
        <v>0</v>
      </c>
      <c r="AG1574" s="4" t="s">
        <v>0</v>
      </c>
      <c r="AH1574" s="4">
        <v>0</v>
      </c>
      <c r="AI1574" s="4">
        <v>0</v>
      </c>
      <c r="AJ1574" s="4" t="s">
        <v>0</v>
      </c>
      <c r="AK1574" s="4">
        <v>0</v>
      </c>
      <c r="AL1574" s="4">
        <v>0</v>
      </c>
      <c r="AM1574" s="4" t="s">
        <v>1</v>
      </c>
      <c r="AN1574" s="4" t="s">
        <v>1</v>
      </c>
      <c r="AO1574" s="4" t="s">
        <v>1</v>
      </c>
      <c r="AP1574" s="4" t="s">
        <v>1</v>
      </c>
      <c r="AQ1574" s="4">
        <v>1646.4971739999999</v>
      </c>
      <c r="AR1574" s="4">
        <v>0</v>
      </c>
    </row>
    <row r="1575" spans="1:44" x14ac:dyDescent="0.25">
      <c r="A1575" s="2" t="s">
        <v>779</v>
      </c>
      <c r="B1575" s="47">
        <v>44495</v>
      </c>
      <c r="C1575" s="2" t="s">
        <v>6</v>
      </c>
      <c r="D1575" s="2" t="s">
        <v>32</v>
      </c>
      <c r="E1575" s="2" t="s">
        <v>203</v>
      </c>
      <c r="F1575" s="2" t="s">
        <v>2947</v>
      </c>
      <c r="G1575" s="2" t="s">
        <v>3</v>
      </c>
      <c r="H1575" s="2" t="s">
        <v>4218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2385</v>
      </c>
      <c r="P1575" s="2" t="s">
        <v>3442</v>
      </c>
      <c r="Q1575" s="1">
        <v>196.53</v>
      </c>
      <c r="R1575" s="1">
        <v>0</v>
      </c>
      <c r="S1575" s="1">
        <v>196.53</v>
      </c>
      <c r="T1575" s="1">
        <v>0</v>
      </c>
      <c r="U1575" s="2" t="s">
        <v>0</v>
      </c>
      <c r="V1575" s="1">
        <v>0</v>
      </c>
      <c r="W1575" s="1">
        <v>0</v>
      </c>
      <c r="X1575" s="2" t="s">
        <v>0</v>
      </c>
      <c r="Y1575" s="1">
        <v>0</v>
      </c>
      <c r="Z1575" s="3">
        <v>0</v>
      </c>
      <c r="AA1575" s="3" t="s">
        <v>0</v>
      </c>
      <c r="AB1575" s="3">
        <v>0</v>
      </c>
      <c r="AC1575" s="3">
        <v>0</v>
      </c>
      <c r="AD1575" s="3" t="s">
        <v>0</v>
      </c>
      <c r="AE1575" s="3">
        <v>0</v>
      </c>
      <c r="AF1575" s="4">
        <v>0</v>
      </c>
      <c r="AG1575" s="4" t="s">
        <v>0</v>
      </c>
      <c r="AH1575" s="4">
        <v>0</v>
      </c>
      <c r="AI1575" s="4">
        <v>0</v>
      </c>
      <c r="AJ1575" s="4" t="s">
        <v>0</v>
      </c>
      <c r="AK1575" s="4">
        <v>0</v>
      </c>
      <c r="AL1575" s="4">
        <v>0</v>
      </c>
      <c r="AM1575" s="4" t="s">
        <v>1</v>
      </c>
      <c r="AN1575" s="4" t="s">
        <v>1</v>
      </c>
      <c r="AO1575" s="4" t="s">
        <v>1</v>
      </c>
      <c r="AP1575" s="4" t="s">
        <v>1</v>
      </c>
      <c r="AQ1575" s="4">
        <v>196.53</v>
      </c>
      <c r="AR1575" s="4">
        <v>0</v>
      </c>
    </row>
    <row r="1576" spans="1:44" x14ac:dyDescent="0.25">
      <c r="A1576" s="2" t="s">
        <v>780</v>
      </c>
      <c r="B1576" s="47">
        <v>44495</v>
      </c>
      <c r="C1576" s="2" t="s">
        <v>6</v>
      </c>
      <c r="D1576" s="2" t="s">
        <v>32</v>
      </c>
      <c r="E1576" s="2" t="s">
        <v>203</v>
      </c>
      <c r="F1576" s="2" t="s">
        <v>2947</v>
      </c>
      <c r="G1576" s="2" t="s">
        <v>3</v>
      </c>
      <c r="H1576" s="2" t="s">
        <v>4219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1">
        <v>2334.4666019999995</v>
      </c>
      <c r="R1576" s="1">
        <v>0</v>
      </c>
      <c r="S1576" s="1">
        <v>1798.2135999999996</v>
      </c>
      <c r="T1576" s="1">
        <v>0</v>
      </c>
      <c r="U1576" s="2" t="s">
        <v>0</v>
      </c>
      <c r="V1576" s="1">
        <v>0</v>
      </c>
      <c r="W1576" s="1">
        <v>462.28715000000005</v>
      </c>
      <c r="X1576" s="2" t="s">
        <v>0</v>
      </c>
      <c r="Y1576" s="1">
        <v>73.965851999999998</v>
      </c>
      <c r="Z1576" s="3">
        <v>0</v>
      </c>
      <c r="AA1576" s="3" t="s">
        <v>0</v>
      </c>
      <c r="AB1576" s="3">
        <v>0</v>
      </c>
      <c r="AC1576" s="3">
        <v>0</v>
      </c>
      <c r="AD1576" s="3" t="s">
        <v>0</v>
      </c>
      <c r="AE1576" s="3">
        <v>0</v>
      </c>
      <c r="AF1576" s="4">
        <v>0</v>
      </c>
      <c r="AG1576" s="4" t="s">
        <v>0</v>
      </c>
      <c r="AH1576" s="4">
        <v>0</v>
      </c>
      <c r="AI1576" s="4">
        <v>0</v>
      </c>
      <c r="AJ1576" s="4" t="s">
        <v>0</v>
      </c>
      <c r="AK1576" s="4">
        <v>0</v>
      </c>
      <c r="AL1576" s="4">
        <v>0</v>
      </c>
      <c r="AM1576" s="4" t="s">
        <v>1</v>
      </c>
      <c r="AN1576" s="4" t="s">
        <v>1</v>
      </c>
      <c r="AO1576" s="4" t="s">
        <v>1</v>
      </c>
      <c r="AP1576" s="4" t="s">
        <v>1</v>
      </c>
      <c r="AQ1576" s="4">
        <v>2334.4666019999995</v>
      </c>
      <c r="AR1576" s="4">
        <v>0</v>
      </c>
    </row>
    <row r="1577" spans="1:44" x14ac:dyDescent="0.25">
      <c r="A1577" s="2" t="s">
        <v>781</v>
      </c>
      <c r="B1577" s="47">
        <v>44495</v>
      </c>
      <c r="C1577" s="2" t="s">
        <v>6</v>
      </c>
      <c r="D1577" s="2" t="s">
        <v>32</v>
      </c>
      <c r="E1577" s="2" t="s">
        <v>203</v>
      </c>
      <c r="F1577" s="2" t="s">
        <v>2947</v>
      </c>
      <c r="G1577" s="2" t="s">
        <v>3</v>
      </c>
      <c r="H1577" s="2" t="s">
        <v>4220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1">
        <v>381.09454999999997</v>
      </c>
      <c r="R1577" s="1">
        <v>0</v>
      </c>
      <c r="S1577" s="1">
        <v>284.23430000000002</v>
      </c>
      <c r="T1577" s="1">
        <v>0</v>
      </c>
      <c r="U1577" s="2" t="s">
        <v>0</v>
      </c>
      <c r="V1577" s="1">
        <v>0</v>
      </c>
      <c r="W1577" s="1">
        <v>83.500250000000008</v>
      </c>
      <c r="X1577" s="2" t="s">
        <v>8</v>
      </c>
      <c r="Y1577" s="1">
        <v>13.36</v>
      </c>
      <c r="Z1577" s="3">
        <v>0</v>
      </c>
      <c r="AA1577" s="3" t="s">
        <v>0</v>
      </c>
      <c r="AB1577" s="3">
        <v>0</v>
      </c>
      <c r="AC1577" s="3">
        <v>0</v>
      </c>
      <c r="AD1577" s="3" t="s">
        <v>0</v>
      </c>
      <c r="AE1577" s="3">
        <v>0</v>
      </c>
      <c r="AF1577" s="4">
        <v>0</v>
      </c>
      <c r="AG1577" s="4" t="s">
        <v>0</v>
      </c>
      <c r="AH1577" s="4">
        <v>0</v>
      </c>
      <c r="AI1577" s="4">
        <v>0</v>
      </c>
      <c r="AJ1577" s="4" t="s">
        <v>0</v>
      </c>
      <c r="AK1577" s="4">
        <v>0</v>
      </c>
      <c r="AL1577" s="4">
        <v>0</v>
      </c>
      <c r="AM1577" s="4" t="s">
        <v>1</v>
      </c>
      <c r="AN1577" s="4" t="s">
        <v>1</v>
      </c>
      <c r="AO1577" s="4" t="s">
        <v>1</v>
      </c>
      <c r="AP1577" s="4" t="s">
        <v>1</v>
      </c>
      <c r="AQ1577" s="4">
        <v>381.09455000000003</v>
      </c>
      <c r="AR1577" s="4">
        <v>0</v>
      </c>
    </row>
    <row r="1578" spans="1:44" x14ac:dyDescent="0.25">
      <c r="A1578" s="2" t="s">
        <v>782</v>
      </c>
      <c r="B1578" s="47">
        <v>44495</v>
      </c>
      <c r="C1578" s="2" t="s">
        <v>26</v>
      </c>
      <c r="D1578" s="2" t="s">
        <v>32</v>
      </c>
      <c r="E1578" s="2" t="s">
        <v>31</v>
      </c>
      <c r="F1578" s="2" t="s">
        <v>3752</v>
      </c>
      <c r="G1578" s="2" t="s">
        <v>3</v>
      </c>
      <c r="H1578" s="2" t="s">
        <v>4221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1">
        <v>1009.3051300000001</v>
      </c>
      <c r="R1578" s="1">
        <v>0</v>
      </c>
      <c r="S1578" s="1">
        <v>629.05074999999999</v>
      </c>
      <c r="T1578" s="1">
        <v>0</v>
      </c>
      <c r="U1578" s="2" t="s">
        <v>0</v>
      </c>
      <c r="V1578" s="1">
        <v>0</v>
      </c>
      <c r="W1578" s="1">
        <v>327.80549999999994</v>
      </c>
      <c r="X1578" s="2" t="s">
        <v>8</v>
      </c>
      <c r="Y1578" s="1">
        <v>52.448880000000003</v>
      </c>
      <c r="Z1578" s="3">
        <v>0</v>
      </c>
      <c r="AA1578" s="3" t="s">
        <v>0</v>
      </c>
      <c r="AB1578" s="3">
        <v>0</v>
      </c>
      <c r="AC1578" s="3">
        <v>0</v>
      </c>
      <c r="AD1578" s="3" t="s">
        <v>0</v>
      </c>
      <c r="AE1578" s="3">
        <v>0</v>
      </c>
      <c r="AF1578" s="4">
        <v>0</v>
      </c>
      <c r="AG1578" s="4" t="s">
        <v>0</v>
      </c>
      <c r="AH1578" s="4">
        <v>0</v>
      </c>
      <c r="AI1578" s="4">
        <v>0</v>
      </c>
      <c r="AJ1578" s="4" t="s">
        <v>0</v>
      </c>
      <c r="AK1578" s="4">
        <v>0</v>
      </c>
      <c r="AL1578" s="4">
        <v>0</v>
      </c>
      <c r="AM1578" s="4" t="s">
        <v>1</v>
      </c>
      <c r="AN1578" s="4" t="s">
        <v>1</v>
      </c>
      <c r="AO1578" s="4" t="s">
        <v>1</v>
      </c>
      <c r="AP1578" s="4" t="s">
        <v>1</v>
      </c>
      <c r="AQ1578" s="4">
        <v>1009.30513</v>
      </c>
      <c r="AR1578" s="4">
        <v>0</v>
      </c>
    </row>
    <row r="1579" spans="1:44" x14ac:dyDescent="0.25">
      <c r="A1579" s="2" t="s">
        <v>783</v>
      </c>
      <c r="B1579" s="47">
        <v>44495</v>
      </c>
      <c r="C1579" s="2" t="s">
        <v>6</v>
      </c>
      <c r="D1579" s="2" t="s">
        <v>25</v>
      </c>
      <c r="E1579" s="2" t="s">
        <v>197</v>
      </c>
      <c r="F1579" s="2" t="s">
        <v>4222</v>
      </c>
      <c r="G1579" s="2" t="s">
        <v>3</v>
      </c>
      <c r="H1579" s="2" t="s">
        <v>4223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1">
        <v>4165.3500440000016</v>
      </c>
      <c r="R1579" s="1">
        <v>0</v>
      </c>
      <c r="S1579" s="1">
        <v>3089.6434999999992</v>
      </c>
      <c r="T1579" s="1">
        <v>0</v>
      </c>
      <c r="U1579" s="2" t="s">
        <v>0</v>
      </c>
      <c r="V1579" s="1">
        <v>0</v>
      </c>
      <c r="W1579" s="1">
        <v>927.33330000000012</v>
      </c>
      <c r="X1579" s="2" t="s">
        <v>0</v>
      </c>
      <c r="Y1579" s="1">
        <v>148.373244</v>
      </c>
      <c r="Z1579" s="3">
        <v>0</v>
      </c>
      <c r="AA1579" s="3" t="s">
        <v>0</v>
      </c>
      <c r="AB1579" s="3">
        <v>0</v>
      </c>
      <c r="AC1579" s="3">
        <v>0</v>
      </c>
      <c r="AD1579" s="3" t="s">
        <v>0</v>
      </c>
      <c r="AE1579" s="3">
        <v>0</v>
      </c>
      <c r="AF1579" s="4">
        <v>0</v>
      </c>
      <c r="AG1579" s="4" t="s">
        <v>0</v>
      </c>
      <c r="AH1579" s="4">
        <v>0</v>
      </c>
      <c r="AI1579" s="4">
        <v>0</v>
      </c>
      <c r="AJ1579" s="4" t="s">
        <v>0</v>
      </c>
      <c r="AK1579" s="4">
        <v>0</v>
      </c>
      <c r="AL1579" s="4">
        <v>0</v>
      </c>
      <c r="AM1579" s="4" t="s">
        <v>1</v>
      </c>
      <c r="AN1579" s="4" t="s">
        <v>1</v>
      </c>
      <c r="AO1579" s="4" t="s">
        <v>1</v>
      </c>
      <c r="AP1579" s="4" t="s">
        <v>1</v>
      </c>
      <c r="AQ1579" s="4">
        <v>4165.3500439999998</v>
      </c>
      <c r="AR1579" s="4">
        <v>0</v>
      </c>
    </row>
    <row r="1580" spans="1:44" x14ac:dyDescent="0.25">
      <c r="A1580" s="2" t="s">
        <v>784</v>
      </c>
      <c r="B1580" s="46">
        <v>44495</v>
      </c>
      <c r="C1580" s="2" t="s">
        <v>26</v>
      </c>
      <c r="D1580" s="2" t="s">
        <v>25</v>
      </c>
      <c r="E1580" s="2" t="s">
        <v>250</v>
      </c>
      <c r="F1580" s="58" t="s">
        <v>3354</v>
      </c>
      <c r="G1580" s="2" t="s">
        <v>3</v>
      </c>
      <c r="H1580" s="2" t="s">
        <v>4224</v>
      </c>
      <c r="I1580" s="2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4225</v>
      </c>
      <c r="P1580" s="2" t="s">
        <v>4226</v>
      </c>
      <c r="Q1580" s="1">
        <v>68.432400000000001</v>
      </c>
      <c r="R1580" s="1">
        <v>0</v>
      </c>
      <c r="S1580" s="1">
        <v>22.159999999999997</v>
      </c>
      <c r="T1580" s="1">
        <v>39.89</v>
      </c>
      <c r="U1580" s="2" t="s">
        <v>8</v>
      </c>
      <c r="V1580" s="1">
        <v>6.3823999999999996</v>
      </c>
      <c r="W1580" s="1">
        <v>0</v>
      </c>
      <c r="X1580" s="2" t="s">
        <v>0</v>
      </c>
      <c r="Y1580" s="1">
        <v>0</v>
      </c>
      <c r="Z1580" s="3">
        <v>0</v>
      </c>
      <c r="AA1580" s="3" t="s">
        <v>0</v>
      </c>
      <c r="AB1580" s="3">
        <v>0</v>
      </c>
      <c r="AC1580" s="3">
        <v>0</v>
      </c>
      <c r="AD1580" s="3" t="s">
        <v>0</v>
      </c>
      <c r="AE1580" s="3">
        <v>0</v>
      </c>
      <c r="AF1580" s="4">
        <v>0</v>
      </c>
      <c r="AG1580" s="4" t="s">
        <v>0</v>
      </c>
      <c r="AH1580" s="4">
        <v>0</v>
      </c>
      <c r="AI1580" s="4">
        <v>0</v>
      </c>
      <c r="AJ1580" s="4" t="s">
        <v>0</v>
      </c>
      <c r="AK1580" s="4">
        <v>0</v>
      </c>
      <c r="AL1580" s="4">
        <v>0</v>
      </c>
      <c r="AM1580" s="4" t="s">
        <v>1</v>
      </c>
      <c r="AN1580" s="4" t="s">
        <v>1</v>
      </c>
      <c r="AO1580" s="4" t="s">
        <v>1</v>
      </c>
      <c r="AP1580" s="4" t="s">
        <v>1</v>
      </c>
      <c r="AQ1580" s="4">
        <v>68.432400000000001</v>
      </c>
      <c r="AR1580" s="4">
        <v>0</v>
      </c>
    </row>
    <row r="1581" spans="1:44" x14ac:dyDescent="0.25">
      <c r="A1581" s="2" t="s">
        <v>785</v>
      </c>
      <c r="B1581" s="46">
        <v>44495</v>
      </c>
      <c r="C1581" s="2" t="s">
        <v>26</v>
      </c>
      <c r="D1581" s="2" t="s">
        <v>25</v>
      </c>
      <c r="E1581" s="2" t="s">
        <v>250</v>
      </c>
      <c r="F1581" s="58" t="s">
        <v>3354</v>
      </c>
      <c r="G1581" s="2" t="s">
        <v>3</v>
      </c>
      <c r="H1581" s="2" t="s">
        <v>4227</v>
      </c>
      <c r="I1581" s="2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1295</v>
      </c>
      <c r="P1581" s="2" t="s">
        <v>1296</v>
      </c>
      <c r="Q1581" s="1">
        <v>4.5124000000000004</v>
      </c>
      <c r="R1581" s="1">
        <v>0</v>
      </c>
      <c r="S1581" s="1">
        <v>0</v>
      </c>
      <c r="T1581" s="1">
        <v>3.89</v>
      </c>
      <c r="U1581" s="2" t="s">
        <v>8</v>
      </c>
      <c r="V1581" s="1">
        <v>0.62239999999999995</v>
      </c>
      <c r="W1581" s="1">
        <v>0</v>
      </c>
      <c r="X1581" s="2" t="s">
        <v>0</v>
      </c>
      <c r="Y1581" s="1">
        <v>0</v>
      </c>
      <c r="Z1581" s="3">
        <v>0</v>
      </c>
      <c r="AA1581" s="3" t="s">
        <v>0</v>
      </c>
      <c r="AB1581" s="3">
        <v>0</v>
      </c>
      <c r="AC1581" s="3">
        <v>0</v>
      </c>
      <c r="AD1581" s="3" t="s">
        <v>0</v>
      </c>
      <c r="AE1581" s="3">
        <v>0</v>
      </c>
      <c r="AF1581" s="4">
        <v>0</v>
      </c>
      <c r="AG1581" s="4" t="s">
        <v>0</v>
      </c>
      <c r="AH1581" s="4">
        <v>0</v>
      </c>
      <c r="AI1581" s="4">
        <v>0</v>
      </c>
      <c r="AJ1581" s="4" t="s">
        <v>0</v>
      </c>
      <c r="AK1581" s="4">
        <v>0</v>
      </c>
      <c r="AL1581" s="4">
        <v>0</v>
      </c>
      <c r="AM1581" s="4" t="s">
        <v>1</v>
      </c>
      <c r="AN1581" s="4" t="s">
        <v>1</v>
      </c>
      <c r="AO1581" s="4" t="s">
        <v>1</v>
      </c>
      <c r="AP1581" s="4" t="s">
        <v>1</v>
      </c>
      <c r="AQ1581" s="4">
        <v>4.5124000000000004</v>
      </c>
      <c r="AR1581" s="4">
        <v>0</v>
      </c>
    </row>
    <row r="1582" spans="1:44" x14ac:dyDescent="0.25">
      <c r="A1582" s="2" t="s">
        <v>786</v>
      </c>
      <c r="B1582" s="47">
        <v>44495</v>
      </c>
      <c r="C1582" s="2" t="s">
        <v>26</v>
      </c>
      <c r="D1582" s="2" t="s">
        <v>25</v>
      </c>
      <c r="E1582" s="2" t="s">
        <v>250</v>
      </c>
      <c r="F1582" s="2" t="s">
        <v>2539</v>
      </c>
      <c r="G1582" s="2" t="s">
        <v>3</v>
      </c>
      <c r="H1582" s="2" t="s">
        <v>4228</v>
      </c>
      <c r="I1582" s="1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1">
        <v>311.04260000000005</v>
      </c>
      <c r="R1582" s="1">
        <v>0</v>
      </c>
      <c r="S1582" s="1">
        <v>258.77300000000002</v>
      </c>
      <c r="T1582" s="1">
        <v>0</v>
      </c>
      <c r="U1582" s="2" t="s">
        <v>0</v>
      </c>
      <c r="V1582" s="1">
        <v>0</v>
      </c>
      <c r="W1582" s="1">
        <v>45.06</v>
      </c>
      <c r="X1582" s="2" t="s">
        <v>8</v>
      </c>
      <c r="Y1582" s="1">
        <v>7.2096</v>
      </c>
      <c r="Z1582" s="3">
        <v>0</v>
      </c>
      <c r="AA1582" s="3" t="s">
        <v>0</v>
      </c>
      <c r="AB1582" s="3">
        <v>0</v>
      </c>
      <c r="AC1582" s="3">
        <v>0</v>
      </c>
      <c r="AD1582" s="3" t="s">
        <v>0</v>
      </c>
      <c r="AE1582" s="3">
        <v>0</v>
      </c>
      <c r="AF1582" s="4">
        <v>0</v>
      </c>
      <c r="AG1582" s="4" t="s">
        <v>0</v>
      </c>
      <c r="AH1582" s="4">
        <v>0</v>
      </c>
      <c r="AI1582" s="4">
        <v>0</v>
      </c>
      <c r="AJ1582" s="4" t="s">
        <v>0</v>
      </c>
      <c r="AK1582" s="4">
        <v>0</v>
      </c>
      <c r="AL1582" s="4">
        <v>0</v>
      </c>
      <c r="AM1582" s="4" t="s">
        <v>1</v>
      </c>
      <c r="AN1582" s="4" t="s">
        <v>1</v>
      </c>
      <c r="AO1582" s="4" t="s">
        <v>1</v>
      </c>
      <c r="AP1582" s="4" t="s">
        <v>1</v>
      </c>
      <c r="AQ1582" s="4">
        <v>311.04260000000005</v>
      </c>
      <c r="AR1582" s="4">
        <v>0</v>
      </c>
    </row>
    <row r="1583" spans="1:44" x14ac:dyDescent="0.25">
      <c r="A1583" s="2" t="s">
        <v>787</v>
      </c>
      <c r="B1583" s="47">
        <v>44495</v>
      </c>
      <c r="C1583" s="2" t="s">
        <v>26</v>
      </c>
      <c r="D1583" s="2" t="s">
        <v>25</v>
      </c>
      <c r="E1583" s="2" t="s">
        <v>250</v>
      </c>
      <c r="F1583" s="2" t="s">
        <v>2539</v>
      </c>
      <c r="G1583" s="2" t="s">
        <v>3</v>
      </c>
      <c r="H1583" s="2" t="s">
        <v>4229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2</v>
      </c>
      <c r="P1583" s="2" t="s">
        <v>1</v>
      </c>
      <c r="Q1583" s="1">
        <v>2685.0276200000003</v>
      </c>
      <c r="R1583" s="1">
        <v>0</v>
      </c>
      <c r="S1583" s="1">
        <v>1957.7139999999999</v>
      </c>
      <c r="T1583" s="1">
        <v>0</v>
      </c>
      <c r="U1583" s="2" t="s">
        <v>0</v>
      </c>
      <c r="V1583" s="1">
        <v>0</v>
      </c>
      <c r="W1583" s="1">
        <v>626.9944999999999</v>
      </c>
      <c r="X1583" s="2" t="s">
        <v>0</v>
      </c>
      <c r="Y1583" s="1">
        <v>100.31911999999998</v>
      </c>
      <c r="Z1583" s="3">
        <v>0</v>
      </c>
      <c r="AA1583" s="3" t="s">
        <v>0</v>
      </c>
      <c r="AB1583" s="3">
        <v>0</v>
      </c>
      <c r="AC1583" s="3">
        <v>0</v>
      </c>
      <c r="AD1583" s="3" t="s">
        <v>0</v>
      </c>
      <c r="AE1583" s="3">
        <v>0</v>
      </c>
      <c r="AF1583" s="4">
        <v>0</v>
      </c>
      <c r="AG1583" s="4" t="s">
        <v>0</v>
      </c>
      <c r="AH1583" s="4">
        <v>0</v>
      </c>
      <c r="AI1583" s="4">
        <v>0</v>
      </c>
      <c r="AJ1583" s="4" t="s">
        <v>0</v>
      </c>
      <c r="AK1583" s="4">
        <v>0</v>
      </c>
      <c r="AL1583" s="4">
        <v>0</v>
      </c>
      <c r="AM1583" s="4" t="s">
        <v>1</v>
      </c>
      <c r="AN1583" s="4" t="s">
        <v>1</v>
      </c>
      <c r="AO1583" s="4" t="s">
        <v>1</v>
      </c>
      <c r="AP1583" s="4" t="s">
        <v>1</v>
      </c>
      <c r="AQ1583" s="4">
        <v>2685.0276199999998</v>
      </c>
      <c r="AR1583" s="4">
        <v>0</v>
      </c>
    </row>
    <row r="1584" spans="1:44" x14ac:dyDescent="0.25">
      <c r="A1584" s="2" t="s">
        <v>788</v>
      </c>
      <c r="B1584" s="47">
        <v>44495</v>
      </c>
      <c r="C1584" s="2" t="s">
        <v>26</v>
      </c>
      <c r="D1584" s="2" t="s">
        <v>25</v>
      </c>
      <c r="E1584" s="2" t="s">
        <v>250</v>
      </c>
      <c r="F1584" s="2" t="s">
        <v>2539</v>
      </c>
      <c r="G1584" s="2" t="s">
        <v>3</v>
      </c>
      <c r="H1584" s="2" t="s">
        <v>4230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1">
        <v>343.98319199999997</v>
      </c>
      <c r="R1584" s="1">
        <v>0</v>
      </c>
      <c r="S1584" s="1">
        <v>217.34460000000001</v>
      </c>
      <c r="T1584" s="1">
        <v>0</v>
      </c>
      <c r="U1584" s="2" t="s">
        <v>0</v>
      </c>
      <c r="V1584" s="1">
        <v>0</v>
      </c>
      <c r="W1584" s="1">
        <v>109.17119999999998</v>
      </c>
      <c r="X1584" s="2" t="s">
        <v>0</v>
      </c>
      <c r="Y1584" s="1">
        <v>17.467392</v>
      </c>
      <c r="Z1584" s="3">
        <v>0</v>
      </c>
      <c r="AA1584" s="3" t="s">
        <v>0</v>
      </c>
      <c r="AB1584" s="3">
        <v>0</v>
      </c>
      <c r="AC1584" s="3">
        <v>0</v>
      </c>
      <c r="AD1584" s="3" t="s">
        <v>0</v>
      </c>
      <c r="AE1584" s="3">
        <v>0</v>
      </c>
      <c r="AF1584" s="4">
        <v>0</v>
      </c>
      <c r="AG1584" s="4" t="s">
        <v>0</v>
      </c>
      <c r="AH1584" s="4">
        <v>0</v>
      </c>
      <c r="AI1584" s="4">
        <v>0</v>
      </c>
      <c r="AJ1584" s="4" t="s">
        <v>0</v>
      </c>
      <c r="AK1584" s="4">
        <v>0</v>
      </c>
      <c r="AL1584" s="4">
        <v>0</v>
      </c>
      <c r="AM1584" s="4" t="s">
        <v>1</v>
      </c>
      <c r="AN1584" s="4" t="s">
        <v>1</v>
      </c>
      <c r="AO1584" s="4" t="s">
        <v>1</v>
      </c>
      <c r="AP1584" s="4" t="s">
        <v>1</v>
      </c>
      <c r="AQ1584" s="4">
        <v>343.98319200000003</v>
      </c>
      <c r="AR1584" s="4">
        <v>0</v>
      </c>
    </row>
    <row r="1585" spans="1:44" x14ac:dyDescent="0.25">
      <c r="A1585" s="2" t="s">
        <v>789</v>
      </c>
      <c r="B1585" s="47">
        <v>44495</v>
      </c>
      <c r="C1585" s="2" t="s">
        <v>6</v>
      </c>
      <c r="D1585" s="2" t="s">
        <v>23</v>
      </c>
      <c r="E1585" s="2" t="s">
        <v>193</v>
      </c>
      <c r="F1585" s="2" t="s">
        <v>1514</v>
      </c>
      <c r="G1585" s="2" t="s">
        <v>3</v>
      </c>
      <c r="H1585" s="2" t="s">
        <v>4231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4232</v>
      </c>
      <c r="P1585" s="2" t="s">
        <v>4233</v>
      </c>
      <c r="Q1585" s="1">
        <v>80.418800000000005</v>
      </c>
      <c r="R1585" s="1">
        <v>0</v>
      </c>
      <c r="S1585" s="1">
        <v>0.16999999999998749</v>
      </c>
      <c r="T1585" s="1">
        <v>69.180000000000007</v>
      </c>
      <c r="U1585" s="2" t="s">
        <v>8</v>
      </c>
      <c r="V1585" s="1">
        <v>11.0688</v>
      </c>
      <c r="W1585" s="1">
        <v>0</v>
      </c>
      <c r="X1585" s="2" t="s">
        <v>0</v>
      </c>
      <c r="Y1585" s="1">
        <v>0</v>
      </c>
      <c r="Z1585" s="3">
        <v>0</v>
      </c>
      <c r="AA1585" s="3" t="s">
        <v>0</v>
      </c>
      <c r="AB1585" s="3">
        <v>0</v>
      </c>
      <c r="AC1585" s="3">
        <v>0</v>
      </c>
      <c r="AD1585" s="3" t="s">
        <v>0</v>
      </c>
      <c r="AE1585" s="3">
        <v>0</v>
      </c>
      <c r="AF1585" s="4">
        <v>0</v>
      </c>
      <c r="AG1585" s="4" t="s">
        <v>0</v>
      </c>
      <c r="AH1585" s="4">
        <v>0</v>
      </c>
      <c r="AI1585" s="4">
        <v>0</v>
      </c>
      <c r="AJ1585" s="4" t="s">
        <v>0</v>
      </c>
      <c r="AK1585" s="4">
        <v>0</v>
      </c>
      <c r="AL1585" s="4">
        <v>0</v>
      </c>
      <c r="AM1585" s="4" t="s">
        <v>1</v>
      </c>
      <c r="AN1585" s="4" t="s">
        <v>1</v>
      </c>
      <c r="AO1585" s="4" t="s">
        <v>1</v>
      </c>
      <c r="AP1585" s="4" t="s">
        <v>1</v>
      </c>
      <c r="AQ1585" s="4">
        <v>80.41879999999999</v>
      </c>
      <c r="AR1585" s="4">
        <v>0</v>
      </c>
    </row>
    <row r="1586" spans="1:44" x14ac:dyDescent="0.25">
      <c r="A1586" s="2" t="s">
        <v>790</v>
      </c>
      <c r="B1586" s="47">
        <v>44495</v>
      </c>
      <c r="C1586" s="2" t="s">
        <v>6</v>
      </c>
      <c r="D1586" s="2" t="s">
        <v>23</v>
      </c>
      <c r="E1586" s="2" t="s">
        <v>193</v>
      </c>
      <c r="F1586" s="2" t="s">
        <v>1514</v>
      </c>
      <c r="G1586" s="2" t="s">
        <v>12</v>
      </c>
      <c r="H1586" s="2" t="s">
        <v>1</v>
      </c>
      <c r="I1586" s="1" t="s">
        <v>1493</v>
      </c>
      <c r="J1586" s="1" t="s">
        <v>1</v>
      </c>
      <c r="K1586" s="1" t="s">
        <v>4234</v>
      </c>
      <c r="L1586" s="1" t="s">
        <v>4111</v>
      </c>
      <c r="M1586" s="1">
        <v>40.92</v>
      </c>
      <c r="N1586" s="2" t="s">
        <v>11</v>
      </c>
      <c r="O1586" s="2" t="s">
        <v>4235</v>
      </c>
      <c r="P1586" s="2" t="s">
        <v>4236</v>
      </c>
      <c r="Q1586" s="1">
        <v>-5.1066500000000001</v>
      </c>
      <c r="R1586" s="1">
        <v>0</v>
      </c>
      <c r="S1586" s="1">
        <v>-5.1066500000000001</v>
      </c>
      <c r="T1586" s="1">
        <v>0</v>
      </c>
      <c r="U1586" s="2" t="s">
        <v>0</v>
      </c>
      <c r="V1586" s="1">
        <v>0</v>
      </c>
      <c r="W1586" s="1">
        <v>0</v>
      </c>
      <c r="X1586" s="2" t="s">
        <v>0</v>
      </c>
      <c r="Y1586" s="1">
        <v>0</v>
      </c>
      <c r="Z1586" s="3">
        <v>0</v>
      </c>
      <c r="AA1586" s="3" t="s">
        <v>0</v>
      </c>
      <c r="AB1586" s="3">
        <v>0</v>
      </c>
      <c r="AC1586" s="3">
        <v>0</v>
      </c>
      <c r="AD1586" s="3" t="s">
        <v>0</v>
      </c>
      <c r="AE1586" s="3">
        <v>0</v>
      </c>
      <c r="AF1586" s="4">
        <v>0</v>
      </c>
      <c r="AG1586" s="4" t="s">
        <v>0</v>
      </c>
      <c r="AH1586" s="4">
        <v>0</v>
      </c>
      <c r="AI1586" s="4">
        <v>0</v>
      </c>
      <c r="AJ1586" s="4" t="s">
        <v>0</v>
      </c>
      <c r="AK1586" s="4">
        <v>0</v>
      </c>
      <c r="AL1586" s="4">
        <v>0</v>
      </c>
      <c r="AM1586" s="4" t="s">
        <v>1</v>
      </c>
      <c r="AN1586" s="4" t="s">
        <v>1</v>
      </c>
      <c r="AO1586" s="4" t="s">
        <v>1</v>
      </c>
      <c r="AP1586" s="4" t="s">
        <v>1</v>
      </c>
      <c r="AQ1586" s="4">
        <v>-5.1066500000000001</v>
      </c>
      <c r="AR1586" s="4">
        <v>0</v>
      </c>
    </row>
    <row r="1587" spans="1:44" x14ac:dyDescent="0.25">
      <c r="A1587" s="2" t="s">
        <v>791</v>
      </c>
      <c r="B1587" s="47">
        <v>44495</v>
      </c>
      <c r="C1587" s="2" t="s">
        <v>6</v>
      </c>
      <c r="D1587" s="2" t="s">
        <v>23</v>
      </c>
      <c r="E1587" s="2" t="s">
        <v>193</v>
      </c>
      <c r="F1587" s="2" t="s">
        <v>1514</v>
      </c>
      <c r="G1587" s="2" t="s">
        <v>3</v>
      </c>
      <c r="H1587" s="2" t="s">
        <v>4237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2</v>
      </c>
      <c r="P1587" s="2" t="s">
        <v>1</v>
      </c>
      <c r="Q1587" s="1">
        <v>3930.5898940000011</v>
      </c>
      <c r="R1587" s="1">
        <v>0</v>
      </c>
      <c r="S1587" s="1">
        <v>3031.0741500000004</v>
      </c>
      <c r="T1587" s="1">
        <v>0</v>
      </c>
      <c r="U1587" s="2" t="s">
        <v>0</v>
      </c>
      <c r="V1587" s="1">
        <v>0</v>
      </c>
      <c r="W1587" s="1">
        <v>775.44460000000004</v>
      </c>
      <c r="X1587" s="2" t="s">
        <v>8</v>
      </c>
      <c r="Y1587" s="1">
        <v>124.071144</v>
      </c>
      <c r="Z1587" s="3">
        <v>0</v>
      </c>
      <c r="AA1587" s="3" t="s">
        <v>0</v>
      </c>
      <c r="AB1587" s="3">
        <v>0</v>
      </c>
      <c r="AC1587" s="3">
        <v>0</v>
      </c>
      <c r="AD1587" s="3" t="s">
        <v>0</v>
      </c>
      <c r="AE1587" s="3">
        <v>0</v>
      </c>
      <c r="AF1587" s="4">
        <v>0</v>
      </c>
      <c r="AG1587" s="4" t="s">
        <v>0</v>
      </c>
      <c r="AH1587" s="4">
        <v>0</v>
      </c>
      <c r="AI1587" s="4">
        <v>0</v>
      </c>
      <c r="AJ1587" s="4" t="s">
        <v>0</v>
      </c>
      <c r="AK1587" s="4">
        <v>0</v>
      </c>
      <c r="AL1587" s="4">
        <v>0</v>
      </c>
      <c r="AM1587" s="4" t="s">
        <v>1</v>
      </c>
      <c r="AN1587" s="4" t="s">
        <v>1</v>
      </c>
      <c r="AO1587" s="4" t="s">
        <v>1</v>
      </c>
      <c r="AP1587" s="4" t="s">
        <v>1</v>
      </c>
      <c r="AQ1587" s="4">
        <v>3930.5898940000002</v>
      </c>
      <c r="AR1587" s="4">
        <v>0</v>
      </c>
    </row>
    <row r="1588" spans="1:44" x14ac:dyDescent="0.25">
      <c r="A1588" s="2" t="s">
        <v>792</v>
      </c>
      <c r="B1588" s="47">
        <v>44495</v>
      </c>
      <c r="C1588" s="2" t="s">
        <v>26</v>
      </c>
      <c r="D1588" s="2" t="s">
        <v>23</v>
      </c>
      <c r="E1588" s="2" t="s">
        <v>355</v>
      </c>
      <c r="F1588" s="2" t="s">
        <v>1497</v>
      </c>
      <c r="G1588" s="2" t="s">
        <v>3</v>
      </c>
      <c r="H1588" s="2" t="s">
        <v>4238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1240</v>
      </c>
      <c r="P1588" s="2" t="s">
        <v>1241</v>
      </c>
      <c r="Q1588" s="1">
        <v>76.131349999999998</v>
      </c>
      <c r="R1588" s="1">
        <v>0</v>
      </c>
      <c r="S1588" s="1">
        <v>56.028549999999996</v>
      </c>
      <c r="T1588" s="1">
        <v>17.329999999999998</v>
      </c>
      <c r="U1588" s="2" t="s">
        <v>8</v>
      </c>
      <c r="V1588" s="1">
        <v>2.7728000000000002</v>
      </c>
      <c r="W1588" s="1">
        <v>0</v>
      </c>
      <c r="X1588" s="2" t="s">
        <v>0</v>
      </c>
      <c r="Y1588" s="1">
        <v>0</v>
      </c>
      <c r="Z1588" s="3">
        <v>0</v>
      </c>
      <c r="AA1588" s="3" t="s">
        <v>0</v>
      </c>
      <c r="AB1588" s="3">
        <v>0</v>
      </c>
      <c r="AC1588" s="3">
        <v>0</v>
      </c>
      <c r="AD1588" s="3" t="s">
        <v>0</v>
      </c>
      <c r="AE1588" s="3">
        <v>0</v>
      </c>
      <c r="AF1588" s="4">
        <v>0</v>
      </c>
      <c r="AG1588" s="4" t="s">
        <v>0</v>
      </c>
      <c r="AH1588" s="4">
        <v>0</v>
      </c>
      <c r="AI1588" s="4">
        <v>0</v>
      </c>
      <c r="AJ1588" s="4" t="s">
        <v>0</v>
      </c>
      <c r="AK1588" s="4">
        <v>0</v>
      </c>
      <c r="AL1588" s="4">
        <v>0</v>
      </c>
      <c r="AM1588" s="4" t="s">
        <v>1</v>
      </c>
      <c r="AN1588" s="4" t="s">
        <v>1</v>
      </c>
      <c r="AO1588" s="4" t="s">
        <v>1</v>
      </c>
      <c r="AP1588" s="4" t="s">
        <v>1</v>
      </c>
      <c r="AQ1588" s="4">
        <v>76.131349999999998</v>
      </c>
      <c r="AR1588" s="4">
        <v>0</v>
      </c>
    </row>
    <row r="1589" spans="1:44" x14ac:dyDescent="0.25">
      <c r="A1589" s="2" t="s">
        <v>793</v>
      </c>
      <c r="B1589" s="47">
        <v>44495</v>
      </c>
      <c r="C1589" s="2" t="s">
        <v>26</v>
      </c>
      <c r="D1589" s="2" t="s">
        <v>23</v>
      </c>
      <c r="E1589" s="2" t="s">
        <v>355</v>
      </c>
      <c r="F1589" s="2" t="s">
        <v>1431</v>
      </c>
      <c r="G1589" s="2" t="s">
        <v>3</v>
      </c>
      <c r="H1589" s="2" t="s">
        <v>4239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1">
        <v>755.33430399999997</v>
      </c>
      <c r="R1589" s="1">
        <v>0</v>
      </c>
      <c r="S1589" s="1">
        <v>614.72704999999996</v>
      </c>
      <c r="T1589" s="1">
        <v>0</v>
      </c>
      <c r="U1589" s="2" t="s">
        <v>0</v>
      </c>
      <c r="V1589" s="1">
        <v>0</v>
      </c>
      <c r="W1589" s="1">
        <v>121.21315000000001</v>
      </c>
      <c r="X1589" s="2" t="s">
        <v>0</v>
      </c>
      <c r="Y1589" s="1">
        <v>19.394103999999999</v>
      </c>
      <c r="Z1589" s="3">
        <v>0</v>
      </c>
      <c r="AA1589" s="3" t="s">
        <v>0</v>
      </c>
      <c r="AB1589" s="3">
        <v>0</v>
      </c>
      <c r="AC1589" s="3">
        <v>0</v>
      </c>
      <c r="AD1589" s="3" t="s">
        <v>0</v>
      </c>
      <c r="AE1589" s="3">
        <v>0</v>
      </c>
      <c r="AF1589" s="4">
        <v>0</v>
      </c>
      <c r="AG1589" s="4" t="s">
        <v>0</v>
      </c>
      <c r="AH1589" s="4">
        <v>0</v>
      </c>
      <c r="AI1589" s="4">
        <v>0</v>
      </c>
      <c r="AJ1589" s="4" t="s">
        <v>0</v>
      </c>
      <c r="AK1589" s="4">
        <v>0</v>
      </c>
      <c r="AL1589" s="4">
        <v>0</v>
      </c>
      <c r="AM1589" s="4" t="s">
        <v>1</v>
      </c>
      <c r="AN1589" s="4" t="s">
        <v>1</v>
      </c>
      <c r="AO1589" s="4" t="s">
        <v>1</v>
      </c>
      <c r="AP1589" s="4" t="s">
        <v>1</v>
      </c>
      <c r="AQ1589" s="4">
        <v>755.33430399999997</v>
      </c>
      <c r="AR1589" s="4">
        <v>0</v>
      </c>
    </row>
    <row r="1590" spans="1:44" x14ac:dyDescent="0.25">
      <c r="A1590" s="2" t="s">
        <v>794</v>
      </c>
      <c r="B1590" s="47">
        <v>44495</v>
      </c>
      <c r="C1590" s="2" t="s">
        <v>26</v>
      </c>
      <c r="D1590" s="2" t="s">
        <v>23</v>
      </c>
      <c r="E1590" s="2" t="s">
        <v>355</v>
      </c>
      <c r="F1590" s="2" t="s">
        <v>1431</v>
      </c>
      <c r="G1590" s="2" t="s">
        <v>3</v>
      </c>
      <c r="H1590" s="2" t="s">
        <v>4240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2817.265324</v>
      </c>
      <c r="R1590" s="1">
        <v>0</v>
      </c>
      <c r="S1590" s="1">
        <v>1644.5457499999993</v>
      </c>
      <c r="T1590" s="1">
        <v>0</v>
      </c>
      <c r="U1590" s="2" t="s">
        <v>0</v>
      </c>
      <c r="V1590" s="1">
        <v>0</v>
      </c>
      <c r="W1590" s="1">
        <v>1010.9651500000001</v>
      </c>
      <c r="X1590" s="2" t="s">
        <v>8</v>
      </c>
      <c r="Y1590" s="1">
        <v>161.754424</v>
      </c>
      <c r="Z1590" s="3">
        <v>0</v>
      </c>
      <c r="AA1590" s="3" t="s">
        <v>0</v>
      </c>
      <c r="AB1590" s="3">
        <v>0</v>
      </c>
      <c r="AC1590" s="3">
        <v>0</v>
      </c>
      <c r="AD1590" s="3" t="s">
        <v>0</v>
      </c>
      <c r="AE1590" s="3">
        <v>0</v>
      </c>
      <c r="AF1590" s="4">
        <v>0</v>
      </c>
      <c r="AG1590" s="4" t="s">
        <v>0</v>
      </c>
      <c r="AH1590" s="4">
        <v>0</v>
      </c>
      <c r="AI1590" s="4">
        <v>0</v>
      </c>
      <c r="AJ1590" s="4" t="s">
        <v>0</v>
      </c>
      <c r="AK1590" s="4">
        <v>0</v>
      </c>
      <c r="AL1590" s="4">
        <v>0</v>
      </c>
      <c r="AM1590" s="4" t="s">
        <v>1</v>
      </c>
      <c r="AN1590" s="4" t="s">
        <v>1</v>
      </c>
      <c r="AO1590" s="4" t="s">
        <v>1</v>
      </c>
      <c r="AP1590" s="4" t="s">
        <v>1</v>
      </c>
      <c r="AQ1590" s="4">
        <v>2817.2653239999995</v>
      </c>
      <c r="AR1590" s="4">
        <v>0</v>
      </c>
    </row>
    <row r="1591" spans="1:44" x14ac:dyDescent="0.25">
      <c r="A1591" s="2" t="s">
        <v>795</v>
      </c>
      <c r="B1591" s="47">
        <v>44495</v>
      </c>
      <c r="C1591" s="2" t="s">
        <v>6</v>
      </c>
      <c r="D1591" s="2" t="s">
        <v>21</v>
      </c>
      <c r="E1591" s="2" t="s">
        <v>191</v>
      </c>
      <c r="F1591" s="2" t="s">
        <v>4241</v>
      </c>
      <c r="G1591" s="2" t="s">
        <v>3</v>
      </c>
      <c r="H1591" s="2" t="s">
        <v>4242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2</v>
      </c>
      <c r="P1591" s="2" t="s">
        <v>1</v>
      </c>
      <c r="Q1591" s="1">
        <v>5666.4432000000006</v>
      </c>
      <c r="R1591" s="1">
        <v>0</v>
      </c>
      <c r="S1591" s="1">
        <v>4365.7700000000004</v>
      </c>
      <c r="T1591" s="1">
        <v>0</v>
      </c>
      <c r="U1591" s="2" t="s">
        <v>0</v>
      </c>
      <c r="V1591" s="1">
        <v>0</v>
      </c>
      <c r="W1591" s="1">
        <v>1121.27</v>
      </c>
      <c r="X1591" s="2" t="s">
        <v>0</v>
      </c>
      <c r="Y1591" s="1">
        <v>179.4032</v>
      </c>
      <c r="Z1591" s="3">
        <v>0</v>
      </c>
      <c r="AA1591" s="3" t="s">
        <v>0</v>
      </c>
      <c r="AB1591" s="3">
        <v>0</v>
      </c>
      <c r="AC1591" s="3">
        <v>0</v>
      </c>
      <c r="AD1591" s="3" t="s">
        <v>0</v>
      </c>
      <c r="AE1591" s="3">
        <v>0</v>
      </c>
      <c r="AF1591" s="4">
        <v>0</v>
      </c>
      <c r="AG1591" s="4" t="s">
        <v>0</v>
      </c>
      <c r="AH1591" s="4">
        <v>0</v>
      </c>
      <c r="AI1591" s="4">
        <v>0</v>
      </c>
      <c r="AJ1591" s="4" t="s">
        <v>0</v>
      </c>
      <c r="AK1591" s="4">
        <v>0</v>
      </c>
      <c r="AL1591" s="4">
        <v>0</v>
      </c>
      <c r="AM1591" s="4" t="s">
        <v>1</v>
      </c>
      <c r="AN1591" s="4" t="s">
        <v>1</v>
      </c>
      <c r="AO1591" s="4" t="s">
        <v>1</v>
      </c>
      <c r="AP1591" s="4" t="s">
        <v>1</v>
      </c>
      <c r="AQ1591" s="4">
        <v>5666.4432000000006</v>
      </c>
      <c r="AR1591" s="4">
        <v>0</v>
      </c>
    </row>
    <row r="1592" spans="1:44" x14ac:dyDescent="0.25">
      <c r="A1592" s="2" t="s">
        <v>796</v>
      </c>
      <c r="B1592" s="47">
        <v>44495</v>
      </c>
      <c r="C1592" s="2" t="s">
        <v>6</v>
      </c>
      <c r="D1592" s="2" t="s">
        <v>892</v>
      </c>
      <c r="E1592" s="2" t="s">
        <v>893</v>
      </c>
      <c r="F1592" s="2" t="s">
        <v>1290</v>
      </c>
      <c r="G1592" s="2" t="s">
        <v>12</v>
      </c>
      <c r="H1592" s="2" t="s">
        <v>1</v>
      </c>
      <c r="I1592" s="1" t="s">
        <v>1519</v>
      </c>
      <c r="J1592" s="1" t="s">
        <v>1</v>
      </c>
      <c r="K1592" s="1" t="s">
        <v>4243</v>
      </c>
      <c r="L1592" s="1" t="s">
        <v>4006</v>
      </c>
      <c r="M1592" s="1">
        <v>16.96</v>
      </c>
      <c r="N1592" s="2" t="s">
        <v>11</v>
      </c>
      <c r="O1592" s="2" t="s">
        <v>4244</v>
      </c>
      <c r="P1592" s="2" t="s">
        <v>4245</v>
      </c>
      <c r="Q1592" s="1">
        <v>-16.96</v>
      </c>
      <c r="R1592" s="1">
        <v>0</v>
      </c>
      <c r="S1592" s="1">
        <v>-16.96</v>
      </c>
      <c r="T1592" s="1">
        <v>0</v>
      </c>
      <c r="U1592" s="2" t="s">
        <v>0</v>
      </c>
      <c r="V1592" s="1">
        <v>0</v>
      </c>
      <c r="W1592" s="1">
        <v>0</v>
      </c>
      <c r="X1592" s="2" t="s">
        <v>0</v>
      </c>
      <c r="Y1592" s="1">
        <v>0</v>
      </c>
      <c r="Z1592" s="3">
        <v>0</v>
      </c>
      <c r="AA1592" s="3" t="s">
        <v>0</v>
      </c>
      <c r="AB1592" s="3">
        <v>0</v>
      </c>
      <c r="AC1592" s="3">
        <v>0</v>
      </c>
      <c r="AD1592" s="3" t="s">
        <v>0</v>
      </c>
      <c r="AE1592" s="3">
        <v>0</v>
      </c>
      <c r="AF1592" s="4">
        <v>0</v>
      </c>
      <c r="AG1592" s="4" t="s">
        <v>0</v>
      </c>
      <c r="AH1592" s="4">
        <v>0</v>
      </c>
      <c r="AI1592" s="4">
        <v>0</v>
      </c>
      <c r="AJ1592" s="4" t="s">
        <v>0</v>
      </c>
      <c r="AK1592" s="4">
        <v>0</v>
      </c>
      <c r="AL1592" s="4">
        <v>0</v>
      </c>
      <c r="AM1592" s="4" t="s">
        <v>1</v>
      </c>
      <c r="AN1592" s="4" t="s">
        <v>1</v>
      </c>
      <c r="AO1592" s="4" t="s">
        <v>1</v>
      </c>
      <c r="AP1592" s="4" t="s">
        <v>1</v>
      </c>
      <c r="AQ1592" s="4">
        <v>-16.96</v>
      </c>
      <c r="AR1592" s="4">
        <v>0</v>
      </c>
    </row>
    <row r="1593" spans="1:44" x14ac:dyDescent="0.25">
      <c r="A1593" s="2" t="s">
        <v>797</v>
      </c>
      <c r="B1593" s="47">
        <v>44495</v>
      </c>
      <c r="C1593" s="2" t="s">
        <v>6</v>
      </c>
      <c r="D1593" s="2" t="s">
        <v>892</v>
      </c>
      <c r="E1593" s="2" t="s">
        <v>893</v>
      </c>
      <c r="F1593" s="2" t="s">
        <v>1290</v>
      </c>
      <c r="G1593" s="2" t="s">
        <v>3</v>
      </c>
      <c r="H1593" s="2" t="s">
        <v>4246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2</v>
      </c>
      <c r="P1593" s="2" t="s">
        <v>1</v>
      </c>
      <c r="Q1593" s="1">
        <v>2895.0627059999993</v>
      </c>
      <c r="R1593" s="1">
        <v>0</v>
      </c>
      <c r="S1593" s="1">
        <v>2075.48315</v>
      </c>
      <c r="T1593" s="1">
        <v>0</v>
      </c>
      <c r="U1593" s="2" t="s">
        <v>0</v>
      </c>
      <c r="V1593" s="1">
        <v>0</v>
      </c>
      <c r="W1593" s="1">
        <v>706.53410000000008</v>
      </c>
      <c r="X1593" s="2" t="s">
        <v>8</v>
      </c>
      <c r="Y1593" s="1">
        <v>113.045456</v>
      </c>
      <c r="Z1593" s="3">
        <v>0</v>
      </c>
      <c r="AA1593" s="3" t="s">
        <v>0</v>
      </c>
      <c r="AB1593" s="3">
        <v>0</v>
      </c>
      <c r="AC1593" s="3">
        <v>0</v>
      </c>
      <c r="AD1593" s="3" t="s">
        <v>0</v>
      </c>
      <c r="AE1593" s="3">
        <v>0</v>
      </c>
      <c r="AF1593" s="4">
        <v>0</v>
      </c>
      <c r="AG1593" s="4" t="s">
        <v>0</v>
      </c>
      <c r="AH1593" s="4">
        <v>0</v>
      </c>
      <c r="AI1593" s="4">
        <v>0</v>
      </c>
      <c r="AJ1593" s="4" t="s">
        <v>0</v>
      </c>
      <c r="AK1593" s="4">
        <v>0</v>
      </c>
      <c r="AL1593" s="4">
        <v>0</v>
      </c>
      <c r="AM1593" s="4" t="s">
        <v>1</v>
      </c>
      <c r="AN1593" s="4" t="s">
        <v>1</v>
      </c>
      <c r="AO1593" s="4" t="s">
        <v>1</v>
      </c>
      <c r="AP1593" s="4" t="s">
        <v>1</v>
      </c>
      <c r="AQ1593" s="4">
        <v>2895.0627059999997</v>
      </c>
      <c r="AR1593" s="4">
        <v>0</v>
      </c>
    </row>
    <row r="1594" spans="1:44" x14ac:dyDescent="0.25">
      <c r="A1594" s="2" t="s">
        <v>798</v>
      </c>
      <c r="B1594" s="47">
        <v>44495</v>
      </c>
      <c r="C1594" s="2" t="s">
        <v>26</v>
      </c>
      <c r="D1594" s="2" t="s">
        <v>892</v>
      </c>
      <c r="E1594" s="2" t="s">
        <v>894</v>
      </c>
      <c r="F1594" s="2" t="s">
        <v>4247</v>
      </c>
      <c r="G1594" s="2" t="s">
        <v>3</v>
      </c>
      <c r="H1594" s="2" t="s">
        <v>4248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2</v>
      </c>
      <c r="P1594" s="2" t="s">
        <v>1</v>
      </c>
      <c r="Q1594" s="1">
        <v>13.154399999999999</v>
      </c>
      <c r="R1594" s="1">
        <v>0</v>
      </c>
      <c r="S1594" s="1">
        <v>0</v>
      </c>
      <c r="T1594" s="1">
        <v>0</v>
      </c>
      <c r="U1594" s="2" t="s">
        <v>0</v>
      </c>
      <c r="V1594" s="1">
        <v>0</v>
      </c>
      <c r="W1594" s="1">
        <v>11.34</v>
      </c>
      <c r="X1594" s="2" t="s">
        <v>8</v>
      </c>
      <c r="Y1594" s="1">
        <v>1.8144</v>
      </c>
      <c r="Z1594" s="3">
        <v>0</v>
      </c>
      <c r="AA1594" s="3" t="s">
        <v>0</v>
      </c>
      <c r="AB1594" s="3">
        <v>0</v>
      </c>
      <c r="AC1594" s="3">
        <v>0</v>
      </c>
      <c r="AD1594" s="3" t="s">
        <v>0</v>
      </c>
      <c r="AE1594" s="3">
        <v>0</v>
      </c>
      <c r="AF1594" s="4">
        <v>0</v>
      </c>
      <c r="AG1594" s="4" t="s">
        <v>0</v>
      </c>
      <c r="AH1594" s="4">
        <v>0</v>
      </c>
      <c r="AI1594" s="4">
        <v>0</v>
      </c>
      <c r="AJ1594" s="4" t="s">
        <v>0</v>
      </c>
      <c r="AK1594" s="4">
        <v>0</v>
      </c>
      <c r="AL1594" s="4">
        <v>0</v>
      </c>
      <c r="AM1594" s="4" t="s">
        <v>1</v>
      </c>
      <c r="AN1594" s="4" t="s">
        <v>1</v>
      </c>
      <c r="AO1594" s="4" t="s">
        <v>1</v>
      </c>
      <c r="AP1594" s="4" t="s">
        <v>1</v>
      </c>
      <c r="AQ1594" s="4">
        <v>13.154399999999999</v>
      </c>
      <c r="AR1594" s="4">
        <v>0</v>
      </c>
    </row>
    <row r="1595" spans="1:44" x14ac:dyDescent="0.25">
      <c r="A1595" s="2" t="s">
        <v>799</v>
      </c>
      <c r="B1595" s="47">
        <v>44495</v>
      </c>
      <c r="C1595" s="2" t="s">
        <v>6</v>
      </c>
      <c r="D1595" s="2" t="s">
        <v>18</v>
      </c>
      <c r="E1595" s="2" t="s">
        <v>184</v>
      </c>
      <c r="F1595" s="2" t="s">
        <v>1505</v>
      </c>
      <c r="G1595" s="2" t="s">
        <v>3</v>
      </c>
      <c r="H1595" s="2" t="s">
        <v>4249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2</v>
      </c>
      <c r="P1595" s="2" t="s">
        <v>1</v>
      </c>
      <c r="Q1595" s="1">
        <v>3299.269706</v>
      </c>
      <c r="R1595" s="1">
        <v>0</v>
      </c>
      <c r="S1595" s="1">
        <v>2183.1083000000003</v>
      </c>
      <c r="T1595" s="1">
        <v>0</v>
      </c>
      <c r="U1595" s="2" t="s">
        <v>0</v>
      </c>
      <c r="V1595" s="1">
        <v>0</v>
      </c>
      <c r="W1595" s="1">
        <v>962.20814999999993</v>
      </c>
      <c r="X1595" s="2" t="s">
        <v>0</v>
      </c>
      <c r="Y1595" s="1">
        <v>153.95325600000004</v>
      </c>
      <c r="Z1595" s="3">
        <v>0</v>
      </c>
      <c r="AA1595" s="3" t="s">
        <v>0</v>
      </c>
      <c r="AB1595" s="3">
        <v>0</v>
      </c>
      <c r="AC1595" s="3">
        <v>0</v>
      </c>
      <c r="AD1595" s="3" t="s">
        <v>0</v>
      </c>
      <c r="AE1595" s="3">
        <v>0</v>
      </c>
      <c r="AF1595" s="4">
        <v>0</v>
      </c>
      <c r="AG1595" s="4" t="s">
        <v>0</v>
      </c>
      <c r="AH1595" s="4">
        <v>0</v>
      </c>
      <c r="AI1595" s="4">
        <v>0</v>
      </c>
      <c r="AJ1595" s="4" t="s">
        <v>0</v>
      </c>
      <c r="AK1595" s="4">
        <v>0</v>
      </c>
      <c r="AL1595" s="4">
        <v>0</v>
      </c>
      <c r="AM1595" s="4" t="s">
        <v>1</v>
      </c>
      <c r="AN1595" s="4" t="s">
        <v>1</v>
      </c>
      <c r="AO1595" s="4" t="s">
        <v>1</v>
      </c>
      <c r="AP1595" s="4" t="s">
        <v>1</v>
      </c>
      <c r="AQ1595" s="4">
        <v>3299.2697060000005</v>
      </c>
      <c r="AR1595" s="4">
        <v>0</v>
      </c>
    </row>
    <row r="1596" spans="1:44" x14ac:dyDescent="0.25">
      <c r="A1596" s="2" t="s">
        <v>800</v>
      </c>
      <c r="B1596" s="47">
        <v>44495</v>
      </c>
      <c r="C1596" s="2" t="s">
        <v>6</v>
      </c>
      <c r="D1596" s="2" t="s">
        <v>16</v>
      </c>
      <c r="E1596" s="2" t="s">
        <v>182</v>
      </c>
      <c r="F1596" s="2" t="s">
        <v>4250</v>
      </c>
      <c r="G1596" s="2" t="s">
        <v>3</v>
      </c>
      <c r="H1596" s="2" t="s">
        <v>4251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891</v>
      </c>
      <c r="P1596" s="2" t="s">
        <v>1239</v>
      </c>
      <c r="Q1596" s="1">
        <v>35.7986</v>
      </c>
      <c r="R1596" s="1">
        <v>0</v>
      </c>
      <c r="S1596" s="1">
        <v>35.7986</v>
      </c>
      <c r="T1596" s="1">
        <v>0</v>
      </c>
      <c r="U1596" s="2" t="s">
        <v>0</v>
      </c>
      <c r="V1596" s="1">
        <v>0</v>
      </c>
      <c r="W1596" s="1">
        <v>0</v>
      </c>
      <c r="X1596" s="2" t="s">
        <v>0</v>
      </c>
      <c r="Y1596" s="1">
        <v>0</v>
      </c>
      <c r="Z1596" s="3">
        <v>0</v>
      </c>
      <c r="AA1596" s="3" t="s">
        <v>0</v>
      </c>
      <c r="AB1596" s="3">
        <v>0</v>
      </c>
      <c r="AC1596" s="3">
        <v>0</v>
      </c>
      <c r="AD1596" s="3" t="s">
        <v>0</v>
      </c>
      <c r="AE1596" s="3">
        <v>0</v>
      </c>
      <c r="AF1596" s="4">
        <v>0</v>
      </c>
      <c r="AG1596" s="4" t="s">
        <v>0</v>
      </c>
      <c r="AH1596" s="4">
        <v>0</v>
      </c>
      <c r="AI1596" s="4">
        <v>0</v>
      </c>
      <c r="AJ1596" s="4" t="s">
        <v>0</v>
      </c>
      <c r="AK1596" s="4">
        <v>0</v>
      </c>
      <c r="AL1596" s="4">
        <v>0</v>
      </c>
      <c r="AM1596" s="4" t="s">
        <v>1</v>
      </c>
      <c r="AN1596" s="4" t="s">
        <v>1</v>
      </c>
      <c r="AO1596" s="4" t="s">
        <v>1</v>
      </c>
      <c r="AP1596" s="4" t="s">
        <v>1</v>
      </c>
      <c r="AQ1596" s="4">
        <v>35.7986</v>
      </c>
      <c r="AR1596" s="4">
        <v>0</v>
      </c>
    </row>
    <row r="1597" spans="1:44" x14ac:dyDescent="0.25">
      <c r="A1597" s="2" t="s">
        <v>801</v>
      </c>
      <c r="B1597" s="47">
        <v>44495</v>
      </c>
      <c r="C1597" s="2" t="s">
        <v>6</v>
      </c>
      <c r="D1597" s="2" t="s">
        <v>16</v>
      </c>
      <c r="E1597" s="2" t="s">
        <v>182</v>
      </c>
      <c r="F1597" s="2" t="s">
        <v>4250</v>
      </c>
      <c r="G1597" s="2" t="s">
        <v>3</v>
      </c>
      <c r="H1597" s="2" t="s">
        <v>4252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2</v>
      </c>
      <c r="P1597" s="2" t="s">
        <v>1</v>
      </c>
      <c r="Q1597" s="1">
        <v>1453.6768459999996</v>
      </c>
      <c r="R1597" s="1">
        <v>0</v>
      </c>
      <c r="S1597" s="1">
        <v>1181.4110499999999</v>
      </c>
      <c r="T1597" s="1">
        <v>0</v>
      </c>
      <c r="U1597" s="2" t="s">
        <v>0</v>
      </c>
      <c r="V1597" s="1">
        <v>0</v>
      </c>
      <c r="W1597" s="1">
        <v>234.71190000000004</v>
      </c>
      <c r="X1597" s="2" t="s">
        <v>0</v>
      </c>
      <c r="Y1597" s="1">
        <v>37.553896000000002</v>
      </c>
      <c r="Z1597" s="3">
        <v>0</v>
      </c>
      <c r="AA1597" s="3" t="s">
        <v>0</v>
      </c>
      <c r="AB1597" s="3">
        <v>0</v>
      </c>
      <c r="AC1597" s="3">
        <v>0</v>
      </c>
      <c r="AD1597" s="3" t="s">
        <v>0</v>
      </c>
      <c r="AE1597" s="3">
        <v>0</v>
      </c>
      <c r="AF1597" s="4">
        <v>0</v>
      </c>
      <c r="AG1597" s="4" t="s">
        <v>0</v>
      </c>
      <c r="AH1597" s="4">
        <v>0</v>
      </c>
      <c r="AI1597" s="4">
        <v>0</v>
      </c>
      <c r="AJ1597" s="4" t="s">
        <v>0</v>
      </c>
      <c r="AK1597" s="4">
        <v>0</v>
      </c>
      <c r="AL1597" s="4">
        <v>0</v>
      </c>
      <c r="AM1597" s="4" t="s">
        <v>1</v>
      </c>
      <c r="AN1597" s="4" t="s">
        <v>1</v>
      </c>
      <c r="AO1597" s="4" t="s">
        <v>1</v>
      </c>
      <c r="AP1597" s="4" t="s">
        <v>1</v>
      </c>
      <c r="AQ1597" s="4">
        <v>1453.6768459999998</v>
      </c>
      <c r="AR1597" s="4">
        <v>0</v>
      </c>
    </row>
    <row r="1598" spans="1:44" x14ac:dyDescent="0.25">
      <c r="A1598" s="2" t="s">
        <v>802</v>
      </c>
      <c r="B1598" s="47">
        <v>44495</v>
      </c>
      <c r="C1598" s="2" t="s">
        <v>6</v>
      </c>
      <c r="D1598" s="2" t="s">
        <v>16</v>
      </c>
      <c r="E1598" s="2" t="s">
        <v>182</v>
      </c>
      <c r="F1598" s="2" t="s">
        <v>4250</v>
      </c>
      <c r="G1598" s="2" t="s">
        <v>3</v>
      </c>
      <c r="H1598" s="2" t="s">
        <v>4253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2</v>
      </c>
      <c r="P1598" s="2" t="s">
        <v>1</v>
      </c>
      <c r="Q1598" s="1">
        <v>1607.8191979999995</v>
      </c>
      <c r="R1598" s="1">
        <v>0</v>
      </c>
      <c r="S1598" s="1">
        <v>1315.9412999999993</v>
      </c>
      <c r="T1598" s="1">
        <v>0</v>
      </c>
      <c r="U1598" s="2" t="s">
        <v>0</v>
      </c>
      <c r="V1598" s="1">
        <v>0</v>
      </c>
      <c r="W1598" s="1">
        <v>251.61885000000001</v>
      </c>
      <c r="X1598" s="2" t="s">
        <v>0</v>
      </c>
      <c r="Y1598" s="1">
        <v>40.259048</v>
      </c>
      <c r="Z1598" s="3">
        <v>0</v>
      </c>
      <c r="AA1598" s="3" t="s">
        <v>0</v>
      </c>
      <c r="AB1598" s="3">
        <v>0</v>
      </c>
      <c r="AC1598" s="3">
        <v>0</v>
      </c>
      <c r="AD1598" s="3" t="s">
        <v>0</v>
      </c>
      <c r="AE1598" s="3">
        <v>0</v>
      </c>
      <c r="AF1598" s="4">
        <v>0</v>
      </c>
      <c r="AG1598" s="4" t="s">
        <v>0</v>
      </c>
      <c r="AH1598" s="4">
        <v>0</v>
      </c>
      <c r="AI1598" s="4">
        <v>0</v>
      </c>
      <c r="AJ1598" s="4" t="s">
        <v>0</v>
      </c>
      <c r="AK1598" s="4">
        <v>0</v>
      </c>
      <c r="AL1598" s="4">
        <v>0</v>
      </c>
      <c r="AM1598" s="4" t="s">
        <v>1</v>
      </c>
      <c r="AN1598" s="4" t="s">
        <v>1</v>
      </c>
      <c r="AO1598" s="4" t="s">
        <v>1</v>
      </c>
      <c r="AP1598" s="4" t="s">
        <v>1</v>
      </c>
      <c r="AQ1598" s="4">
        <v>1607.8191979999992</v>
      </c>
      <c r="AR1598" s="4">
        <v>0</v>
      </c>
    </row>
    <row r="1599" spans="1:44" x14ac:dyDescent="0.25">
      <c r="A1599" s="2" t="s">
        <v>803</v>
      </c>
      <c r="B1599" s="47">
        <v>44495</v>
      </c>
      <c r="C1599" s="2" t="s">
        <v>6</v>
      </c>
      <c r="D1599" s="2" t="s">
        <v>13</v>
      </c>
      <c r="E1599" s="2" t="s">
        <v>180</v>
      </c>
      <c r="F1599" s="2" t="s">
        <v>4254</v>
      </c>
      <c r="G1599" s="2" t="s">
        <v>3</v>
      </c>
      <c r="H1599" s="2" t="s">
        <v>4255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903</v>
      </c>
      <c r="P1599" s="2" t="s">
        <v>904</v>
      </c>
      <c r="Q1599" s="1">
        <v>4.3600000000000003</v>
      </c>
      <c r="R1599" s="1">
        <v>0</v>
      </c>
      <c r="S1599" s="1">
        <v>4.3600000000000003</v>
      </c>
      <c r="T1599" s="1">
        <v>0</v>
      </c>
      <c r="U1599" s="2" t="s">
        <v>0</v>
      </c>
      <c r="V1599" s="1">
        <v>0</v>
      </c>
      <c r="W1599" s="1">
        <v>0</v>
      </c>
      <c r="X1599" s="2" t="s">
        <v>0</v>
      </c>
      <c r="Y1599" s="1">
        <v>0</v>
      </c>
      <c r="Z1599" s="3">
        <v>0</v>
      </c>
      <c r="AA1599" s="3" t="s">
        <v>0</v>
      </c>
      <c r="AB1599" s="3">
        <v>0</v>
      </c>
      <c r="AC1599" s="3">
        <v>0</v>
      </c>
      <c r="AD1599" s="3" t="s">
        <v>0</v>
      </c>
      <c r="AE1599" s="3">
        <v>0</v>
      </c>
      <c r="AF1599" s="4">
        <v>0</v>
      </c>
      <c r="AG1599" s="4" t="s">
        <v>0</v>
      </c>
      <c r="AH1599" s="4">
        <v>0</v>
      </c>
      <c r="AI1599" s="4">
        <v>0</v>
      </c>
      <c r="AJ1599" s="4" t="s">
        <v>0</v>
      </c>
      <c r="AK1599" s="4">
        <v>0</v>
      </c>
      <c r="AL1599" s="4">
        <v>0</v>
      </c>
      <c r="AM1599" s="4" t="s">
        <v>1</v>
      </c>
      <c r="AN1599" s="4" t="s">
        <v>1</v>
      </c>
      <c r="AO1599" s="4" t="s">
        <v>1</v>
      </c>
      <c r="AP1599" s="4" t="s">
        <v>1</v>
      </c>
      <c r="AQ1599" s="4">
        <v>4.3600000000000003</v>
      </c>
      <c r="AR1599" s="4">
        <v>0</v>
      </c>
    </row>
    <row r="1600" spans="1:44" x14ac:dyDescent="0.25">
      <c r="A1600" s="2" t="s">
        <v>804</v>
      </c>
      <c r="B1600" s="47">
        <v>44495</v>
      </c>
      <c r="C1600" s="2" t="s">
        <v>6</v>
      </c>
      <c r="D1600" s="2" t="s">
        <v>13</v>
      </c>
      <c r="E1600" s="2" t="s">
        <v>180</v>
      </c>
      <c r="F1600" s="2" t="s">
        <v>4254</v>
      </c>
      <c r="G1600" s="2" t="s">
        <v>3</v>
      </c>
      <c r="H1600" s="2" t="s">
        <v>4256</v>
      </c>
      <c r="I1600" s="1" t="s">
        <v>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4257</v>
      </c>
      <c r="P1600" s="2" t="s">
        <v>4258</v>
      </c>
      <c r="Q1600" s="1">
        <v>4.5448000000000004</v>
      </c>
      <c r="R1600" s="1">
        <v>0</v>
      </c>
      <c r="S1600" s="1">
        <v>4.5448000000000004</v>
      </c>
      <c r="T1600" s="1">
        <v>0</v>
      </c>
      <c r="U1600" s="2" t="s">
        <v>0</v>
      </c>
      <c r="V1600" s="1">
        <v>0</v>
      </c>
      <c r="W1600" s="1">
        <v>0</v>
      </c>
      <c r="X1600" s="2" t="s">
        <v>0</v>
      </c>
      <c r="Y1600" s="1">
        <v>0</v>
      </c>
      <c r="Z1600" s="3">
        <v>0</v>
      </c>
      <c r="AA1600" s="3" t="s">
        <v>0</v>
      </c>
      <c r="AB1600" s="3">
        <v>0</v>
      </c>
      <c r="AC1600" s="3">
        <v>0</v>
      </c>
      <c r="AD1600" s="3" t="s">
        <v>0</v>
      </c>
      <c r="AE1600" s="3">
        <v>0</v>
      </c>
      <c r="AF1600" s="4">
        <v>0</v>
      </c>
      <c r="AG1600" s="4" t="s">
        <v>0</v>
      </c>
      <c r="AH1600" s="4">
        <v>0</v>
      </c>
      <c r="AI1600" s="4">
        <v>0</v>
      </c>
      <c r="AJ1600" s="4" t="s">
        <v>0</v>
      </c>
      <c r="AK1600" s="4">
        <v>0</v>
      </c>
      <c r="AL1600" s="4">
        <v>0</v>
      </c>
      <c r="AM1600" s="4" t="s">
        <v>1</v>
      </c>
      <c r="AN1600" s="4" t="s">
        <v>1</v>
      </c>
      <c r="AO1600" s="4" t="s">
        <v>1</v>
      </c>
      <c r="AP1600" s="4" t="s">
        <v>1</v>
      </c>
      <c r="AQ1600" s="4">
        <v>4.5448000000000004</v>
      </c>
      <c r="AR1600" s="4">
        <v>0</v>
      </c>
    </row>
    <row r="1601" spans="1:44" x14ac:dyDescent="0.25">
      <c r="A1601" s="2" t="s">
        <v>805</v>
      </c>
      <c r="B1601" s="47">
        <v>44495</v>
      </c>
      <c r="C1601" s="2" t="s">
        <v>6</v>
      </c>
      <c r="D1601" s="2" t="s">
        <v>13</v>
      </c>
      <c r="E1601" s="2" t="s">
        <v>180</v>
      </c>
      <c r="F1601" s="2" t="s">
        <v>4259</v>
      </c>
      <c r="G1601" s="2" t="s">
        <v>3</v>
      </c>
      <c r="H1601" s="2" t="s">
        <v>4260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</v>
      </c>
      <c r="P1601" s="2" t="s">
        <v>1</v>
      </c>
      <c r="Q1601" s="1">
        <v>980.52030000000002</v>
      </c>
      <c r="R1601" s="1">
        <v>0</v>
      </c>
      <c r="S1601" s="1">
        <v>910.60844999999995</v>
      </c>
      <c r="T1601" s="1">
        <v>0</v>
      </c>
      <c r="U1601" s="2" t="s">
        <v>0</v>
      </c>
      <c r="V1601" s="1">
        <v>0</v>
      </c>
      <c r="W1601" s="1">
        <v>60.268849999999993</v>
      </c>
      <c r="X1601" s="2" t="s">
        <v>0</v>
      </c>
      <c r="Y1601" s="1">
        <v>9.6430000000000007</v>
      </c>
      <c r="Z1601" s="3">
        <v>0</v>
      </c>
      <c r="AA1601" s="3" t="s">
        <v>0</v>
      </c>
      <c r="AB1601" s="3">
        <v>0</v>
      </c>
      <c r="AC1601" s="3">
        <v>0</v>
      </c>
      <c r="AD1601" s="3" t="s">
        <v>0</v>
      </c>
      <c r="AE1601" s="3">
        <v>0</v>
      </c>
      <c r="AF1601" s="4">
        <v>0</v>
      </c>
      <c r="AG1601" s="4" t="s">
        <v>0</v>
      </c>
      <c r="AH1601" s="4">
        <v>0</v>
      </c>
      <c r="AI1601" s="4">
        <v>0</v>
      </c>
      <c r="AJ1601" s="4" t="s">
        <v>0</v>
      </c>
      <c r="AK1601" s="4">
        <v>0</v>
      </c>
      <c r="AL1601" s="4">
        <v>0</v>
      </c>
      <c r="AM1601" s="4" t="s">
        <v>1</v>
      </c>
      <c r="AN1601" s="4" t="s">
        <v>1</v>
      </c>
      <c r="AO1601" s="4" t="s">
        <v>1</v>
      </c>
      <c r="AP1601" s="4" t="s">
        <v>1</v>
      </c>
      <c r="AQ1601" s="4">
        <v>980.52030000000002</v>
      </c>
      <c r="AR1601" s="4">
        <v>0</v>
      </c>
    </row>
    <row r="1602" spans="1:44" x14ac:dyDescent="0.25">
      <c r="A1602" s="2" t="s">
        <v>806</v>
      </c>
      <c r="B1602" s="47">
        <v>44495</v>
      </c>
      <c r="C1602" s="2" t="s">
        <v>6</v>
      </c>
      <c r="D1602" s="2" t="s">
        <v>13</v>
      </c>
      <c r="E1602" s="2" t="s">
        <v>180</v>
      </c>
      <c r="F1602" s="2" t="s">
        <v>4259</v>
      </c>
      <c r="G1602" s="2" t="s">
        <v>3</v>
      </c>
      <c r="H1602" s="2" t="s">
        <v>4261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2</v>
      </c>
      <c r="P1602" s="2" t="s">
        <v>1</v>
      </c>
      <c r="Q1602" s="1">
        <v>462.0915</v>
      </c>
      <c r="R1602" s="1">
        <v>0</v>
      </c>
      <c r="S1602" s="1">
        <v>447.37110000000007</v>
      </c>
      <c r="T1602" s="1">
        <v>0</v>
      </c>
      <c r="U1602" s="2" t="s">
        <v>0</v>
      </c>
      <c r="V1602" s="1">
        <v>0</v>
      </c>
      <c r="W1602" s="1">
        <v>12.690000000000001</v>
      </c>
      <c r="X1602" s="2" t="s">
        <v>0</v>
      </c>
      <c r="Y1602" s="1">
        <v>2.0304000000000002</v>
      </c>
      <c r="Z1602" s="3">
        <v>0</v>
      </c>
      <c r="AA1602" s="3" t="s">
        <v>0</v>
      </c>
      <c r="AB1602" s="3">
        <v>0</v>
      </c>
      <c r="AC1602" s="3">
        <v>0</v>
      </c>
      <c r="AD1602" s="3" t="s">
        <v>0</v>
      </c>
      <c r="AE1602" s="3">
        <v>0</v>
      </c>
      <c r="AF1602" s="4">
        <v>0</v>
      </c>
      <c r="AG1602" s="4" t="s">
        <v>0</v>
      </c>
      <c r="AH1602" s="4">
        <v>0</v>
      </c>
      <c r="AI1602" s="4">
        <v>0</v>
      </c>
      <c r="AJ1602" s="4" t="s">
        <v>0</v>
      </c>
      <c r="AK1602" s="4">
        <v>0</v>
      </c>
      <c r="AL1602" s="4">
        <v>0</v>
      </c>
      <c r="AM1602" s="4" t="s">
        <v>1</v>
      </c>
      <c r="AN1602" s="4" t="s">
        <v>1</v>
      </c>
      <c r="AO1602" s="4" t="s">
        <v>1</v>
      </c>
      <c r="AP1602" s="4" t="s">
        <v>1</v>
      </c>
      <c r="AQ1602" s="4">
        <v>462.09150000000005</v>
      </c>
      <c r="AR1602" s="4">
        <v>0</v>
      </c>
    </row>
    <row r="1603" spans="1:44" x14ac:dyDescent="0.25">
      <c r="A1603" s="2" t="s">
        <v>807</v>
      </c>
      <c r="B1603" s="47">
        <v>44495</v>
      </c>
      <c r="C1603" s="2" t="s">
        <v>6</v>
      </c>
      <c r="D1603" s="2" t="s">
        <v>13</v>
      </c>
      <c r="E1603" s="2" t="s">
        <v>180</v>
      </c>
      <c r="F1603" s="2" t="s">
        <v>4259</v>
      </c>
      <c r="G1603" s="2" t="s">
        <v>3</v>
      </c>
      <c r="H1603" s="2" t="s">
        <v>4262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2</v>
      </c>
      <c r="P1603" s="2" t="s">
        <v>1</v>
      </c>
      <c r="Q1603" s="1">
        <v>1392.8761500000005</v>
      </c>
      <c r="R1603" s="1">
        <v>0</v>
      </c>
      <c r="S1603" s="1">
        <v>1215.5506500000006</v>
      </c>
      <c r="T1603" s="1">
        <v>0</v>
      </c>
      <c r="U1603" s="2" t="s">
        <v>0</v>
      </c>
      <c r="V1603" s="1">
        <v>0</v>
      </c>
      <c r="W1603" s="1">
        <v>152.86680000000001</v>
      </c>
      <c r="X1603" s="2" t="s">
        <v>0</v>
      </c>
      <c r="Y1603" s="1">
        <v>24.4587</v>
      </c>
      <c r="Z1603" s="3">
        <v>0</v>
      </c>
      <c r="AA1603" s="3" t="s">
        <v>0</v>
      </c>
      <c r="AB1603" s="3">
        <v>0</v>
      </c>
      <c r="AC1603" s="3">
        <v>0</v>
      </c>
      <c r="AD1603" s="3" t="s">
        <v>0</v>
      </c>
      <c r="AE1603" s="3">
        <v>0</v>
      </c>
      <c r="AF1603" s="4">
        <v>0</v>
      </c>
      <c r="AG1603" s="4" t="s">
        <v>0</v>
      </c>
      <c r="AH1603" s="4">
        <v>0</v>
      </c>
      <c r="AI1603" s="4">
        <v>0</v>
      </c>
      <c r="AJ1603" s="4" t="s">
        <v>0</v>
      </c>
      <c r="AK1603" s="4">
        <v>0</v>
      </c>
      <c r="AL1603" s="4">
        <v>0</v>
      </c>
      <c r="AM1603" s="4" t="s">
        <v>1</v>
      </c>
      <c r="AN1603" s="4" t="s">
        <v>1</v>
      </c>
      <c r="AO1603" s="4" t="s">
        <v>1</v>
      </c>
      <c r="AP1603" s="4" t="s">
        <v>1</v>
      </c>
      <c r="AQ1603" s="4">
        <v>1392.8761500000005</v>
      </c>
      <c r="AR1603" s="4">
        <v>0</v>
      </c>
    </row>
    <row r="1604" spans="1:44" x14ac:dyDescent="0.25">
      <c r="A1604" s="2" t="s">
        <v>808</v>
      </c>
      <c r="B1604" s="47">
        <v>44495</v>
      </c>
      <c r="C1604" s="2" t="s">
        <v>6</v>
      </c>
      <c r="D1604" s="2" t="s">
        <v>9</v>
      </c>
      <c r="E1604" s="2" t="s">
        <v>177</v>
      </c>
      <c r="F1604" s="2" t="s">
        <v>4263</v>
      </c>
      <c r="G1604" s="2" t="s">
        <v>3</v>
      </c>
      <c r="H1604" s="2" t="s">
        <v>4264</v>
      </c>
      <c r="I1604" s="1" t="s">
        <v>1</v>
      </c>
      <c r="J1604" s="1" t="s">
        <v>1</v>
      </c>
      <c r="K1604" s="1" t="s">
        <v>1</v>
      </c>
      <c r="L1604" s="1" t="s">
        <v>1</v>
      </c>
      <c r="M1604" s="1">
        <v>0</v>
      </c>
      <c r="N1604" s="2" t="s">
        <v>1</v>
      </c>
      <c r="O1604" s="2" t="s">
        <v>1351</v>
      </c>
      <c r="P1604" s="2" t="s">
        <v>1352</v>
      </c>
      <c r="Q1604" s="1">
        <v>4.83</v>
      </c>
      <c r="R1604" s="1">
        <v>0</v>
      </c>
      <c r="S1604" s="1">
        <v>4.83</v>
      </c>
      <c r="T1604" s="1">
        <v>0</v>
      </c>
      <c r="U1604" s="2" t="s">
        <v>0</v>
      </c>
      <c r="V1604" s="1">
        <v>0</v>
      </c>
      <c r="W1604" s="1">
        <v>0</v>
      </c>
      <c r="X1604" s="2" t="s">
        <v>0</v>
      </c>
      <c r="Y1604" s="1">
        <v>0</v>
      </c>
      <c r="Z1604" s="3">
        <v>0</v>
      </c>
      <c r="AA1604" s="3" t="s">
        <v>0</v>
      </c>
      <c r="AB1604" s="3">
        <v>0</v>
      </c>
      <c r="AC1604" s="3">
        <v>0</v>
      </c>
      <c r="AD1604" s="3" t="s">
        <v>0</v>
      </c>
      <c r="AE1604" s="3">
        <v>0</v>
      </c>
      <c r="AF1604" s="4">
        <v>0</v>
      </c>
      <c r="AG1604" s="4" t="s">
        <v>0</v>
      </c>
      <c r="AH1604" s="4">
        <v>0</v>
      </c>
      <c r="AI1604" s="4">
        <v>0</v>
      </c>
      <c r="AJ1604" s="4" t="s">
        <v>0</v>
      </c>
      <c r="AK1604" s="4">
        <v>0</v>
      </c>
      <c r="AL1604" s="4">
        <v>0</v>
      </c>
      <c r="AM1604" s="4" t="s">
        <v>1</v>
      </c>
      <c r="AN1604" s="4" t="s">
        <v>1</v>
      </c>
      <c r="AO1604" s="4" t="s">
        <v>1</v>
      </c>
      <c r="AP1604" s="4" t="s">
        <v>1</v>
      </c>
      <c r="AQ1604" s="4">
        <v>4.83</v>
      </c>
      <c r="AR1604" s="4">
        <v>0</v>
      </c>
    </row>
    <row r="1605" spans="1:44" x14ac:dyDescent="0.25">
      <c r="A1605" s="2" t="s">
        <v>809</v>
      </c>
      <c r="B1605" s="47">
        <v>44495</v>
      </c>
      <c r="C1605" s="2" t="s">
        <v>6</v>
      </c>
      <c r="D1605" s="2" t="s">
        <v>277</v>
      </c>
      <c r="E1605" s="2" t="s">
        <v>201</v>
      </c>
      <c r="F1605" s="2" t="s">
        <v>4265</v>
      </c>
      <c r="G1605" s="2" t="s">
        <v>3</v>
      </c>
      <c r="H1605" s="2" t="s">
        <v>4266</v>
      </c>
      <c r="I1605" s="1" t="s">
        <v>1</v>
      </c>
      <c r="J1605" s="1" t="s">
        <v>1</v>
      </c>
      <c r="K1605" s="1" t="s">
        <v>1</v>
      </c>
      <c r="L1605" s="1" t="s">
        <v>1</v>
      </c>
      <c r="M1605" s="1">
        <v>0</v>
      </c>
      <c r="N1605" s="2" t="s">
        <v>1</v>
      </c>
      <c r="O1605" s="2" t="s">
        <v>2</v>
      </c>
      <c r="P1605" s="2" t="s">
        <v>1</v>
      </c>
      <c r="Q1605" s="1">
        <v>1339.5389499999999</v>
      </c>
      <c r="R1605" s="1">
        <v>0</v>
      </c>
      <c r="S1605" s="1">
        <v>1239.6178999999995</v>
      </c>
      <c r="T1605" s="1">
        <v>0</v>
      </c>
      <c r="U1605" s="2" t="s">
        <v>0</v>
      </c>
      <c r="V1605" s="1">
        <v>0</v>
      </c>
      <c r="W1605" s="1">
        <v>86.138850000000005</v>
      </c>
      <c r="X1605" s="2" t="s">
        <v>0</v>
      </c>
      <c r="Y1605" s="1">
        <v>13.782199999999998</v>
      </c>
      <c r="Z1605" s="3">
        <v>0</v>
      </c>
      <c r="AA1605" s="3" t="s">
        <v>0</v>
      </c>
      <c r="AB1605" s="3">
        <v>0</v>
      </c>
      <c r="AC1605" s="3">
        <v>0</v>
      </c>
      <c r="AD1605" s="3" t="s">
        <v>0</v>
      </c>
      <c r="AE1605" s="3">
        <v>0</v>
      </c>
      <c r="AF1605" s="4">
        <v>0</v>
      </c>
      <c r="AG1605" s="4" t="s">
        <v>0</v>
      </c>
      <c r="AH1605" s="4">
        <v>0</v>
      </c>
      <c r="AI1605" s="4">
        <v>0</v>
      </c>
      <c r="AJ1605" s="4" t="s">
        <v>0</v>
      </c>
      <c r="AK1605" s="4">
        <v>0</v>
      </c>
      <c r="AL1605" s="4">
        <v>0</v>
      </c>
      <c r="AM1605" s="4" t="s">
        <v>1</v>
      </c>
      <c r="AN1605" s="4" t="s">
        <v>1</v>
      </c>
      <c r="AO1605" s="4" t="s">
        <v>1</v>
      </c>
      <c r="AP1605" s="4" t="s">
        <v>1</v>
      </c>
      <c r="AQ1605" s="4">
        <v>1339.5389499999997</v>
      </c>
      <c r="AR1605" s="4">
        <v>0</v>
      </c>
    </row>
    <row r="1606" spans="1:44" x14ac:dyDescent="0.25">
      <c r="A1606" s="2" t="s">
        <v>810</v>
      </c>
      <c r="B1606" s="47">
        <v>44495</v>
      </c>
      <c r="C1606" s="2" t="s">
        <v>6</v>
      </c>
      <c r="D1606" s="2" t="s">
        <v>1591</v>
      </c>
      <c r="E1606" s="2" t="s">
        <v>732</v>
      </c>
      <c r="F1606" s="2" t="s">
        <v>4267</v>
      </c>
      <c r="G1606" s="2" t="s">
        <v>3</v>
      </c>
      <c r="H1606" s="2" t="s">
        <v>4268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2</v>
      </c>
      <c r="P1606" s="2" t="s">
        <v>1</v>
      </c>
      <c r="Q1606" s="1">
        <v>601.26679399999989</v>
      </c>
      <c r="R1606" s="1">
        <v>0</v>
      </c>
      <c r="S1606" s="1">
        <v>474.55345</v>
      </c>
      <c r="T1606" s="1">
        <v>0</v>
      </c>
      <c r="U1606" s="2" t="s">
        <v>0</v>
      </c>
      <c r="V1606" s="1">
        <v>0</v>
      </c>
      <c r="W1606" s="1">
        <v>109.23560000000001</v>
      </c>
      <c r="X1606" s="2" t="s">
        <v>0</v>
      </c>
      <c r="Y1606" s="1">
        <v>17.477744000000001</v>
      </c>
      <c r="Z1606" s="3">
        <v>0</v>
      </c>
      <c r="AA1606" s="3" t="s">
        <v>0</v>
      </c>
      <c r="AB1606" s="3">
        <v>0</v>
      </c>
      <c r="AC1606" s="3">
        <v>0</v>
      </c>
      <c r="AD1606" s="3" t="s">
        <v>0</v>
      </c>
      <c r="AE1606" s="3">
        <v>0</v>
      </c>
      <c r="AF1606" s="4">
        <v>0</v>
      </c>
      <c r="AG1606" s="4" t="s">
        <v>0</v>
      </c>
      <c r="AH1606" s="4">
        <v>0</v>
      </c>
      <c r="AI1606" s="4">
        <v>0</v>
      </c>
      <c r="AJ1606" s="4" t="s">
        <v>0</v>
      </c>
      <c r="AK1606" s="4">
        <v>0</v>
      </c>
      <c r="AL1606" s="4">
        <v>0</v>
      </c>
      <c r="AM1606" s="4" t="s">
        <v>1</v>
      </c>
      <c r="AN1606" s="4" t="s">
        <v>1</v>
      </c>
      <c r="AO1606" s="4" t="s">
        <v>1</v>
      </c>
      <c r="AP1606" s="4" t="s">
        <v>1</v>
      </c>
      <c r="AQ1606" s="4">
        <v>601.266794</v>
      </c>
      <c r="AR1606" s="4">
        <v>0</v>
      </c>
    </row>
    <row r="1607" spans="1:44" x14ac:dyDescent="0.25">
      <c r="A1607" s="2" t="s">
        <v>811</v>
      </c>
      <c r="B1607" s="47">
        <v>44495</v>
      </c>
      <c r="C1607" s="2" t="s">
        <v>6</v>
      </c>
      <c r="D1607" s="2" t="s">
        <v>5</v>
      </c>
      <c r="E1607" s="2" t="s">
        <v>174</v>
      </c>
      <c r="F1607" s="2" t="s">
        <v>2520</v>
      </c>
      <c r="G1607" s="2" t="s">
        <v>3</v>
      </c>
      <c r="H1607" s="2" t="s">
        <v>4269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</v>
      </c>
      <c r="P1607" s="2" t="s">
        <v>1</v>
      </c>
      <c r="Q1607" s="1">
        <v>422.10789999999997</v>
      </c>
      <c r="R1607" s="1">
        <v>0</v>
      </c>
      <c r="S1607" s="1">
        <v>335.99650000000003</v>
      </c>
      <c r="T1607" s="1">
        <v>0</v>
      </c>
      <c r="U1607" s="2" t="s">
        <v>0</v>
      </c>
      <c r="V1607" s="1">
        <v>0</v>
      </c>
      <c r="W1607" s="1">
        <v>74.233900000000006</v>
      </c>
      <c r="X1607" s="2" t="s">
        <v>8</v>
      </c>
      <c r="Y1607" s="1">
        <v>11.8775</v>
      </c>
      <c r="Z1607" s="3">
        <v>0</v>
      </c>
      <c r="AA1607" s="3" t="s">
        <v>0</v>
      </c>
      <c r="AB1607" s="3">
        <v>0</v>
      </c>
      <c r="AC1607" s="3">
        <v>0</v>
      </c>
      <c r="AD1607" s="3" t="s">
        <v>0</v>
      </c>
      <c r="AE1607" s="3">
        <v>0</v>
      </c>
      <c r="AF1607" s="4">
        <v>0</v>
      </c>
      <c r="AG1607" s="4" t="s">
        <v>0</v>
      </c>
      <c r="AH1607" s="4">
        <v>0</v>
      </c>
      <c r="AI1607" s="4">
        <v>0</v>
      </c>
      <c r="AJ1607" s="4" t="s">
        <v>0</v>
      </c>
      <c r="AK1607" s="4">
        <v>0</v>
      </c>
      <c r="AL1607" s="4">
        <v>0</v>
      </c>
      <c r="AM1607" s="4" t="s">
        <v>1</v>
      </c>
      <c r="AN1607" s="4" t="s">
        <v>1</v>
      </c>
      <c r="AO1607" s="4" t="s">
        <v>1</v>
      </c>
      <c r="AP1607" s="4" t="s">
        <v>1</v>
      </c>
      <c r="AQ1607" s="4">
        <v>422.10790000000003</v>
      </c>
      <c r="AR1607" s="4">
        <v>0</v>
      </c>
    </row>
    <row r="1608" spans="1:44" x14ac:dyDescent="0.25">
      <c r="A1608" s="2" t="s">
        <v>812</v>
      </c>
      <c r="B1608" s="47">
        <v>44495</v>
      </c>
      <c r="C1608" s="2" t="s">
        <v>6</v>
      </c>
      <c r="D1608" s="2" t="s">
        <v>929</v>
      </c>
      <c r="E1608" s="2" t="s">
        <v>930</v>
      </c>
      <c r="F1608" s="2" t="s">
        <v>4270</v>
      </c>
      <c r="G1608" s="2" t="s">
        <v>3</v>
      </c>
      <c r="H1608" s="2" t="s">
        <v>4271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4272</v>
      </c>
      <c r="P1608" s="2" t="s">
        <v>4273</v>
      </c>
      <c r="Q1608" s="1">
        <v>6.58</v>
      </c>
      <c r="R1608" s="1">
        <v>0</v>
      </c>
      <c r="S1608" s="1">
        <v>6.58</v>
      </c>
      <c r="T1608" s="1">
        <v>0</v>
      </c>
      <c r="U1608" s="2" t="s">
        <v>0</v>
      </c>
      <c r="V1608" s="1">
        <v>0</v>
      </c>
      <c r="W1608" s="1">
        <v>0</v>
      </c>
      <c r="X1608" s="2" t="s">
        <v>0</v>
      </c>
      <c r="Y1608" s="1">
        <v>0</v>
      </c>
      <c r="Z1608" s="3">
        <v>0</v>
      </c>
      <c r="AA1608" s="3" t="s">
        <v>0</v>
      </c>
      <c r="AB1608" s="3">
        <v>0</v>
      </c>
      <c r="AC1608" s="3">
        <v>0</v>
      </c>
      <c r="AD1608" s="3" t="s">
        <v>0</v>
      </c>
      <c r="AE1608" s="3">
        <v>0</v>
      </c>
      <c r="AF1608" s="4">
        <v>0</v>
      </c>
      <c r="AG1608" s="4" t="s">
        <v>0</v>
      </c>
      <c r="AH1608" s="4">
        <v>0</v>
      </c>
      <c r="AI1608" s="4">
        <v>0</v>
      </c>
      <c r="AJ1608" s="4" t="s">
        <v>0</v>
      </c>
      <c r="AK1608" s="4">
        <v>0</v>
      </c>
      <c r="AL1608" s="4">
        <v>0</v>
      </c>
      <c r="AM1608" s="4" t="s">
        <v>1</v>
      </c>
      <c r="AN1608" s="4" t="s">
        <v>1</v>
      </c>
      <c r="AO1608" s="4" t="s">
        <v>1</v>
      </c>
      <c r="AP1608" s="4" t="s">
        <v>1</v>
      </c>
      <c r="AQ1608" s="4">
        <v>6.58</v>
      </c>
      <c r="AR1608" s="4">
        <v>0</v>
      </c>
    </row>
    <row r="1609" spans="1:44" x14ac:dyDescent="0.25">
      <c r="A1609" s="2" t="s">
        <v>813</v>
      </c>
      <c r="B1609" s="47">
        <v>44495</v>
      </c>
      <c r="C1609" s="2" t="s">
        <v>6</v>
      </c>
      <c r="D1609" s="2" t="s">
        <v>929</v>
      </c>
      <c r="E1609" s="2" t="s">
        <v>930</v>
      </c>
      <c r="F1609" s="2" t="s">
        <v>4270</v>
      </c>
      <c r="G1609" s="2" t="s">
        <v>3</v>
      </c>
      <c r="H1609" s="2" t="s">
        <v>4274</v>
      </c>
      <c r="I1609" s="1" t="s">
        <v>1</v>
      </c>
      <c r="J1609" s="1" t="s">
        <v>1</v>
      </c>
      <c r="K1609" s="1" t="s">
        <v>1</v>
      </c>
      <c r="L1609" s="1" t="s">
        <v>1</v>
      </c>
      <c r="M1609" s="1">
        <v>0</v>
      </c>
      <c r="N1609" s="2" t="s">
        <v>1</v>
      </c>
      <c r="O1609" s="2" t="s">
        <v>2</v>
      </c>
      <c r="P1609" s="2" t="s">
        <v>1</v>
      </c>
      <c r="Q1609" s="1">
        <v>101.81945</v>
      </c>
      <c r="R1609" s="1">
        <v>0</v>
      </c>
      <c r="S1609" s="1">
        <v>101.81945</v>
      </c>
      <c r="T1609" s="1">
        <v>0</v>
      </c>
      <c r="U1609" s="2" t="s">
        <v>0</v>
      </c>
      <c r="V1609" s="1">
        <v>0</v>
      </c>
      <c r="W1609" s="1">
        <v>0</v>
      </c>
      <c r="X1609" s="2" t="s">
        <v>0</v>
      </c>
      <c r="Y1609" s="1">
        <v>0</v>
      </c>
      <c r="Z1609" s="3">
        <v>0</v>
      </c>
      <c r="AA1609" s="3" t="s">
        <v>0</v>
      </c>
      <c r="AB1609" s="3">
        <v>0</v>
      </c>
      <c r="AC1609" s="3">
        <v>0</v>
      </c>
      <c r="AD1609" s="3" t="s">
        <v>0</v>
      </c>
      <c r="AE1609" s="3">
        <v>0</v>
      </c>
      <c r="AF1609" s="4">
        <v>0</v>
      </c>
      <c r="AG1609" s="4" t="s">
        <v>0</v>
      </c>
      <c r="AH1609" s="4">
        <v>0</v>
      </c>
      <c r="AI1609" s="4">
        <v>0</v>
      </c>
      <c r="AJ1609" s="4" t="s">
        <v>0</v>
      </c>
      <c r="AK1609" s="4">
        <v>0</v>
      </c>
      <c r="AL1609" s="4">
        <v>0</v>
      </c>
      <c r="AM1609" s="4" t="s">
        <v>1</v>
      </c>
      <c r="AN1609" s="4" t="s">
        <v>1</v>
      </c>
      <c r="AO1609" s="4" t="s">
        <v>1</v>
      </c>
      <c r="AP1609" s="4" t="s">
        <v>1</v>
      </c>
      <c r="AQ1609" s="4">
        <v>101.81945</v>
      </c>
      <c r="AR1609" s="4">
        <v>0</v>
      </c>
    </row>
    <row r="1610" spans="1:44" x14ac:dyDescent="0.25">
      <c r="A1610" s="2" t="s">
        <v>814</v>
      </c>
      <c r="B1610" s="47">
        <v>44495</v>
      </c>
      <c r="C1610" s="2" t="s">
        <v>6</v>
      </c>
      <c r="D1610" s="2" t="s">
        <v>929</v>
      </c>
      <c r="E1610" s="2" t="s">
        <v>930</v>
      </c>
      <c r="F1610" s="2" t="s">
        <v>4270</v>
      </c>
      <c r="G1610" s="2" t="s">
        <v>3</v>
      </c>
      <c r="H1610" s="2" t="s">
        <v>4275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2</v>
      </c>
      <c r="P1610" s="2" t="s">
        <v>1</v>
      </c>
      <c r="Q1610" s="1">
        <v>902.71704999999997</v>
      </c>
      <c r="R1610" s="1">
        <v>0</v>
      </c>
      <c r="S1610" s="1">
        <v>693.00274999999999</v>
      </c>
      <c r="T1610" s="1">
        <v>0</v>
      </c>
      <c r="U1610" s="2" t="s">
        <v>0</v>
      </c>
      <c r="V1610" s="1">
        <v>0</v>
      </c>
      <c r="W1610" s="1">
        <v>180.78840000000005</v>
      </c>
      <c r="X1610" s="2" t="s">
        <v>8</v>
      </c>
      <c r="Y1610" s="1">
        <v>28.925899999999999</v>
      </c>
      <c r="Z1610" s="3">
        <v>0</v>
      </c>
      <c r="AA1610" s="3" t="s">
        <v>0</v>
      </c>
      <c r="AB1610" s="3">
        <v>0</v>
      </c>
      <c r="AC1610" s="3">
        <v>0</v>
      </c>
      <c r="AD1610" s="3" t="s">
        <v>0</v>
      </c>
      <c r="AE1610" s="3">
        <v>0</v>
      </c>
      <c r="AF1610" s="4">
        <v>0</v>
      </c>
      <c r="AG1610" s="4" t="s">
        <v>0</v>
      </c>
      <c r="AH1610" s="4">
        <v>0</v>
      </c>
      <c r="AI1610" s="4">
        <v>0</v>
      </c>
      <c r="AJ1610" s="4" t="s">
        <v>0</v>
      </c>
      <c r="AK1610" s="4">
        <v>0</v>
      </c>
      <c r="AL1610" s="4">
        <v>0</v>
      </c>
      <c r="AM1610" s="4" t="s">
        <v>1</v>
      </c>
      <c r="AN1610" s="4" t="s">
        <v>1</v>
      </c>
      <c r="AO1610" s="4" t="s">
        <v>1</v>
      </c>
      <c r="AP1610" s="4" t="s">
        <v>1</v>
      </c>
      <c r="AQ1610" s="4">
        <v>902.71704999999997</v>
      </c>
      <c r="AR1610" s="4">
        <v>0</v>
      </c>
    </row>
    <row r="1611" spans="1:44" x14ac:dyDescent="0.25">
      <c r="A1611" s="2" t="s">
        <v>815</v>
      </c>
      <c r="B1611" s="47">
        <v>44495</v>
      </c>
      <c r="C1611" s="2" t="s">
        <v>6</v>
      </c>
      <c r="D1611" s="2" t="s">
        <v>884</v>
      </c>
      <c r="E1611" s="2" t="s">
        <v>850</v>
      </c>
      <c r="F1611" s="2" t="s">
        <v>4276</v>
      </c>
      <c r="G1611" s="2" t="s">
        <v>3</v>
      </c>
      <c r="H1611" s="2" t="s">
        <v>3188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2</v>
      </c>
      <c r="P1611" s="2" t="s">
        <v>1</v>
      </c>
      <c r="Q1611" s="1">
        <v>0</v>
      </c>
      <c r="R1611" s="1">
        <v>0</v>
      </c>
      <c r="S1611" s="1">
        <v>0</v>
      </c>
      <c r="T1611" s="1">
        <v>0</v>
      </c>
      <c r="U1611" s="2" t="s">
        <v>0</v>
      </c>
      <c r="V1611" s="1">
        <v>0</v>
      </c>
      <c r="W1611" s="1">
        <v>0</v>
      </c>
      <c r="X1611" s="2" t="s">
        <v>8</v>
      </c>
      <c r="Y1611" s="1">
        <v>0</v>
      </c>
      <c r="Z1611" s="3">
        <v>0</v>
      </c>
      <c r="AA1611" s="3" t="s">
        <v>0</v>
      </c>
      <c r="AB1611" s="3">
        <v>0</v>
      </c>
      <c r="AC1611" s="3">
        <v>0</v>
      </c>
      <c r="AD1611" s="3" t="s">
        <v>0</v>
      </c>
      <c r="AE1611" s="3">
        <v>0</v>
      </c>
      <c r="AF1611" s="4">
        <v>0</v>
      </c>
      <c r="AG1611" s="4" t="s">
        <v>0</v>
      </c>
      <c r="AH1611" s="4">
        <v>0</v>
      </c>
      <c r="AI1611" s="4">
        <v>0</v>
      </c>
      <c r="AJ1611" s="4" t="s">
        <v>0</v>
      </c>
      <c r="AK1611" s="4">
        <v>0</v>
      </c>
      <c r="AL1611" s="4">
        <v>0</v>
      </c>
      <c r="AO1611" s="4">
        <v>0</v>
      </c>
      <c r="AP1611" s="4">
        <v>0</v>
      </c>
      <c r="AQ1611" s="4">
        <v>0</v>
      </c>
      <c r="AR1611" s="4">
        <v>0</v>
      </c>
    </row>
    <row r="1612" spans="1:44" x14ac:dyDescent="0.25">
      <c r="A1612" s="2" t="s">
        <v>816</v>
      </c>
      <c r="B1612" s="47">
        <v>44496</v>
      </c>
      <c r="C1612" s="2" t="s">
        <v>6</v>
      </c>
      <c r="D1612" s="2" t="s">
        <v>48</v>
      </c>
      <c r="E1612" s="2" t="s">
        <v>229</v>
      </c>
      <c r="F1612" s="2" t="s">
        <v>4277</v>
      </c>
      <c r="G1612" s="2" t="s">
        <v>3</v>
      </c>
      <c r="H1612" s="2" t="s">
        <v>4278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1">
        <v>3515.2302499999996</v>
      </c>
      <c r="R1612" s="1">
        <v>0</v>
      </c>
      <c r="S1612" s="1">
        <v>2864.9203500000017</v>
      </c>
      <c r="T1612" s="1">
        <v>0</v>
      </c>
      <c r="U1612" s="2" t="s">
        <v>0</v>
      </c>
      <c r="V1612" s="1">
        <v>0</v>
      </c>
      <c r="W1612" s="1">
        <v>560.61189999999988</v>
      </c>
      <c r="X1612" s="2" t="s">
        <v>0</v>
      </c>
      <c r="Y1612" s="1">
        <v>89.697999999999993</v>
      </c>
      <c r="Z1612" s="3">
        <v>0</v>
      </c>
      <c r="AA1612" s="3" t="s">
        <v>0</v>
      </c>
      <c r="AB1612" s="3">
        <v>0</v>
      </c>
      <c r="AC1612" s="3">
        <v>0</v>
      </c>
      <c r="AD1612" s="3" t="s">
        <v>0</v>
      </c>
      <c r="AE1612" s="3">
        <v>0</v>
      </c>
      <c r="AF1612" s="4">
        <v>0</v>
      </c>
      <c r="AG1612" s="4" t="s">
        <v>0</v>
      </c>
      <c r="AH1612" s="4">
        <v>0</v>
      </c>
      <c r="AI1612" s="4">
        <v>0</v>
      </c>
      <c r="AJ1612" s="4" t="s">
        <v>0</v>
      </c>
      <c r="AK1612" s="4">
        <v>0</v>
      </c>
      <c r="AL1612" s="4">
        <v>0</v>
      </c>
      <c r="AM1612" s="4" t="s">
        <v>1</v>
      </c>
      <c r="AN1612" s="4" t="s">
        <v>1</v>
      </c>
      <c r="AO1612" s="4" t="s">
        <v>1</v>
      </c>
      <c r="AP1612" s="4" t="s">
        <v>1</v>
      </c>
      <c r="AQ1612" s="4">
        <v>3515.2302500000014</v>
      </c>
      <c r="AR1612" s="4">
        <v>0</v>
      </c>
    </row>
    <row r="1613" spans="1:44" x14ac:dyDescent="0.25">
      <c r="A1613" s="2" t="s">
        <v>817</v>
      </c>
      <c r="B1613" s="47">
        <v>44496</v>
      </c>
      <c r="C1613" s="2" t="s">
        <v>1364</v>
      </c>
      <c r="D1613" s="2" t="s">
        <v>48</v>
      </c>
      <c r="E1613" s="2" t="s">
        <v>1365</v>
      </c>
      <c r="F1613" s="2" t="s">
        <v>4279</v>
      </c>
      <c r="G1613" s="2" t="s">
        <v>3</v>
      </c>
      <c r="H1613" s="2" t="s">
        <v>4280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2</v>
      </c>
      <c r="P1613" s="2" t="s">
        <v>1</v>
      </c>
      <c r="Q1613" s="1">
        <v>1837.4222600000003</v>
      </c>
      <c r="R1613" s="1">
        <v>0</v>
      </c>
      <c r="S1613" s="1">
        <v>1391.4987500000004</v>
      </c>
      <c r="T1613" s="1">
        <v>0</v>
      </c>
      <c r="U1613" s="2" t="s">
        <v>0</v>
      </c>
      <c r="V1613" s="1">
        <v>0</v>
      </c>
      <c r="W1613" s="1">
        <v>384.41685000000001</v>
      </c>
      <c r="X1613" s="2" t="s">
        <v>8</v>
      </c>
      <c r="Y1613" s="1">
        <v>61.506659999999997</v>
      </c>
      <c r="Z1613" s="3">
        <v>0</v>
      </c>
      <c r="AA1613" s="3" t="s">
        <v>0</v>
      </c>
      <c r="AB1613" s="3">
        <v>0</v>
      </c>
      <c r="AC1613" s="3">
        <v>0</v>
      </c>
      <c r="AD1613" s="3" t="s">
        <v>0</v>
      </c>
      <c r="AE1613" s="3">
        <v>0</v>
      </c>
      <c r="AF1613" s="4">
        <v>0</v>
      </c>
      <c r="AG1613" s="4" t="s">
        <v>0</v>
      </c>
      <c r="AH1613" s="4">
        <v>0</v>
      </c>
      <c r="AI1613" s="4">
        <v>0</v>
      </c>
      <c r="AJ1613" s="4" t="s">
        <v>0</v>
      </c>
      <c r="AK1613" s="4">
        <v>0</v>
      </c>
      <c r="AL1613" s="4">
        <v>0</v>
      </c>
      <c r="AM1613" s="4" t="s">
        <v>1</v>
      </c>
      <c r="AN1613" s="4" t="s">
        <v>1</v>
      </c>
      <c r="AO1613" s="4" t="s">
        <v>1</v>
      </c>
      <c r="AP1613" s="4" t="s">
        <v>1</v>
      </c>
      <c r="AQ1613" s="4">
        <v>1837.4222600000005</v>
      </c>
      <c r="AR1613" s="4">
        <v>0</v>
      </c>
    </row>
    <row r="1614" spans="1:44" x14ac:dyDescent="0.25">
      <c r="A1614" s="2" t="s">
        <v>818</v>
      </c>
      <c r="B1614" s="47">
        <v>44496</v>
      </c>
      <c r="C1614" s="2" t="s">
        <v>26</v>
      </c>
      <c r="D1614" s="2" t="s">
        <v>48</v>
      </c>
      <c r="E1614" s="2" t="s">
        <v>220</v>
      </c>
      <c r="F1614" s="2" t="s">
        <v>4281</v>
      </c>
      <c r="G1614" s="2" t="s">
        <v>3</v>
      </c>
      <c r="H1614" s="2" t="s">
        <v>4282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</v>
      </c>
      <c r="P1614" s="2" t="s">
        <v>1</v>
      </c>
      <c r="Q1614" s="1">
        <v>1798.8790979999999</v>
      </c>
      <c r="R1614" s="1">
        <v>0</v>
      </c>
      <c r="S1614" s="1">
        <v>1197.3578500000003</v>
      </c>
      <c r="T1614" s="1">
        <v>0</v>
      </c>
      <c r="U1614" s="2" t="s">
        <v>0</v>
      </c>
      <c r="V1614" s="1">
        <v>0</v>
      </c>
      <c r="W1614" s="1">
        <v>518.55280000000005</v>
      </c>
      <c r="X1614" s="2" t="s">
        <v>8</v>
      </c>
      <c r="Y1614" s="1">
        <v>82.968447999999981</v>
      </c>
      <c r="Z1614" s="3">
        <v>0</v>
      </c>
      <c r="AA1614" s="3" t="s">
        <v>0</v>
      </c>
      <c r="AB1614" s="3">
        <v>0</v>
      </c>
      <c r="AC1614" s="3">
        <v>0</v>
      </c>
      <c r="AD1614" s="3" t="s">
        <v>0</v>
      </c>
      <c r="AE1614" s="3">
        <v>0</v>
      </c>
      <c r="AF1614" s="4">
        <v>0</v>
      </c>
      <c r="AG1614" s="4" t="s">
        <v>0</v>
      </c>
      <c r="AH1614" s="4">
        <v>0</v>
      </c>
      <c r="AI1614" s="4">
        <v>0</v>
      </c>
      <c r="AJ1614" s="4" t="s">
        <v>0</v>
      </c>
      <c r="AK1614" s="4">
        <v>0</v>
      </c>
      <c r="AL1614" s="4">
        <v>0</v>
      </c>
      <c r="AM1614" s="4" t="s">
        <v>1</v>
      </c>
      <c r="AN1614" s="4" t="s">
        <v>1</v>
      </c>
      <c r="AO1614" s="4" t="s">
        <v>1</v>
      </c>
      <c r="AP1614" s="4" t="s">
        <v>1</v>
      </c>
      <c r="AQ1614" s="4">
        <v>1798.8790980000003</v>
      </c>
      <c r="AR1614" s="4">
        <v>0</v>
      </c>
    </row>
    <row r="1615" spans="1:44" x14ac:dyDescent="0.25">
      <c r="A1615" s="2" t="s">
        <v>819</v>
      </c>
      <c r="B1615" s="46">
        <v>44496</v>
      </c>
      <c r="C1615" s="2" t="s">
        <v>1364</v>
      </c>
      <c r="D1615" s="2" t="s">
        <v>41</v>
      </c>
      <c r="E1615" s="2" t="s">
        <v>1366</v>
      </c>
      <c r="F1615" s="58" t="s">
        <v>4279</v>
      </c>
      <c r="G1615" s="2" t="s">
        <v>3</v>
      </c>
      <c r="H1615" s="2" t="s">
        <v>4283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1">
        <v>2136.7877040000008</v>
      </c>
      <c r="R1615" s="1">
        <v>0</v>
      </c>
      <c r="S1615" s="1">
        <v>1788.0242499999997</v>
      </c>
      <c r="T1615" s="1">
        <v>0</v>
      </c>
      <c r="U1615" s="2" t="s">
        <v>0</v>
      </c>
      <c r="V1615" s="1">
        <v>0</v>
      </c>
      <c r="W1615" s="1">
        <v>300.65814999999998</v>
      </c>
      <c r="X1615" s="2" t="s">
        <v>0</v>
      </c>
      <c r="Y1615" s="1">
        <v>48.105304000000004</v>
      </c>
      <c r="Z1615" s="3">
        <v>0</v>
      </c>
      <c r="AA1615" s="3" t="s">
        <v>0</v>
      </c>
      <c r="AB1615" s="3">
        <v>0</v>
      </c>
      <c r="AC1615" s="3">
        <v>0</v>
      </c>
      <c r="AD1615" s="3" t="s">
        <v>0</v>
      </c>
      <c r="AE1615" s="3">
        <v>0</v>
      </c>
      <c r="AF1615" s="4">
        <v>0</v>
      </c>
      <c r="AG1615" s="4" t="s">
        <v>0</v>
      </c>
      <c r="AH1615" s="4">
        <v>0</v>
      </c>
      <c r="AI1615" s="4">
        <v>0</v>
      </c>
      <c r="AJ1615" s="4" t="s">
        <v>0</v>
      </c>
      <c r="AK1615" s="4">
        <v>0</v>
      </c>
      <c r="AL1615" s="4">
        <v>0</v>
      </c>
      <c r="AM1615" s="4" t="s">
        <v>1</v>
      </c>
      <c r="AN1615" s="4" t="s">
        <v>1</v>
      </c>
      <c r="AO1615" s="4" t="s">
        <v>1</v>
      </c>
      <c r="AP1615" s="4" t="s">
        <v>1</v>
      </c>
      <c r="AQ1615" s="4">
        <v>2136.7877039999998</v>
      </c>
      <c r="AR1615" s="4">
        <v>0</v>
      </c>
    </row>
    <row r="1616" spans="1:44" x14ac:dyDescent="0.25">
      <c r="A1616" s="2" t="s">
        <v>820</v>
      </c>
      <c r="B1616" s="47">
        <v>44496</v>
      </c>
      <c r="C1616" s="2" t="s">
        <v>6</v>
      </c>
      <c r="D1616" s="2" t="s">
        <v>41</v>
      </c>
      <c r="E1616" s="2" t="s">
        <v>218</v>
      </c>
      <c r="F1616" s="2" t="s">
        <v>4284</v>
      </c>
      <c r="G1616" s="2" t="s">
        <v>3</v>
      </c>
      <c r="H1616" s="2" t="s">
        <v>4285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1261</v>
      </c>
      <c r="P1616" s="2" t="s">
        <v>4286</v>
      </c>
      <c r="Q1616" s="1">
        <v>508.15429999999998</v>
      </c>
      <c r="R1616" s="1">
        <v>0</v>
      </c>
      <c r="S1616" s="1">
        <v>508.15429999999998</v>
      </c>
      <c r="T1616" s="1">
        <v>0</v>
      </c>
      <c r="U1616" s="2" t="s">
        <v>0</v>
      </c>
      <c r="V1616" s="1">
        <v>0</v>
      </c>
      <c r="W1616" s="1">
        <v>0</v>
      </c>
      <c r="X1616" s="2" t="s">
        <v>0</v>
      </c>
      <c r="Y1616" s="1">
        <v>0</v>
      </c>
      <c r="Z1616" s="3">
        <v>0</v>
      </c>
      <c r="AA1616" s="3" t="s">
        <v>0</v>
      </c>
      <c r="AB1616" s="3">
        <v>0</v>
      </c>
      <c r="AC1616" s="3">
        <v>0</v>
      </c>
      <c r="AD1616" s="3" t="s">
        <v>0</v>
      </c>
      <c r="AE1616" s="3">
        <v>0</v>
      </c>
      <c r="AF1616" s="4">
        <v>0</v>
      </c>
      <c r="AG1616" s="4" t="s">
        <v>0</v>
      </c>
      <c r="AH1616" s="4">
        <v>0</v>
      </c>
      <c r="AI1616" s="4">
        <v>0</v>
      </c>
      <c r="AJ1616" s="4" t="s">
        <v>0</v>
      </c>
      <c r="AK1616" s="4">
        <v>0</v>
      </c>
      <c r="AL1616" s="4">
        <v>0</v>
      </c>
      <c r="AM1616" s="4" t="s">
        <v>1</v>
      </c>
      <c r="AN1616" s="4" t="s">
        <v>1</v>
      </c>
      <c r="AO1616" s="4" t="s">
        <v>1</v>
      </c>
      <c r="AP1616" s="4" t="s">
        <v>1</v>
      </c>
      <c r="AQ1616" s="4">
        <v>508.15429999999998</v>
      </c>
      <c r="AR1616" s="4">
        <v>0</v>
      </c>
    </row>
    <row r="1617" spans="1:44" x14ac:dyDescent="0.25">
      <c r="A1617" s="2" t="s">
        <v>821</v>
      </c>
      <c r="B1617" s="47">
        <v>44496</v>
      </c>
      <c r="C1617" s="2" t="s">
        <v>6</v>
      </c>
      <c r="D1617" s="2" t="s">
        <v>41</v>
      </c>
      <c r="E1617" s="2" t="s">
        <v>218</v>
      </c>
      <c r="F1617" s="2" t="s">
        <v>4284</v>
      </c>
      <c r="G1617" s="2" t="s">
        <v>3</v>
      </c>
      <c r="H1617" s="2" t="s">
        <v>4287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2</v>
      </c>
      <c r="P1617" s="2" t="s">
        <v>1</v>
      </c>
      <c r="Q1617" s="1">
        <v>928.27790000000005</v>
      </c>
      <c r="R1617" s="1">
        <v>0</v>
      </c>
      <c r="S1617" s="1">
        <v>650.63699999999994</v>
      </c>
      <c r="T1617" s="1">
        <v>0</v>
      </c>
      <c r="U1617" s="2" t="s">
        <v>0</v>
      </c>
      <c r="V1617" s="1">
        <v>0</v>
      </c>
      <c r="W1617" s="1">
        <v>239.34559999999999</v>
      </c>
      <c r="X1617" s="2" t="s">
        <v>0</v>
      </c>
      <c r="Y1617" s="1">
        <v>38.295299999999997</v>
      </c>
      <c r="Z1617" s="3">
        <v>0</v>
      </c>
      <c r="AA1617" s="3" t="s">
        <v>0</v>
      </c>
      <c r="AB1617" s="3">
        <v>0</v>
      </c>
      <c r="AC1617" s="3">
        <v>0</v>
      </c>
      <c r="AD1617" s="3" t="s">
        <v>0</v>
      </c>
      <c r="AE1617" s="3">
        <v>0</v>
      </c>
      <c r="AF1617" s="4">
        <v>0</v>
      </c>
      <c r="AG1617" s="4" t="s">
        <v>0</v>
      </c>
      <c r="AH1617" s="4">
        <v>0</v>
      </c>
      <c r="AI1617" s="4">
        <v>0</v>
      </c>
      <c r="AJ1617" s="4" t="s">
        <v>0</v>
      </c>
      <c r="AK1617" s="4">
        <v>0</v>
      </c>
      <c r="AL1617" s="4">
        <v>0</v>
      </c>
      <c r="AM1617" s="4" t="s">
        <v>1</v>
      </c>
      <c r="AN1617" s="4" t="s">
        <v>1</v>
      </c>
      <c r="AO1617" s="4" t="s">
        <v>1</v>
      </c>
      <c r="AP1617" s="4" t="s">
        <v>1</v>
      </c>
      <c r="AQ1617" s="4">
        <v>928.27789999999993</v>
      </c>
      <c r="AR1617" s="4">
        <v>0</v>
      </c>
    </row>
    <row r="1618" spans="1:44" x14ac:dyDescent="0.25">
      <c r="A1618" s="2" t="s">
        <v>822</v>
      </c>
      <c r="B1618" s="47">
        <v>44496</v>
      </c>
      <c r="C1618" s="2" t="s">
        <v>6</v>
      </c>
      <c r="D1618" s="2" t="s">
        <v>41</v>
      </c>
      <c r="E1618" s="2" t="s">
        <v>218</v>
      </c>
      <c r="F1618" s="2" t="s">
        <v>4284</v>
      </c>
      <c r="G1618" s="2" t="s">
        <v>3</v>
      </c>
      <c r="H1618" s="2" t="s">
        <v>4288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1">
        <v>3087.6511659999996</v>
      </c>
      <c r="R1618" s="1">
        <v>0</v>
      </c>
      <c r="S1618" s="1">
        <v>2208.3831</v>
      </c>
      <c r="T1618" s="1">
        <v>0</v>
      </c>
      <c r="U1618" s="2" t="s">
        <v>0</v>
      </c>
      <c r="V1618" s="1">
        <v>0</v>
      </c>
      <c r="W1618" s="1">
        <v>757.98964999999998</v>
      </c>
      <c r="X1618" s="2" t="s">
        <v>8</v>
      </c>
      <c r="Y1618" s="1">
        <v>121.27841600000001</v>
      </c>
      <c r="Z1618" s="3">
        <v>0</v>
      </c>
      <c r="AA1618" s="3" t="s">
        <v>0</v>
      </c>
      <c r="AB1618" s="3">
        <v>0</v>
      </c>
      <c r="AC1618" s="3">
        <v>0</v>
      </c>
      <c r="AD1618" s="3" t="s">
        <v>0</v>
      </c>
      <c r="AE1618" s="3">
        <v>0</v>
      </c>
      <c r="AF1618" s="4">
        <v>0</v>
      </c>
      <c r="AG1618" s="4" t="s">
        <v>0</v>
      </c>
      <c r="AH1618" s="4">
        <v>0</v>
      </c>
      <c r="AI1618" s="4">
        <v>0</v>
      </c>
      <c r="AJ1618" s="4" t="s">
        <v>0</v>
      </c>
      <c r="AK1618" s="4">
        <v>0</v>
      </c>
      <c r="AL1618" s="4">
        <v>0</v>
      </c>
      <c r="AM1618" s="4" t="s">
        <v>1</v>
      </c>
      <c r="AN1618" s="4" t="s">
        <v>1</v>
      </c>
      <c r="AO1618" s="4" t="s">
        <v>1</v>
      </c>
      <c r="AP1618" s="4" t="s">
        <v>1</v>
      </c>
      <c r="AQ1618" s="4">
        <v>3087.6511660000001</v>
      </c>
      <c r="AR1618" s="4">
        <v>0</v>
      </c>
    </row>
    <row r="1619" spans="1:44" x14ac:dyDescent="0.25">
      <c r="A1619" s="2" t="s">
        <v>823</v>
      </c>
      <c r="B1619" s="47">
        <v>44496</v>
      </c>
      <c r="C1619" s="2" t="s">
        <v>34</v>
      </c>
      <c r="D1619" s="2" t="s">
        <v>41</v>
      </c>
      <c r="E1619" s="2" t="s">
        <v>216</v>
      </c>
      <c r="F1619" s="2" t="s">
        <v>4289</v>
      </c>
      <c r="G1619" s="2" t="s">
        <v>3</v>
      </c>
      <c r="H1619" s="2" t="s">
        <v>4290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2</v>
      </c>
      <c r="P1619" s="2" t="s">
        <v>1</v>
      </c>
      <c r="Q1619" s="1">
        <v>848.90705000000014</v>
      </c>
      <c r="R1619" s="1">
        <v>0</v>
      </c>
      <c r="S1619" s="1">
        <v>780.31625000000008</v>
      </c>
      <c r="T1619" s="1">
        <v>0</v>
      </c>
      <c r="U1619" s="2" t="s">
        <v>0</v>
      </c>
      <c r="V1619" s="1">
        <v>0</v>
      </c>
      <c r="W1619" s="1">
        <v>59.13</v>
      </c>
      <c r="X1619" s="2" t="s">
        <v>0</v>
      </c>
      <c r="Y1619" s="1">
        <v>9.460799999999999</v>
      </c>
      <c r="Z1619" s="3">
        <v>0</v>
      </c>
      <c r="AA1619" s="3" t="s">
        <v>0</v>
      </c>
      <c r="AB1619" s="3">
        <v>0</v>
      </c>
      <c r="AC1619" s="3">
        <v>0</v>
      </c>
      <c r="AD1619" s="3" t="s">
        <v>0</v>
      </c>
      <c r="AE1619" s="3">
        <v>0</v>
      </c>
      <c r="AF1619" s="4">
        <v>0</v>
      </c>
      <c r="AG1619" s="4" t="s">
        <v>0</v>
      </c>
      <c r="AH1619" s="4">
        <v>0</v>
      </c>
      <c r="AI1619" s="4">
        <v>0</v>
      </c>
      <c r="AJ1619" s="4" t="s">
        <v>0</v>
      </c>
      <c r="AK1619" s="4">
        <v>0</v>
      </c>
      <c r="AL1619" s="4">
        <v>0</v>
      </c>
      <c r="AM1619" s="4" t="s">
        <v>1</v>
      </c>
      <c r="AN1619" s="4" t="s">
        <v>1</v>
      </c>
      <c r="AO1619" s="4" t="s">
        <v>1</v>
      </c>
      <c r="AP1619" s="4" t="s">
        <v>1</v>
      </c>
      <c r="AQ1619" s="4">
        <v>848.90705000000003</v>
      </c>
      <c r="AR1619" s="4">
        <v>0</v>
      </c>
    </row>
    <row r="1620" spans="1:44" x14ac:dyDescent="0.25">
      <c r="A1620" s="2" t="s">
        <v>824</v>
      </c>
      <c r="B1620" s="47">
        <v>44496</v>
      </c>
      <c r="C1620" s="2" t="s">
        <v>26</v>
      </c>
      <c r="D1620" s="2" t="s">
        <v>41</v>
      </c>
      <c r="E1620" s="2" t="s">
        <v>211</v>
      </c>
      <c r="F1620" s="2" t="s">
        <v>4291</v>
      </c>
      <c r="G1620" s="2" t="s">
        <v>12</v>
      </c>
      <c r="H1620" s="2" t="s">
        <v>1</v>
      </c>
      <c r="I1620" s="1" t="s">
        <v>2420</v>
      </c>
      <c r="J1620" s="1" t="s">
        <v>1</v>
      </c>
      <c r="K1620" s="1" t="s">
        <v>4292</v>
      </c>
      <c r="L1620" s="1" t="s">
        <v>4293</v>
      </c>
      <c r="M1620" s="1">
        <v>19.920000000000002</v>
      </c>
      <c r="N1620" s="2" t="s">
        <v>11</v>
      </c>
      <c r="O1620" s="2" t="s">
        <v>4294</v>
      </c>
      <c r="P1620" s="2" t="s">
        <v>4295</v>
      </c>
      <c r="Q1620" s="1">
        <v>-6.44</v>
      </c>
      <c r="R1620" s="1">
        <v>0</v>
      </c>
      <c r="S1620" s="1">
        <v>-6.44</v>
      </c>
      <c r="T1620" s="1">
        <v>0</v>
      </c>
      <c r="U1620" s="2" t="s">
        <v>0</v>
      </c>
      <c r="V1620" s="1">
        <v>0</v>
      </c>
      <c r="W1620" s="1">
        <v>0</v>
      </c>
      <c r="X1620" s="2" t="s">
        <v>0</v>
      </c>
      <c r="Y1620" s="1">
        <v>0</v>
      </c>
      <c r="Z1620" s="3">
        <v>0</v>
      </c>
      <c r="AA1620" s="3" t="s">
        <v>0</v>
      </c>
      <c r="AB1620" s="3">
        <v>0</v>
      </c>
      <c r="AC1620" s="3">
        <v>0</v>
      </c>
      <c r="AD1620" s="3" t="s">
        <v>0</v>
      </c>
      <c r="AE1620" s="3">
        <v>0</v>
      </c>
      <c r="AF1620" s="4">
        <v>0</v>
      </c>
      <c r="AG1620" s="4" t="s">
        <v>0</v>
      </c>
      <c r="AH1620" s="4">
        <v>0</v>
      </c>
      <c r="AI1620" s="4">
        <v>0</v>
      </c>
      <c r="AJ1620" s="4" t="s">
        <v>0</v>
      </c>
      <c r="AK1620" s="4">
        <v>0</v>
      </c>
      <c r="AL1620" s="4">
        <v>0</v>
      </c>
      <c r="AM1620" s="4" t="s">
        <v>1</v>
      </c>
      <c r="AN1620" s="4" t="s">
        <v>1</v>
      </c>
      <c r="AO1620" s="4" t="s">
        <v>1</v>
      </c>
      <c r="AP1620" s="4" t="s">
        <v>1</v>
      </c>
      <c r="AQ1620" s="4">
        <v>-6.44</v>
      </c>
      <c r="AR1620" s="4">
        <v>0</v>
      </c>
    </row>
    <row r="1621" spans="1:44" x14ac:dyDescent="0.25">
      <c r="A1621" s="2" t="s">
        <v>825</v>
      </c>
      <c r="B1621" s="47">
        <v>44496</v>
      </c>
      <c r="C1621" s="2" t="s">
        <v>26</v>
      </c>
      <c r="D1621" s="2" t="s">
        <v>41</v>
      </c>
      <c r="E1621" s="2" t="s">
        <v>211</v>
      </c>
      <c r="F1621" s="2" t="s">
        <v>3598</v>
      </c>
      <c r="G1621" s="2" t="s">
        <v>3</v>
      </c>
      <c r="H1621" s="2" t="s">
        <v>4296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2</v>
      </c>
      <c r="P1621" s="2" t="s">
        <v>1</v>
      </c>
      <c r="Q1621" s="1">
        <v>800.64914999999996</v>
      </c>
      <c r="R1621" s="1">
        <v>0</v>
      </c>
      <c r="S1621" s="1">
        <v>543.18714999999986</v>
      </c>
      <c r="T1621" s="1">
        <v>0</v>
      </c>
      <c r="U1621" s="2" t="s">
        <v>0</v>
      </c>
      <c r="V1621" s="1">
        <v>0</v>
      </c>
      <c r="W1621" s="1">
        <v>221.95000000000002</v>
      </c>
      <c r="X1621" s="2" t="s">
        <v>0</v>
      </c>
      <c r="Y1621" s="1">
        <v>35.511999999999993</v>
      </c>
      <c r="Z1621" s="3">
        <v>0</v>
      </c>
      <c r="AA1621" s="3" t="s">
        <v>0</v>
      </c>
      <c r="AB1621" s="3">
        <v>0</v>
      </c>
      <c r="AC1621" s="3">
        <v>0</v>
      </c>
      <c r="AD1621" s="3" t="s">
        <v>0</v>
      </c>
      <c r="AE1621" s="3">
        <v>0</v>
      </c>
      <c r="AF1621" s="4">
        <v>0</v>
      </c>
      <c r="AG1621" s="4" t="s">
        <v>0</v>
      </c>
      <c r="AH1621" s="4">
        <v>0</v>
      </c>
      <c r="AI1621" s="4">
        <v>0</v>
      </c>
      <c r="AJ1621" s="4" t="s">
        <v>0</v>
      </c>
      <c r="AK1621" s="4">
        <v>0</v>
      </c>
      <c r="AL1621" s="4">
        <v>0</v>
      </c>
      <c r="AM1621" s="4" t="s">
        <v>1</v>
      </c>
      <c r="AN1621" s="4" t="s">
        <v>1</v>
      </c>
      <c r="AO1621" s="4" t="s">
        <v>1</v>
      </c>
      <c r="AP1621" s="4" t="s">
        <v>1</v>
      </c>
      <c r="AQ1621" s="4">
        <v>800.64914999999985</v>
      </c>
      <c r="AR1621" s="4">
        <v>0</v>
      </c>
    </row>
    <row r="1622" spans="1:44" x14ac:dyDescent="0.25">
      <c r="A1622" s="2" t="s">
        <v>826</v>
      </c>
      <c r="B1622" s="47">
        <v>44496</v>
      </c>
      <c r="C1622" s="2" t="s">
        <v>6</v>
      </c>
      <c r="D1622" s="2" t="s">
        <v>41</v>
      </c>
      <c r="E1622" s="2" t="s">
        <v>214</v>
      </c>
      <c r="F1622" s="2" t="s">
        <v>2904</v>
      </c>
      <c r="G1622" s="2" t="s">
        <v>3</v>
      </c>
      <c r="H1622" s="2" t="s">
        <v>4297</v>
      </c>
      <c r="I1622" s="1"/>
      <c r="J1622" s="1"/>
      <c r="K1622" s="1"/>
      <c r="L1622" s="1"/>
      <c r="M1622" s="1">
        <v>0</v>
      </c>
      <c r="N1622" s="2"/>
      <c r="O1622" s="2" t="s">
        <v>97</v>
      </c>
      <c r="P1622" s="2"/>
      <c r="Q1622" s="1">
        <v>0</v>
      </c>
      <c r="R1622" s="1">
        <v>0</v>
      </c>
      <c r="S1622" s="1">
        <v>0</v>
      </c>
      <c r="T1622" s="1">
        <v>0</v>
      </c>
      <c r="U1622" s="2" t="s">
        <v>0</v>
      </c>
      <c r="V1622" s="1">
        <v>0</v>
      </c>
      <c r="W1622" s="1">
        <v>0</v>
      </c>
      <c r="X1622" s="2" t="s">
        <v>8</v>
      </c>
      <c r="Y1622" s="1">
        <v>0</v>
      </c>
      <c r="Z1622" s="3">
        <v>0</v>
      </c>
      <c r="AA1622" s="3" t="s">
        <v>0</v>
      </c>
      <c r="AB1622" s="3">
        <v>0</v>
      </c>
      <c r="AC1622" s="3">
        <v>0</v>
      </c>
      <c r="AD1622" s="3" t="s">
        <v>0</v>
      </c>
      <c r="AE1622" s="3">
        <v>0</v>
      </c>
      <c r="AF1622" s="4">
        <v>0</v>
      </c>
      <c r="AG1622" s="4" t="s">
        <v>0</v>
      </c>
      <c r="AH1622" s="4">
        <v>0</v>
      </c>
      <c r="AI1622" s="4">
        <v>0</v>
      </c>
      <c r="AJ1622" s="4" t="s">
        <v>0</v>
      </c>
      <c r="AK1622" s="4">
        <v>0</v>
      </c>
      <c r="AL1622" s="4">
        <v>0</v>
      </c>
      <c r="AO1622" s="4">
        <v>0</v>
      </c>
      <c r="AP1622" s="4">
        <v>0</v>
      </c>
      <c r="AQ1622" s="4">
        <v>0</v>
      </c>
      <c r="AR1622" s="4">
        <v>0</v>
      </c>
    </row>
    <row r="1623" spans="1:44" x14ac:dyDescent="0.25">
      <c r="A1623" s="2" t="s">
        <v>827</v>
      </c>
      <c r="B1623" s="47">
        <v>44496</v>
      </c>
      <c r="C1623" s="2" t="s">
        <v>6</v>
      </c>
      <c r="D1623" s="2" t="s">
        <v>41</v>
      </c>
      <c r="E1623" s="2" t="s">
        <v>214</v>
      </c>
      <c r="F1623" s="2" t="s">
        <v>2947</v>
      </c>
      <c r="G1623" s="2" t="s">
        <v>3</v>
      </c>
      <c r="H1623" s="2" t="s">
        <v>4298</v>
      </c>
      <c r="I1623" s="1"/>
      <c r="J1623" s="1"/>
      <c r="K1623" s="1"/>
      <c r="L1623" s="1"/>
      <c r="M1623" s="1">
        <v>0</v>
      </c>
      <c r="N1623" s="2"/>
      <c r="O1623" s="2" t="s">
        <v>2</v>
      </c>
      <c r="P1623" s="2"/>
      <c r="Q1623" s="1">
        <v>1223.3736000000001</v>
      </c>
      <c r="R1623" s="1">
        <v>0</v>
      </c>
      <c r="S1623" s="1">
        <v>1196.1600000000001</v>
      </c>
      <c r="T1623" s="1">
        <v>0</v>
      </c>
      <c r="U1623" s="2" t="s">
        <v>0</v>
      </c>
      <c r="V1623" s="1">
        <v>0</v>
      </c>
      <c r="W1623" s="1">
        <v>23.46</v>
      </c>
      <c r="X1623" s="2" t="s">
        <v>8</v>
      </c>
      <c r="Y1623" s="1">
        <v>3.7536</v>
      </c>
      <c r="Z1623" s="3">
        <v>0</v>
      </c>
      <c r="AA1623" s="3" t="s">
        <v>0</v>
      </c>
      <c r="AB1623" s="3">
        <v>0</v>
      </c>
      <c r="AC1623" s="3">
        <v>0</v>
      </c>
      <c r="AD1623" s="3" t="s">
        <v>0</v>
      </c>
      <c r="AE1623" s="3">
        <v>0</v>
      </c>
      <c r="AF1623" s="4">
        <v>0</v>
      </c>
      <c r="AG1623" s="4" t="s">
        <v>0</v>
      </c>
      <c r="AH1623" s="4">
        <v>0</v>
      </c>
      <c r="AI1623" s="4">
        <v>0</v>
      </c>
      <c r="AJ1623" s="4" t="s">
        <v>0</v>
      </c>
      <c r="AK1623" s="4">
        <v>0</v>
      </c>
      <c r="AL1623" s="4">
        <v>0</v>
      </c>
      <c r="AO1623" s="4">
        <v>0</v>
      </c>
      <c r="AP1623" s="4">
        <v>0</v>
      </c>
      <c r="AQ1623" s="4">
        <v>1223.3736000000001</v>
      </c>
      <c r="AR1623" s="4">
        <v>0</v>
      </c>
    </row>
    <row r="1624" spans="1:44" x14ac:dyDescent="0.25">
      <c r="A1624" s="2" t="s">
        <v>828</v>
      </c>
      <c r="B1624" s="47">
        <v>44496</v>
      </c>
      <c r="C1624" s="2" t="s">
        <v>6</v>
      </c>
      <c r="D1624" s="2" t="s">
        <v>41</v>
      </c>
      <c r="E1624" s="2" t="s">
        <v>214</v>
      </c>
      <c r="F1624" s="2" t="s">
        <v>2947</v>
      </c>
      <c r="G1624" s="2" t="s">
        <v>12</v>
      </c>
      <c r="H1624" s="2"/>
      <c r="I1624" s="1" t="s">
        <v>4299</v>
      </c>
      <c r="J1624" s="1"/>
      <c r="K1624" s="1"/>
      <c r="L1624" s="1"/>
      <c r="M1624" s="1">
        <v>0</v>
      </c>
      <c r="N1624" s="2"/>
      <c r="O1624" s="2" t="s">
        <v>2</v>
      </c>
      <c r="P1624" s="2"/>
      <c r="Q1624" s="1">
        <v>-46.97</v>
      </c>
      <c r="R1624" s="1">
        <v>0</v>
      </c>
      <c r="S1624" s="1">
        <v>-46.97</v>
      </c>
      <c r="T1624" s="1">
        <v>0</v>
      </c>
      <c r="U1624" s="2" t="s">
        <v>0</v>
      </c>
      <c r="V1624" s="1">
        <v>0</v>
      </c>
      <c r="W1624" s="1">
        <v>0</v>
      </c>
      <c r="X1624" s="2" t="s">
        <v>8</v>
      </c>
      <c r="Y1624" s="1">
        <v>0</v>
      </c>
      <c r="Z1624" s="3">
        <v>0</v>
      </c>
      <c r="AA1624" s="3" t="s">
        <v>0</v>
      </c>
      <c r="AB1624" s="3">
        <v>0</v>
      </c>
      <c r="AC1624" s="3">
        <v>0</v>
      </c>
      <c r="AD1624" s="3" t="s">
        <v>0</v>
      </c>
      <c r="AE1624" s="3">
        <v>0</v>
      </c>
      <c r="AF1624" s="4">
        <v>0</v>
      </c>
      <c r="AG1624" s="4" t="s">
        <v>0</v>
      </c>
      <c r="AH1624" s="4">
        <v>0</v>
      </c>
      <c r="AI1624" s="4">
        <v>0</v>
      </c>
      <c r="AJ1624" s="4" t="s">
        <v>0</v>
      </c>
      <c r="AK1624" s="4">
        <v>0</v>
      </c>
      <c r="AL1624" s="4">
        <v>0</v>
      </c>
      <c r="AO1624" s="4">
        <v>0</v>
      </c>
      <c r="AP1624" s="4">
        <v>0</v>
      </c>
      <c r="AQ1624" s="4">
        <v>-46.97</v>
      </c>
      <c r="AR1624" s="4">
        <v>0</v>
      </c>
    </row>
    <row r="1625" spans="1:44" x14ac:dyDescent="0.25">
      <c r="A1625" s="2" t="s">
        <v>829</v>
      </c>
      <c r="B1625" s="47">
        <v>44496</v>
      </c>
      <c r="C1625" s="2" t="s">
        <v>1364</v>
      </c>
      <c r="D1625" s="2" t="s">
        <v>37</v>
      </c>
      <c r="E1625" s="2" t="s">
        <v>1367</v>
      </c>
      <c r="F1625" s="2" t="s">
        <v>4189</v>
      </c>
      <c r="G1625" s="2" t="s">
        <v>3</v>
      </c>
      <c r="H1625" s="2" t="s">
        <v>4300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2</v>
      </c>
      <c r="P1625" s="2" t="s">
        <v>1</v>
      </c>
      <c r="Q1625" s="1">
        <v>1222.9115000000004</v>
      </c>
      <c r="R1625" s="1">
        <v>0</v>
      </c>
      <c r="S1625" s="1">
        <v>926.23220000000015</v>
      </c>
      <c r="T1625" s="1">
        <v>0</v>
      </c>
      <c r="U1625" s="2" t="s">
        <v>0</v>
      </c>
      <c r="V1625" s="1">
        <v>0</v>
      </c>
      <c r="W1625" s="1">
        <v>255.75800000000001</v>
      </c>
      <c r="X1625" s="2" t="s">
        <v>8</v>
      </c>
      <c r="Y1625" s="1">
        <v>40.921299999999995</v>
      </c>
      <c r="Z1625" s="3">
        <v>0</v>
      </c>
      <c r="AA1625" s="3" t="s">
        <v>0</v>
      </c>
      <c r="AB1625" s="3">
        <v>0</v>
      </c>
      <c r="AC1625" s="3">
        <v>0</v>
      </c>
      <c r="AD1625" s="3" t="s">
        <v>0</v>
      </c>
      <c r="AE1625" s="3">
        <v>0</v>
      </c>
      <c r="AF1625" s="4">
        <v>0</v>
      </c>
      <c r="AG1625" s="4" t="s">
        <v>0</v>
      </c>
      <c r="AH1625" s="4">
        <v>0</v>
      </c>
      <c r="AI1625" s="4">
        <v>0</v>
      </c>
      <c r="AJ1625" s="4" t="s">
        <v>0</v>
      </c>
      <c r="AK1625" s="4">
        <v>0</v>
      </c>
      <c r="AL1625" s="4">
        <v>0</v>
      </c>
      <c r="AM1625" s="4" t="s">
        <v>1</v>
      </c>
      <c r="AN1625" s="4" t="s">
        <v>1</v>
      </c>
      <c r="AO1625" s="4" t="s">
        <v>1</v>
      </c>
      <c r="AP1625" s="4" t="s">
        <v>1</v>
      </c>
      <c r="AQ1625" s="4">
        <v>1222.9115000000002</v>
      </c>
      <c r="AR1625" s="4">
        <v>0</v>
      </c>
    </row>
    <row r="1626" spans="1:44" x14ac:dyDescent="0.25">
      <c r="A1626" s="2" t="s">
        <v>830</v>
      </c>
      <c r="B1626" s="46">
        <v>44496</v>
      </c>
      <c r="C1626" s="2" t="s">
        <v>1364</v>
      </c>
      <c r="D1626" s="2" t="s">
        <v>37</v>
      </c>
      <c r="E1626" s="2" t="s">
        <v>1367</v>
      </c>
      <c r="F1626" s="58" t="s">
        <v>4241</v>
      </c>
      <c r="G1626" s="2" t="s">
        <v>3</v>
      </c>
      <c r="H1626" s="2" t="s">
        <v>4301</v>
      </c>
      <c r="I1626" s="2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4302</v>
      </c>
      <c r="P1626" s="2" t="s">
        <v>4303</v>
      </c>
      <c r="Q1626" s="1">
        <v>6.2176</v>
      </c>
      <c r="R1626" s="1">
        <v>0</v>
      </c>
      <c r="S1626" s="1">
        <v>0</v>
      </c>
      <c r="T1626" s="1">
        <v>0</v>
      </c>
      <c r="U1626" s="2" t="s">
        <v>0</v>
      </c>
      <c r="V1626" s="1">
        <v>0</v>
      </c>
      <c r="W1626" s="1">
        <v>5.36</v>
      </c>
      <c r="X1626" s="2" t="s">
        <v>8</v>
      </c>
      <c r="Y1626" s="1">
        <v>0.85760000000000003</v>
      </c>
      <c r="Z1626" s="3">
        <v>0</v>
      </c>
      <c r="AA1626" s="3" t="s">
        <v>0</v>
      </c>
      <c r="AB1626" s="3">
        <v>0</v>
      </c>
      <c r="AC1626" s="3">
        <v>0</v>
      </c>
      <c r="AD1626" s="3" t="s">
        <v>0</v>
      </c>
      <c r="AE1626" s="3">
        <v>0</v>
      </c>
      <c r="AF1626" s="4">
        <v>0</v>
      </c>
      <c r="AG1626" s="4" t="s">
        <v>0</v>
      </c>
      <c r="AH1626" s="4">
        <v>0</v>
      </c>
      <c r="AI1626" s="4">
        <v>0</v>
      </c>
      <c r="AJ1626" s="4" t="s">
        <v>0</v>
      </c>
      <c r="AK1626" s="4">
        <v>0</v>
      </c>
      <c r="AL1626" s="4">
        <v>0</v>
      </c>
      <c r="AM1626" s="4" t="s">
        <v>1</v>
      </c>
      <c r="AN1626" s="4" t="s">
        <v>1</v>
      </c>
      <c r="AO1626" s="4" t="s">
        <v>1</v>
      </c>
      <c r="AP1626" s="4" t="s">
        <v>1</v>
      </c>
      <c r="AQ1626" s="4">
        <v>6.2176</v>
      </c>
      <c r="AR1626" s="4">
        <v>0</v>
      </c>
    </row>
    <row r="1627" spans="1:44" x14ac:dyDescent="0.25">
      <c r="A1627" s="2" t="s">
        <v>831</v>
      </c>
      <c r="B1627" s="46">
        <v>44496</v>
      </c>
      <c r="C1627" s="2" t="s">
        <v>1364</v>
      </c>
      <c r="D1627" s="2" t="s">
        <v>37</v>
      </c>
      <c r="E1627" s="2" t="s">
        <v>1367</v>
      </c>
      <c r="F1627" s="58" t="s">
        <v>4189</v>
      </c>
      <c r="G1627" s="2" t="s">
        <v>3</v>
      </c>
      <c r="H1627" s="2" t="s">
        <v>4304</v>
      </c>
      <c r="I1627" s="2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2</v>
      </c>
      <c r="P1627" s="2" t="s">
        <v>1</v>
      </c>
      <c r="Q1627" s="1">
        <v>1441.8757000000001</v>
      </c>
      <c r="R1627" s="1">
        <v>0</v>
      </c>
      <c r="S1627" s="1">
        <v>1180.33115</v>
      </c>
      <c r="T1627" s="1">
        <v>0</v>
      </c>
      <c r="U1627" s="2" t="s">
        <v>0</v>
      </c>
      <c r="V1627" s="1">
        <v>0</v>
      </c>
      <c r="W1627" s="1">
        <v>225.46945000000002</v>
      </c>
      <c r="X1627" s="2" t="s">
        <v>8</v>
      </c>
      <c r="Y1627" s="1">
        <v>36.075099999999992</v>
      </c>
      <c r="Z1627" s="3">
        <v>0</v>
      </c>
      <c r="AA1627" s="3" t="s">
        <v>0</v>
      </c>
      <c r="AB1627" s="3">
        <v>0</v>
      </c>
      <c r="AC1627" s="3">
        <v>0</v>
      </c>
      <c r="AD1627" s="3" t="s">
        <v>0</v>
      </c>
      <c r="AE1627" s="3">
        <v>0</v>
      </c>
      <c r="AF1627" s="4">
        <v>0</v>
      </c>
      <c r="AG1627" s="4" t="s">
        <v>0</v>
      </c>
      <c r="AH1627" s="4">
        <v>0</v>
      </c>
      <c r="AI1627" s="4">
        <v>0</v>
      </c>
      <c r="AJ1627" s="4" t="s">
        <v>0</v>
      </c>
      <c r="AK1627" s="4">
        <v>0</v>
      </c>
      <c r="AL1627" s="4">
        <v>0</v>
      </c>
      <c r="AM1627" s="4" t="s">
        <v>1</v>
      </c>
      <c r="AN1627" s="4" t="s">
        <v>1</v>
      </c>
      <c r="AO1627" s="4" t="s">
        <v>1</v>
      </c>
      <c r="AP1627" s="4" t="s">
        <v>1</v>
      </c>
      <c r="AQ1627" s="4">
        <v>1441.8757000000001</v>
      </c>
      <c r="AR1627" s="4">
        <v>0</v>
      </c>
    </row>
    <row r="1628" spans="1:44" x14ac:dyDescent="0.25">
      <c r="A1628" s="2" t="s">
        <v>832</v>
      </c>
      <c r="B1628" s="47">
        <v>44496</v>
      </c>
      <c r="C1628" s="2" t="s">
        <v>34</v>
      </c>
      <c r="D1628" s="2" t="s">
        <v>37</v>
      </c>
      <c r="E1628" s="2" t="s">
        <v>207</v>
      </c>
      <c r="F1628" s="2" t="s">
        <v>2160</v>
      </c>
      <c r="G1628" s="2" t="s">
        <v>3</v>
      </c>
      <c r="H1628" s="2" t="s">
        <v>4305</v>
      </c>
      <c r="I1628" s="1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2</v>
      </c>
      <c r="P1628" s="2" t="s">
        <v>1</v>
      </c>
      <c r="Q1628" s="1">
        <v>2344.5920000000006</v>
      </c>
      <c r="R1628" s="1">
        <v>0</v>
      </c>
      <c r="S1628" s="1">
        <v>2191.3108000000011</v>
      </c>
      <c r="T1628" s="1">
        <v>0</v>
      </c>
      <c r="U1628" s="2" t="s">
        <v>0</v>
      </c>
      <c r="V1628" s="1">
        <v>0</v>
      </c>
      <c r="W1628" s="1">
        <v>132.13900000000004</v>
      </c>
      <c r="X1628" s="2" t="s">
        <v>0</v>
      </c>
      <c r="Y1628" s="1">
        <v>21.142199999999995</v>
      </c>
      <c r="Z1628" s="3">
        <v>0</v>
      </c>
      <c r="AA1628" s="3" t="s">
        <v>0</v>
      </c>
      <c r="AB1628" s="3">
        <v>0</v>
      </c>
      <c r="AC1628" s="3">
        <v>0</v>
      </c>
      <c r="AD1628" s="3" t="s">
        <v>0</v>
      </c>
      <c r="AE1628" s="3">
        <v>0</v>
      </c>
      <c r="AF1628" s="4">
        <v>0</v>
      </c>
      <c r="AG1628" s="4" t="s">
        <v>0</v>
      </c>
      <c r="AH1628" s="4">
        <v>0</v>
      </c>
      <c r="AI1628" s="4">
        <v>0</v>
      </c>
      <c r="AJ1628" s="4" t="s">
        <v>0</v>
      </c>
      <c r="AK1628" s="4">
        <v>0</v>
      </c>
      <c r="AL1628" s="4">
        <v>0</v>
      </c>
      <c r="AM1628" s="4" t="s">
        <v>1</v>
      </c>
      <c r="AN1628" s="4" t="s">
        <v>1</v>
      </c>
      <c r="AO1628" s="4" t="s">
        <v>1</v>
      </c>
      <c r="AP1628" s="4" t="s">
        <v>1</v>
      </c>
      <c r="AQ1628" s="4">
        <v>2344.592000000001</v>
      </c>
      <c r="AR1628" s="4">
        <v>0</v>
      </c>
    </row>
    <row r="1629" spans="1:44" x14ac:dyDescent="0.25">
      <c r="A1629" s="2" t="s">
        <v>833</v>
      </c>
      <c r="B1629" s="47">
        <v>44496</v>
      </c>
      <c r="C1629" s="2" t="s">
        <v>26</v>
      </c>
      <c r="D1629" s="2" t="s">
        <v>37</v>
      </c>
      <c r="E1629" s="2" t="s">
        <v>4</v>
      </c>
      <c r="F1629" s="2" t="s">
        <v>2569</v>
      </c>
      <c r="G1629" s="2" t="s">
        <v>3</v>
      </c>
      <c r="H1629" s="2" t="s">
        <v>4306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1259</v>
      </c>
      <c r="P1629" s="2" t="s">
        <v>1260</v>
      </c>
      <c r="Q1629" s="1">
        <v>13.967599999999999</v>
      </c>
      <c r="R1629" s="1">
        <v>0</v>
      </c>
      <c r="S1629" s="1">
        <v>6.3</v>
      </c>
      <c r="T1629" s="1">
        <v>6.61</v>
      </c>
      <c r="U1629" s="2" t="s">
        <v>8</v>
      </c>
      <c r="V1629" s="1">
        <v>1.0576000000000001</v>
      </c>
      <c r="W1629" s="1">
        <v>0</v>
      </c>
      <c r="X1629" s="2" t="s">
        <v>0</v>
      </c>
      <c r="Y1629" s="1">
        <v>0</v>
      </c>
      <c r="Z1629" s="3">
        <v>0</v>
      </c>
      <c r="AA1629" s="3" t="s">
        <v>0</v>
      </c>
      <c r="AB1629" s="3">
        <v>0</v>
      </c>
      <c r="AC1629" s="3">
        <v>0</v>
      </c>
      <c r="AD1629" s="3" t="s">
        <v>0</v>
      </c>
      <c r="AE1629" s="3">
        <v>0</v>
      </c>
      <c r="AF1629" s="4">
        <v>0</v>
      </c>
      <c r="AG1629" s="4" t="s">
        <v>0</v>
      </c>
      <c r="AH1629" s="4">
        <v>0</v>
      </c>
      <c r="AI1629" s="4">
        <v>0</v>
      </c>
      <c r="AJ1629" s="4" t="s">
        <v>0</v>
      </c>
      <c r="AK1629" s="4">
        <v>0</v>
      </c>
      <c r="AL1629" s="4">
        <v>0</v>
      </c>
      <c r="AM1629" s="4" t="s">
        <v>1</v>
      </c>
      <c r="AN1629" s="4" t="s">
        <v>1</v>
      </c>
      <c r="AO1629" s="4" t="s">
        <v>1</v>
      </c>
      <c r="AP1629" s="4" t="s">
        <v>1</v>
      </c>
      <c r="AQ1629" s="4">
        <v>13.967600000000001</v>
      </c>
      <c r="AR1629" s="4">
        <v>0</v>
      </c>
    </row>
    <row r="1630" spans="1:44" x14ac:dyDescent="0.25">
      <c r="A1630" s="2" t="s">
        <v>834</v>
      </c>
      <c r="B1630" s="47">
        <v>44496</v>
      </c>
      <c r="C1630" s="2" t="s">
        <v>26</v>
      </c>
      <c r="D1630" s="2" t="s">
        <v>37</v>
      </c>
      <c r="E1630" s="2" t="s">
        <v>4</v>
      </c>
      <c r="F1630" s="2" t="s">
        <v>2569</v>
      </c>
      <c r="G1630" s="2" t="s">
        <v>3</v>
      </c>
      <c r="H1630" s="2" t="s">
        <v>4307</v>
      </c>
      <c r="I1630" s="1" t="s">
        <v>1</v>
      </c>
      <c r="J1630" s="1" t="s">
        <v>1</v>
      </c>
      <c r="K1630" s="1" t="s">
        <v>1</v>
      </c>
      <c r="L1630" s="1" t="s">
        <v>1</v>
      </c>
      <c r="M1630" s="1">
        <v>0</v>
      </c>
      <c r="N1630" s="2" t="s">
        <v>1</v>
      </c>
      <c r="O1630" s="2" t="s">
        <v>3555</v>
      </c>
      <c r="P1630" s="2" t="s">
        <v>1258</v>
      </c>
      <c r="Q1630" s="1">
        <v>3.7056</v>
      </c>
      <c r="R1630" s="1">
        <v>0</v>
      </c>
      <c r="S1630" s="1">
        <v>3.7056</v>
      </c>
      <c r="T1630" s="1">
        <v>0</v>
      </c>
      <c r="U1630" s="2" t="s">
        <v>0</v>
      </c>
      <c r="V1630" s="1">
        <v>0</v>
      </c>
      <c r="W1630" s="1">
        <v>0</v>
      </c>
      <c r="X1630" s="2" t="s">
        <v>0</v>
      </c>
      <c r="Y1630" s="1">
        <v>0</v>
      </c>
      <c r="Z1630" s="3">
        <v>0</v>
      </c>
      <c r="AA1630" s="3" t="s">
        <v>0</v>
      </c>
      <c r="AB1630" s="3">
        <v>0</v>
      </c>
      <c r="AC1630" s="3">
        <v>0</v>
      </c>
      <c r="AD1630" s="3" t="s">
        <v>0</v>
      </c>
      <c r="AE1630" s="3">
        <v>0</v>
      </c>
      <c r="AF1630" s="4">
        <v>0</v>
      </c>
      <c r="AG1630" s="4" t="s">
        <v>0</v>
      </c>
      <c r="AH1630" s="4">
        <v>0</v>
      </c>
      <c r="AI1630" s="4">
        <v>0</v>
      </c>
      <c r="AJ1630" s="4" t="s">
        <v>0</v>
      </c>
      <c r="AK1630" s="4">
        <v>0</v>
      </c>
      <c r="AL1630" s="4">
        <v>0</v>
      </c>
      <c r="AM1630" s="4" t="s">
        <v>1</v>
      </c>
      <c r="AN1630" s="4" t="s">
        <v>1</v>
      </c>
      <c r="AO1630" s="4" t="s">
        <v>1</v>
      </c>
      <c r="AP1630" s="4" t="s">
        <v>1</v>
      </c>
      <c r="AQ1630" s="4">
        <v>3.7056</v>
      </c>
      <c r="AR1630" s="4">
        <v>0</v>
      </c>
    </row>
    <row r="1631" spans="1:44" x14ac:dyDescent="0.25">
      <c r="A1631" s="2" t="s">
        <v>835</v>
      </c>
      <c r="B1631" s="47">
        <v>44496</v>
      </c>
      <c r="C1631" s="2" t="s">
        <v>26</v>
      </c>
      <c r="D1631" s="2" t="s">
        <v>37</v>
      </c>
      <c r="E1631" s="2" t="s">
        <v>4</v>
      </c>
      <c r="F1631" s="2" t="s">
        <v>2567</v>
      </c>
      <c r="G1631" s="2" t="s">
        <v>3</v>
      </c>
      <c r="H1631" s="2" t="s">
        <v>4308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2</v>
      </c>
      <c r="P1631" s="2" t="s">
        <v>1</v>
      </c>
      <c r="Q1631" s="1">
        <v>669.18099800000016</v>
      </c>
      <c r="R1631" s="1">
        <v>0</v>
      </c>
      <c r="S1631" s="1">
        <v>472.91880000000015</v>
      </c>
      <c r="T1631" s="1">
        <v>0</v>
      </c>
      <c r="U1631" s="2" t="s">
        <v>0</v>
      </c>
      <c r="V1631" s="1">
        <v>0</v>
      </c>
      <c r="W1631" s="1">
        <v>169.19155000000001</v>
      </c>
      <c r="X1631" s="2" t="s">
        <v>0</v>
      </c>
      <c r="Y1631" s="1">
        <v>27.070647999999998</v>
      </c>
      <c r="Z1631" s="3">
        <v>0</v>
      </c>
      <c r="AA1631" s="3" t="s">
        <v>0</v>
      </c>
      <c r="AB1631" s="3">
        <v>0</v>
      </c>
      <c r="AC1631" s="3">
        <v>0</v>
      </c>
      <c r="AD1631" s="3" t="s">
        <v>0</v>
      </c>
      <c r="AE1631" s="3">
        <v>0</v>
      </c>
      <c r="AF1631" s="4">
        <v>0</v>
      </c>
      <c r="AG1631" s="4" t="s">
        <v>0</v>
      </c>
      <c r="AH1631" s="4">
        <v>0</v>
      </c>
      <c r="AI1631" s="4">
        <v>0</v>
      </c>
      <c r="AJ1631" s="4" t="s">
        <v>0</v>
      </c>
      <c r="AK1631" s="4">
        <v>0</v>
      </c>
      <c r="AL1631" s="4">
        <v>0</v>
      </c>
      <c r="AM1631" s="4" t="s">
        <v>1</v>
      </c>
      <c r="AN1631" s="4" t="s">
        <v>1</v>
      </c>
      <c r="AO1631" s="4" t="s">
        <v>1</v>
      </c>
      <c r="AP1631" s="4" t="s">
        <v>1</v>
      </c>
      <c r="AQ1631" s="4">
        <v>669.18099800000016</v>
      </c>
      <c r="AR1631" s="4">
        <v>0</v>
      </c>
    </row>
    <row r="1632" spans="1:44" x14ac:dyDescent="0.25">
      <c r="A1632" s="2" t="s">
        <v>836</v>
      </c>
      <c r="B1632" s="47">
        <v>44496</v>
      </c>
      <c r="C1632" s="2" t="s">
        <v>26</v>
      </c>
      <c r="D1632" s="2" t="s">
        <v>37</v>
      </c>
      <c r="E1632" s="2" t="s">
        <v>4</v>
      </c>
      <c r="F1632" s="2" t="s">
        <v>2567</v>
      </c>
      <c r="G1632" s="2" t="s">
        <v>3</v>
      </c>
      <c r="H1632" s="2" t="s">
        <v>4309</v>
      </c>
      <c r="I1632" s="1" t="s">
        <v>1</v>
      </c>
      <c r="J1632" s="1" t="s">
        <v>1</v>
      </c>
      <c r="K1632" s="1" t="s">
        <v>1</v>
      </c>
      <c r="L1632" s="1" t="s">
        <v>1</v>
      </c>
      <c r="M1632" s="1">
        <v>0</v>
      </c>
      <c r="N1632" s="2" t="s">
        <v>1</v>
      </c>
      <c r="O1632" s="2" t="s">
        <v>2</v>
      </c>
      <c r="P1632" s="2" t="s">
        <v>1</v>
      </c>
      <c r="Q1632" s="1">
        <v>1069.425066</v>
      </c>
      <c r="R1632" s="1">
        <v>0</v>
      </c>
      <c r="S1632" s="1">
        <v>738.40880000000004</v>
      </c>
      <c r="T1632" s="1">
        <v>0</v>
      </c>
      <c r="U1632" s="2" t="s">
        <v>0</v>
      </c>
      <c r="V1632" s="1">
        <v>0</v>
      </c>
      <c r="W1632" s="1">
        <v>285.35884999999996</v>
      </c>
      <c r="X1632" s="2" t="s">
        <v>0</v>
      </c>
      <c r="Y1632" s="1">
        <v>45.657415999999991</v>
      </c>
      <c r="Z1632" s="3">
        <v>0</v>
      </c>
      <c r="AA1632" s="3" t="s">
        <v>0</v>
      </c>
      <c r="AB1632" s="3">
        <v>0</v>
      </c>
      <c r="AC1632" s="3">
        <v>0</v>
      </c>
      <c r="AD1632" s="3" t="s">
        <v>0</v>
      </c>
      <c r="AE1632" s="3">
        <v>0</v>
      </c>
      <c r="AF1632" s="4">
        <v>0</v>
      </c>
      <c r="AG1632" s="4" t="s">
        <v>0</v>
      </c>
      <c r="AH1632" s="4">
        <v>0</v>
      </c>
      <c r="AI1632" s="4">
        <v>0</v>
      </c>
      <c r="AJ1632" s="4" t="s">
        <v>0</v>
      </c>
      <c r="AK1632" s="4">
        <v>0</v>
      </c>
      <c r="AL1632" s="4">
        <v>0</v>
      </c>
      <c r="AM1632" s="4" t="s">
        <v>1</v>
      </c>
      <c r="AN1632" s="4" t="s">
        <v>1</v>
      </c>
      <c r="AO1632" s="4" t="s">
        <v>1</v>
      </c>
      <c r="AP1632" s="4" t="s">
        <v>1</v>
      </c>
      <c r="AQ1632" s="4">
        <v>1069.425066</v>
      </c>
      <c r="AR1632" s="4">
        <v>0</v>
      </c>
    </row>
    <row r="1633" spans="1:44" x14ac:dyDescent="0.25">
      <c r="A1633" s="2" t="s">
        <v>837</v>
      </c>
      <c r="B1633" s="47">
        <v>44496</v>
      </c>
      <c r="C1633" s="2" t="s">
        <v>26</v>
      </c>
      <c r="D1633" s="2" t="s">
        <v>37</v>
      </c>
      <c r="E1633" s="2" t="s">
        <v>4</v>
      </c>
      <c r="F1633" s="2" t="s">
        <v>2567</v>
      </c>
      <c r="G1633" s="2" t="s">
        <v>3</v>
      </c>
      <c r="H1633" s="2" t="s">
        <v>4310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</v>
      </c>
      <c r="P1633" s="2" t="s">
        <v>1</v>
      </c>
      <c r="Q1633" s="1">
        <v>1082.9816959999998</v>
      </c>
      <c r="R1633" s="1">
        <v>0</v>
      </c>
      <c r="S1633" s="1">
        <v>618.62284999999974</v>
      </c>
      <c r="T1633" s="1">
        <v>0</v>
      </c>
      <c r="U1633" s="2" t="s">
        <v>0</v>
      </c>
      <c r="V1633" s="1">
        <v>0</v>
      </c>
      <c r="W1633" s="1">
        <v>400.30935000000005</v>
      </c>
      <c r="X1633" s="2" t="s">
        <v>0</v>
      </c>
      <c r="Y1633" s="1">
        <v>64.049495999999991</v>
      </c>
      <c r="Z1633" s="3">
        <v>0</v>
      </c>
      <c r="AA1633" s="3" t="s">
        <v>0</v>
      </c>
      <c r="AB1633" s="3">
        <v>0</v>
      </c>
      <c r="AC1633" s="3">
        <v>0</v>
      </c>
      <c r="AD1633" s="3" t="s">
        <v>0</v>
      </c>
      <c r="AE1633" s="3">
        <v>0</v>
      </c>
      <c r="AF1633" s="4">
        <v>0</v>
      </c>
      <c r="AG1633" s="4" t="s">
        <v>0</v>
      </c>
      <c r="AH1633" s="4">
        <v>0</v>
      </c>
      <c r="AI1633" s="4">
        <v>0</v>
      </c>
      <c r="AJ1633" s="4" t="s">
        <v>0</v>
      </c>
      <c r="AK1633" s="4">
        <v>0</v>
      </c>
      <c r="AL1633" s="4">
        <v>0</v>
      </c>
      <c r="AM1633" s="4" t="s">
        <v>1</v>
      </c>
      <c r="AN1633" s="4" t="s">
        <v>1</v>
      </c>
      <c r="AO1633" s="4" t="s">
        <v>1</v>
      </c>
      <c r="AP1633" s="4" t="s">
        <v>1</v>
      </c>
      <c r="AQ1633" s="4">
        <v>1082.9816959999998</v>
      </c>
      <c r="AR1633" s="4">
        <v>0</v>
      </c>
    </row>
    <row r="1634" spans="1:44" x14ac:dyDescent="0.25">
      <c r="A1634" s="2" t="s">
        <v>838</v>
      </c>
      <c r="B1634" s="47">
        <v>44496</v>
      </c>
      <c r="C1634" s="2" t="s">
        <v>6</v>
      </c>
      <c r="D1634" s="2" t="s">
        <v>32</v>
      </c>
      <c r="E1634" s="2" t="s">
        <v>203</v>
      </c>
      <c r="F1634" s="2" t="s">
        <v>2991</v>
      </c>
      <c r="G1634" s="2" t="s">
        <v>3</v>
      </c>
      <c r="H1634" s="2" t="s">
        <v>4311</v>
      </c>
      <c r="I1634" s="1" t="s">
        <v>1</v>
      </c>
      <c r="J1634" s="1" t="s">
        <v>1</v>
      </c>
      <c r="K1634" s="1" t="s">
        <v>1</v>
      </c>
      <c r="L1634" s="1" t="s">
        <v>1</v>
      </c>
      <c r="M1634" s="1">
        <v>0</v>
      </c>
      <c r="N1634" s="2" t="s">
        <v>1</v>
      </c>
      <c r="O1634" s="2" t="s">
        <v>356</v>
      </c>
      <c r="P1634" s="2" t="s">
        <v>4312</v>
      </c>
      <c r="Q1634" s="1">
        <v>45.633749999999999</v>
      </c>
      <c r="R1634" s="1">
        <v>0</v>
      </c>
      <c r="S1634" s="1">
        <v>37.011749999999999</v>
      </c>
      <c r="T1634" s="1">
        <v>7.4328000000000003</v>
      </c>
      <c r="U1634" s="2" t="s">
        <v>8</v>
      </c>
      <c r="V1634" s="1">
        <v>1.1892</v>
      </c>
      <c r="W1634" s="1">
        <v>0</v>
      </c>
      <c r="X1634" s="2" t="s">
        <v>0</v>
      </c>
      <c r="Y1634" s="1">
        <v>0</v>
      </c>
      <c r="Z1634" s="3">
        <v>0</v>
      </c>
      <c r="AA1634" s="3" t="s">
        <v>0</v>
      </c>
      <c r="AB1634" s="3">
        <v>0</v>
      </c>
      <c r="AC1634" s="3">
        <v>0</v>
      </c>
      <c r="AD1634" s="3" t="s">
        <v>0</v>
      </c>
      <c r="AE1634" s="3">
        <v>0</v>
      </c>
      <c r="AF1634" s="4">
        <v>0</v>
      </c>
      <c r="AG1634" s="4" t="s">
        <v>0</v>
      </c>
      <c r="AH1634" s="4">
        <v>0</v>
      </c>
      <c r="AI1634" s="4">
        <v>0</v>
      </c>
      <c r="AJ1634" s="4" t="s">
        <v>0</v>
      </c>
      <c r="AK1634" s="4">
        <v>0</v>
      </c>
      <c r="AL1634" s="4">
        <v>0</v>
      </c>
      <c r="AM1634" s="4" t="s">
        <v>1</v>
      </c>
      <c r="AN1634" s="4" t="s">
        <v>1</v>
      </c>
      <c r="AO1634" s="4" t="s">
        <v>1</v>
      </c>
      <c r="AP1634" s="4" t="s">
        <v>1</v>
      </c>
      <c r="AQ1634" s="4">
        <v>45.633749999999999</v>
      </c>
      <c r="AR1634" s="4">
        <v>0</v>
      </c>
    </row>
    <row r="1635" spans="1:44" x14ac:dyDescent="0.25">
      <c r="A1635" s="2" t="s">
        <v>839</v>
      </c>
      <c r="B1635" s="47">
        <v>44496</v>
      </c>
      <c r="C1635" s="2" t="s">
        <v>6</v>
      </c>
      <c r="D1635" s="2" t="s">
        <v>32</v>
      </c>
      <c r="E1635" s="2" t="s">
        <v>203</v>
      </c>
      <c r="F1635" s="2" t="s">
        <v>2991</v>
      </c>
      <c r="G1635" s="2" t="s">
        <v>12</v>
      </c>
      <c r="H1635" s="2" t="s">
        <v>1</v>
      </c>
      <c r="I1635" s="1" t="s">
        <v>4313</v>
      </c>
      <c r="J1635" s="1" t="s">
        <v>1</v>
      </c>
      <c r="K1635" s="1" t="s">
        <v>4314</v>
      </c>
      <c r="L1635" s="1" t="s">
        <v>4315</v>
      </c>
      <c r="M1635" s="1">
        <v>8.0399999999999991</v>
      </c>
      <c r="N1635" s="2" t="s">
        <v>11</v>
      </c>
      <c r="O1635" s="2" t="s">
        <v>4316</v>
      </c>
      <c r="P1635" s="2" t="s">
        <v>4317</v>
      </c>
      <c r="Q1635" s="1">
        <v>-2.57</v>
      </c>
      <c r="R1635" s="1">
        <v>0</v>
      </c>
      <c r="S1635" s="1">
        <v>-2.57</v>
      </c>
      <c r="T1635" s="1">
        <v>0</v>
      </c>
      <c r="U1635" s="2" t="s">
        <v>0</v>
      </c>
      <c r="V1635" s="1">
        <v>0</v>
      </c>
      <c r="W1635" s="1">
        <v>0</v>
      </c>
      <c r="X1635" s="2" t="s">
        <v>0</v>
      </c>
      <c r="Y1635" s="1">
        <v>0</v>
      </c>
      <c r="Z1635" s="3">
        <v>0</v>
      </c>
      <c r="AA1635" s="3" t="s">
        <v>0</v>
      </c>
      <c r="AB1635" s="3">
        <v>0</v>
      </c>
      <c r="AC1635" s="3">
        <v>0</v>
      </c>
      <c r="AD1635" s="3" t="s">
        <v>0</v>
      </c>
      <c r="AE1635" s="3">
        <v>0</v>
      </c>
      <c r="AF1635" s="4">
        <v>0</v>
      </c>
      <c r="AG1635" s="4" t="s">
        <v>0</v>
      </c>
      <c r="AH1635" s="4">
        <v>0</v>
      </c>
      <c r="AI1635" s="4">
        <v>0</v>
      </c>
      <c r="AJ1635" s="4" t="s">
        <v>0</v>
      </c>
      <c r="AK1635" s="4">
        <v>0</v>
      </c>
      <c r="AL1635" s="4">
        <v>0</v>
      </c>
      <c r="AM1635" s="4" t="s">
        <v>1</v>
      </c>
      <c r="AN1635" s="4" t="s">
        <v>1</v>
      </c>
      <c r="AO1635" s="4" t="s">
        <v>1</v>
      </c>
      <c r="AP1635" s="4" t="s">
        <v>1</v>
      </c>
      <c r="AQ1635" s="4">
        <v>-2.57</v>
      </c>
      <c r="AR1635" s="4">
        <v>0</v>
      </c>
    </row>
    <row r="1636" spans="1:44" x14ac:dyDescent="0.25">
      <c r="A1636" s="2" t="s">
        <v>840</v>
      </c>
      <c r="B1636" s="47">
        <v>44496</v>
      </c>
      <c r="C1636" s="2" t="s">
        <v>6</v>
      </c>
      <c r="D1636" s="2" t="s">
        <v>32</v>
      </c>
      <c r="E1636" s="2" t="s">
        <v>203</v>
      </c>
      <c r="F1636" s="2" t="s">
        <v>2991</v>
      </c>
      <c r="G1636" s="2" t="s">
        <v>3</v>
      </c>
      <c r="H1636" s="2" t="s">
        <v>4318</v>
      </c>
      <c r="I1636" s="1" t="s">
        <v>1</v>
      </c>
      <c r="J1636" s="1" t="s">
        <v>1</v>
      </c>
      <c r="K1636" s="1" t="s">
        <v>1</v>
      </c>
      <c r="L1636" s="1" t="s">
        <v>1</v>
      </c>
      <c r="M1636" s="1">
        <v>0</v>
      </c>
      <c r="N1636" s="2" t="s">
        <v>1</v>
      </c>
      <c r="O1636" s="2" t="s">
        <v>2</v>
      </c>
      <c r="P1636" s="2" t="s">
        <v>1</v>
      </c>
      <c r="Q1636" s="1">
        <v>1667.9660180000003</v>
      </c>
      <c r="R1636" s="1">
        <v>0</v>
      </c>
      <c r="S1636" s="1">
        <v>1202.0605</v>
      </c>
      <c r="T1636" s="1">
        <v>0</v>
      </c>
      <c r="U1636" s="2" t="s">
        <v>0</v>
      </c>
      <c r="V1636" s="1">
        <v>0</v>
      </c>
      <c r="W1636" s="1">
        <v>401.64265</v>
      </c>
      <c r="X1636" s="2" t="s">
        <v>8</v>
      </c>
      <c r="Y1636" s="1">
        <v>64.262868000000012</v>
      </c>
      <c r="Z1636" s="3">
        <v>0</v>
      </c>
      <c r="AA1636" s="3" t="s">
        <v>0</v>
      </c>
      <c r="AB1636" s="3">
        <v>0</v>
      </c>
      <c r="AC1636" s="3">
        <v>0</v>
      </c>
      <c r="AD1636" s="3" t="s">
        <v>0</v>
      </c>
      <c r="AE1636" s="3">
        <v>0</v>
      </c>
      <c r="AF1636" s="4">
        <v>0</v>
      </c>
      <c r="AG1636" s="4" t="s">
        <v>0</v>
      </c>
      <c r="AH1636" s="4">
        <v>0</v>
      </c>
      <c r="AI1636" s="4">
        <v>0</v>
      </c>
      <c r="AJ1636" s="4" t="s">
        <v>0</v>
      </c>
      <c r="AK1636" s="4">
        <v>0</v>
      </c>
      <c r="AL1636" s="4">
        <v>0</v>
      </c>
      <c r="AM1636" s="4" t="s">
        <v>1</v>
      </c>
      <c r="AN1636" s="4" t="s">
        <v>1</v>
      </c>
      <c r="AO1636" s="4" t="s">
        <v>1</v>
      </c>
      <c r="AP1636" s="4" t="s">
        <v>1</v>
      </c>
      <c r="AQ1636" s="4">
        <v>1667.9660180000001</v>
      </c>
      <c r="AR1636" s="4">
        <v>0</v>
      </c>
    </row>
    <row r="1637" spans="1:44" x14ac:dyDescent="0.25">
      <c r="A1637" s="2" t="s">
        <v>841</v>
      </c>
      <c r="B1637" s="47">
        <v>44496</v>
      </c>
      <c r="C1637" s="2" t="s">
        <v>6</v>
      </c>
      <c r="D1637" s="2" t="s">
        <v>32</v>
      </c>
      <c r="E1637" s="2" t="s">
        <v>203</v>
      </c>
      <c r="F1637" s="2" t="s">
        <v>2991</v>
      </c>
      <c r="G1637" s="2" t="s">
        <v>3</v>
      </c>
      <c r="H1637" s="2" t="s">
        <v>4319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</v>
      </c>
      <c r="P1637" s="2" t="s">
        <v>1</v>
      </c>
      <c r="Q1637" s="1">
        <v>2089.5992699999997</v>
      </c>
      <c r="R1637" s="1">
        <v>0</v>
      </c>
      <c r="S1637" s="1">
        <v>1697.99045</v>
      </c>
      <c r="T1637" s="1">
        <v>0</v>
      </c>
      <c r="U1637" s="2" t="s">
        <v>0</v>
      </c>
      <c r="V1637" s="1">
        <v>0</v>
      </c>
      <c r="W1637" s="1">
        <v>337.59390000000002</v>
      </c>
      <c r="X1637" s="2" t="s">
        <v>8</v>
      </c>
      <c r="Y1637" s="1">
        <v>54.014919999999989</v>
      </c>
      <c r="Z1637" s="3">
        <v>0</v>
      </c>
      <c r="AA1637" s="3" t="s">
        <v>0</v>
      </c>
      <c r="AB1637" s="3">
        <v>0</v>
      </c>
      <c r="AC1637" s="3">
        <v>0</v>
      </c>
      <c r="AD1637" s="3" t="s">
        <v>0</v>
      </c>
      <c r="AE1637" s="3">
        <v>0</v>
      </c>
      <c r="AF1637" s="4">
        <v>0</v>
      </c>
      <c r="AG1637" s="4" t="s">
        <v>0</v>
      </c>
      <c r="AH1637" s="4">
        <v>0</v>
      </c>
      <c r="AI1637" s="4">
        <v>0</v>
      </c>
      <c r="AJ1637" s="4" t="s">
        <v>0</v>
      </c>
      <c r="AK1637" s="4">
        <v>0</v>
      </c>
      <c r="AL1637" s="4">
        <v>0</v>
      </c>
      <c r="AM1637" s="4" t="s">
        <v>1</v>
      </c>
      <c r="AN1637" s="4" t="s">
        <v>1</v>
      </c>
      <c r="AO1637" s="4" t="s">
        <v>1</v>
      </c>
      <c r="AP1637" s="4" t="s">
        <v>1</v>
      </c>
      <c r="AQ1637" s="4">
        <v>2089.5992700000002</v>
      </c>
      <c r="AR1637" s="4">
        <v>0</v>
      </c>
    </row>
    <row r="1638" spans="1:44" x14ac:dyDescent="0.25">
      <c r="A1638" s="2" t="s">
        <v>842</v>
      </c>
      <c r="B1638" s="47">
        <v>44496</v>
      </c>
      <c r="C1638" s="2" t="s">
        <v>26</v>
      </c>
      <c r="D1638" s="2" t="s">
        <v>32</v>
      </c>
      <c r="E1638" s="2" t="s">
        <v>31</v>
      </c>
      <c r="F1638" s="2" t="s">
        <v>3883</v>
      </c>
      <c r="G1638" s="2" t="s">
        <v>3</v>
      </c>
      <c r="H1638" s="2" t="s">
        <v>4320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1">
        <v>207.07089999999999</v>
      </c>
      <c r="R1638" s="1">
        <v>0</v>
      </c>
      <c r="S1638" s="1">
        <v>149.23329999999999</v>
      </c>
      <c r="T1638" s="1">
        <v>0</v>
      </c>
      <c r="U1638" s="2" t="s">
        <v>0</v>
      </c>
      <c r="V1638" s="1">
        <v>0</v>
      </c>
      <c r="W1638" s="1">
        <v>49.86</v>
      </c>
      <c r="X1638" s="2" t="s">
        <v>8</v>
      </c>
      <c r="Y1638" s="1">
        <v>7.9775999999999998</v>
      </c>
      <c r="Z1638" s="3">
        <v>0</v>
      </c>
      <c r="AA1638" s="3" t="s">
        <v>0</v>
      </c>
      <c r="AB1638" s="3">
        <v>0</v>
      </c>
      <c r="AC1638" s="3">
        <v>0</v>
      </c>
      <c r="AD1638" s="3" t="s">
        <v>0</v>
      </c>
      <c r="AE1638" s="3">
        <v>0</v>
      </c>
      <c r="AF1638" s="4">
        <v>0</v>
      </c>
      <c r="AG1638" s="4" t="s">
        <v>0</v>
      </c>
      <c r="AH1638" s="4">
        <v>0</v>
      </c>
      <c r="AI1638" s="4">
        <v>0</v>
      </c>
      <c r="AJ1638" s="4" t="s">
        <v>0</v>
      </c>
      <c r="AK1638" s="4">
        <v>0</v>
      </c>
      <c r="AL1638" s="4">
        <v>0</v>
      </c>
      <c r="AM1638" s="4" t="s">
        <v>1</v>
      </c>
      <c r="AN1638" s="4" t="s">
        <v>1</v>
      </c>
      <c r="AO1638" s="4" t="s">
        <v>1</v>
      </c>
      <c r="AP1638" s="4" t="s">
        <v>1</v>
      </c>
      <c r="AQ1638" s="4">
        <v>207.07089999999999</v>
      </c>
      <c r="AR1638" s="4">
        <v>0</v>
      </c>
    </row>
    <row r="1639" spans="1:44" x14ac:dyDescent="0.25">
      <c r="A1639" s="2" t="s">
        <v>843</v>
      </c>
      <c r="B1639" s="47">
        <v>44496</v>
      </c>
      <c r="C1639" s="2" t="s">
        <v>6</v>
      </c>
      <c r="D1639" s="2" t="s">
        <v>25</v>
      </c>
      <c r="E1639" s="2" t="s">
        <v>197</v>
      </c>
      <c r="F1639" s="2" t="s">
        <v>4321</v>
      </c>
      <c r="G1639" s="2" t="s">
        <v>3</v>
      </c>
      <c r="H1639" s="2" t="s">
        <v>4322</v>
      </c>
      <c r="I1639" s="1" t="s">
        <v>1</v>
      </c>
      <c r="J1639" s="1" t="s">
        <v>1</v>
      </c>
      <c r="K1639" s="1" t="s">
        <v>1</v>
      </c>
      <c r="L1639" s="1" t="s">
        <v>1</v>
      </c>
      <c r="M1639" s="1">
        <v>0</v>
      </c>
      <c r="N1639" s="2" t="s">
        <v>1</v>
      </c>
      <c r="O1639" s="2" t="s">
        <v>2385</v>
      </c>
      <c r="P1639" s="2" t="s">
        <v>3442</v>
      </c>
      <c r="Q1639" s="1">
        <v>330.76</v>
      </c>
      <c r="R1639" s="1">
        <v>0</v>
      </c>
      <c r="S1639" s="1">
        <v>330.76</v>
      </c>
      <c r="T1639" s="1">
        <v>0</v>
      </c>
      <c r="U1639" s="2" t="s">
        <v>0</v>
      </c>
      <c r="V1639" s="1">
        <v>0</v>
      </c>
      <c r="W1639" s="1">
        <v>0</v>
      </c>
      <c r="X1639" s="2" t="s">
        <v>0</v>
      </c>
      <c r="Y1639" s="1">
        <v>0</v>
      </c>
      <c r="Z1639" s="3">
        <v>0</v>
      </c>
      <c r="AA1639" s="3" t="s">
        <v>0</v>
      </c>
      <c r="AB1639" s="3">
        <v>0</v>
      </c>
      <c r="AC1639" s="3">
        <v>0</v>
      </c>
      <c r="AD1639" s="3" t="s">
        <v>0</v>
      </c>
      <c r="AE1639" s="3">
        <v>0</v>
      </c>
      <c r="AF1639" s="4">
        <v>0</v>
      </c>
      <c r="AG1639" s="4" t="s">
        <v>0</v>
      </c>
      <c r="AH1639" s="4">
        <v>0</v>
      </c>
      <c r="AI1639" s="4">
        <v>0</v>
      </c>
      <c r="AJ1639" s="4" t="s">
        <v>0</v>
      </c>
      <c r="AK1639" s="4">
        <v>0</v>
      </c>
      <c r="AL1639" s="4">
        <v>0</v>
      </c>
      <c r="AM1639" s="4" t="s">
        <v>1</v>
      </c>
      <c r="AN1639" s="4" t="s">
        <v>1</v>
      </c>
      <c r="AO1639" s="4" t="s">
        <v>1</v>
      </c>
      <c r="AP1639" s="4" t="s">
        <v>1</v>
      </c>
      <c r="AQ1639" s="4">
        <v>330.76</v>
      </c>
      <c r="AR1639" s="4">
        <v>0</v>
      </c>
    </row>
    <row r="1640" spans="1:44" x14ac:dyDescent="0.25">
      <c r="A1640" s="2" t="s">
        <v>844</v>
      </c>
      <c r="B1640" s="47">
        <v>44496</v>
      </c>
      <c r="C1640" s="2" t="s">
        <v>6</v>
      </c>
      <c r="D1640" s="2" t="s">
        <v>25</v>
      </c>
      <c r="E1640" s="2" t="s">
        <v>197</v>
      </c>
      <c r="F1640" s="2" t="s">
        <v>4321</v>
      </c>
      <c r="G1640" s="2" t="s">
        <v>3</v>
      </c>
      <c r="H1640" s="2" t="s">
        <v>4323</v>
      </c>
      <c r="I1640" s="1" t="s">
        <v>1</v>
      </c>
      <c r="J1640" s="1" t="s">
        <v>1</v>
      </c>
      <c r="K1640" s="1" t="s">
        <v>1</v>
      </c>
      <c r="L1640" s="1" t="s">
        <v>1</v>
      </c>
      <c r="M1640" s="1">
        <v>0</v>
      </c>
      <c r="N1640" s="2" t="s">
        <v>1</v>
      </c>
      <c r="O1640" s="2" t="s">
        <v>2</v>
      </c>
      <c r="P1640" s="2" t="s">
        <v>1</v>
      </c>
      <c r="Q1640" s="1">
        <v>3457.0037259999999</v>
      </c>
      <c r="R1640" s="1">
        <v>0</v>
      </c>
      <c r="S1640" s="1">
        <v>2384.2216000000003</v>
      </c>
      <c r="T1640" s="1">
        <v>0</v>
      </c>
      <c r="U1640" s="2" t="s">
        <v>0</v>
      </c>
      <c r="V1640" s="1">
        <v>0</v>
      </c>
      <c r="W1640" s="1">
        <v>924.81215000000009</v>
      </c>
      <c r="X1640" s="2" t="s">
        <v>8</v>
      </c>
      <c r="Y1640" s="1">
        <v>147.969976</v>
      </c>
      <c r="Z1640" s="3">
        <v>0</v>
      </c>
      <c r="AA1640" s="3" t="s">
        <v>0</v>
      </c>
      <c r="AB1640" s="3">
        <v>0</v>
      </c>
      <c r="AC1640" s="3">
        <v>0</v>
      </c>
      <c r="AD1640" s="3" t="s">
        <v>0</v>
      </c>
      <c r="AE1640" s="3">
        <v>0</v>
      </c>
      <c r="AF1640" s="4">
        <v>0</v>
      </c>
      <c r="AG1640" s="4" t="s">
        <v>0</v>
      </c>
      <c r="AH1640" s="4">
        <v>0</v>
      </c>
      <c r="AI1640" s="4">
        <v>0</v>
      </c>
      <c r="AJ1640" s="4" t="s">
        <v>0</v>
      </c>
      <c r="AK1640" s="4">
        <v>0</v>
      </c>
      <c r="AL1640" s="4">
        <v>0</v>
      </c>
      <c r="AM1640" s="4" t="s">
        <v>1</v>
      </c>
      <c r="AN1640" s="4" t="s">
        <v>1</v>
      </c>
      <c r="AO1640" s="4" t="s">
        <v>1</v>
      </c>
      <c r="AP1640" s="4" t="s">
        <v>1</v>
      </c>
      <c r="AQ1640" s="4">
        <v>3457.0037260000004</v>
      </c>
      <c r="AR1640" s="4">
        <v>0</v>
      </c>
    </row>
    <row r="1641" spans="1:44" x14ac:dyDescent="0.25">
      <c r="A1641" s="2" t="s">
        <v>845</v>
      </c>
      <c r="B1641" s="47">
        <v>44496</v>
      </c>
      <c r="C1641" s="2" t="s">
        <v>6</v>
      </c>
      <c r="D1641" s="2" t="s">
        <v>25</v>
      </c>
      <c r="E1641" s="2" t="s">
        <v>197</v>
      </c>
      <c r="F1641" s="2" t="s">
        <v>4321</v>
      </c>
      <c r="G1641" s="2" t="s">
        <v>3</v>
      </c>
      <c r="H1641" s="2" t="s">
        <v>4324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2</v>
      </c>
      <c r="P1641" s="2" t="s">
        <v>1</v>
      </c>
      <c r="Q1641" s="1">
        <v>179.60891800000002</v>
      </c>
      <c r="R1641" s="1">
        <v>0</v>
      </c>
      <c r="S1641" s="1">
        <v>134.86939999999998</v>
      </c>
      <c r="T1641" s="1">
        <v>0</v>
      </c>
      <c r="U1641" s="2" t="s">
        <v>0</v>
      </c>
      <c r="V1641" s="1">
        <v>0</v>
      </c>
      <c r="W1641" s="1">
        <v>38.568550000000002</v>
      </c>
      <c r="X1641" s="2" t="s">
        <v>8</v>
      </c>
      <c r="Y1641" s="1">
        <v>6.1709680000000002</v>
      </c>
      <c r="Z1641" s="3">
        <v>0</v>
      </c>
      <c r="AA1641" s="3" t="s">
        <v>0</v>
      </c>
      <c r="AB1641" s="3">
        <v>0</v>
      </c>
      <c r="AC1641" s="3">
        <v>0</v>
      </c>
      <c r="AD1641" s="3" t="s">
        <v>0</v>
      </c>
      <c r="AE1641" s="3">
        <v>0</v>
      </c>
      <c r="AF1641" s="4">
        <v>0</v>
      </c>
      <c r="AG1641" s="4" t="s">
        <v>0</v>
      </c>
      <c r="AH1641" s="4">
        <v>0</v>
      </c>
      <c r="AI1641" s="4">
        <v>0</v>
      </c>
      <c r="AJ1641" s="4" t="s">
        <v>0</v>
      </c>
      <c r="AK1641" s="4">
        <v>0</v>
      </c>
      <c r="AL1641" s="4">
        <v>0</v>
      </c>
      <c r="AM1641" s="4" t="s">
        <v>1</v>
      </c>
      <c r="AN1641" s="4" t="s">
        <v>1</v>
      </c>
      <c r="AO1641" s="4" t="s">
        <v>1</v>
      </c>
      <c r="AP1641" s="4" t="s">
        <v>1</v>
      </c>
      <c r="AQ1641" s="4">
        <v>179.60891799999999</v>
      </c>
      <c r="AR1641" s="4">
        <v>0</v>
      </c>
    </row>
    <row r="1642" spans="1:44" x14ac:dyDescent="0.25">
      <c r="A1642" s="2" t="s">
        <v>846</v>
      </c>
      <c r="B1642" s="47">
        <v>44496</v>
      </c>
      <c r="C1642" s="2" t="s">
        <v>26</v>
      </c>
      <c r="D1642" s="2" t="s">
        <v>25</v>
      </c>
      <c r="E1642" s="2" t="s">
        <v>250</v>
      </c>
      <c r="F1642" s="2" t="s">
        <v>2569</v>
      </c>
      <c r="G1642" s="2" t="s">
        <v>3</v>
      </c>
      <c r="H1642" s="2" t="s">
        <v>4325</v>
      </c>
      <c r="I1642" s="1" t="s">
        <v>1</v>
      </c>
      <c r="J1642" s="1" t="s">
        <v>1</v>
      </c>
      <c r="K1642" s="1" t="s">
        <v>1</v>
      </c>
      <c r="L1642" s="1" t="s">
        <v>1</v>
      </c>
      <c r="M1642" s="1">
        <v>0</v>
      </c>
      <c r="N1642" s="2" t="s">
        <v>1</v>
      </c>
      <c r="O1642" s="2" t="s">
        <v>1205</v>
      </c>
      <c r="P1642" s="2" t="s">
        <v>731</v>
      </c>
      <c r="Q1642" s="1">
        <v>291</v>
      </c>
      <c r="R1642" s="1">
        <v>0</v>
      </c>
      <c r="S1642" s="1">
        <v>291</v>
      </c>
      <c r="T1642" s="1">
        <v>0</v>
      </c>
      <c r="U1642" s="2" t="s">
        <v>0</v>
      </c>
      <c r="V1642" s="1">
        <v>0</v>
      </c>
      <c r="W1642" s="1">
        <v>0</v>
      </c>
      <c r="X1642" s="2" t="s">
        <v>0</v>
      </c>
      <c r="Y1642" s="1">
        <v>0</v>
      </c>
      <c r="Z1642" s="3">
        <v>0</v>
      </c>
      <c r="AA1642" s="3" t="s">
        <v>0</v>
      </c>
      <c r="AB1642" s="3">
        <v>0</v>
      </c>
      <c r="AC1642" s="3">
        <v>0</v>
      </c>
      <c r="AD1642" s="3" t="s">
        <v>0</v>
      </c>
      <c r="AE1642" s="3">
        <v>0</v>
      </c>
      <c r="AF1642" s="4">
        <v>0</v>
      </c>
      <c r="AG1642" s="4" t="s">
        <v>0</v>
      </c>
      <c r="AH1642" s="4">
        <v>0</v>
      </c>
      <c r="AI1642" s="4">
        <v>0</v>
      </c>
      <c r="AJ1642" s="4" t="s">
        <v>0</v>
      </c>
      <c r="AK1642" s="4">
        <v>0</v>
      </c>
      <c r="AL1642" s="4">
        <v>0</v>
      </c>
      <c r="AM1642" s="4" t="s">
        <v>1</v>
      </c>
      <c r="AN1642" s="4" t="s">
        <v>1</v>
      </c>
      <c r="AO1642" s="4" t="s">
        <v>1</v>
      </c>
      <c r="AP1642" s="4" t="s">
        <v>1</v>
      </c>
      <c r="AQ1642" s="4">
        <v>291</v>
      </c>
      <c r="AR1642" s="4">
        <v>0</v>
      </c>
    </row>
    <row r="1643" spans="1:44" x14ac:dyDescent="0.25">
      <c r="A1643" s="2" t="s">
        <v>847</v>
      </c>
      <c r="B1643" s="47">
        <v>44496</v>
      </c>
      <c r="C1643" s="2" t="s">
        <v>26</v>
      </c>
      <c r="D1643" s="2" t="s">
        <v>25</v>
      </c>
      <c r="E1643" s="2" t="s">
        <v>250</v>
      </c>
      <c r="F1643" s="2" t="s">
        <v>2569</v>
      </c>
      <c r="G1643" s="2" t="s">
        <v>3</v>
      </c>
      <c r="H1643" s="2" t="s">
        <v>4326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4327</v>
      </c>
      <c r="P1643" s="2" t="s">
        <v>4328</v>
      </c>
      <c r="Q1643" s="1">
        <v>38.677199999999999</v>
      </c>
      <c r="R1643" s="1">
        <v>0</v>
      </c>
      <c r="S1643" s="1">
        <v>18.18</v>
      </c>
      <c r="T1643" s="1">
        <v>17.670000000000002</v>
      </c>
      <c r="U1643" s="2" t="s">
        <v>8</v>
      </c>
      <c r="V1643" s="1">
        <v>2.8271999999999999</v>
      </c>
      <c r="W1643" s="1">
        <v>0</v>
      </c>
      <c r="X1643" s="2" t="s">
        <v>0</v>
      </c>
      <c r="Y1643" s="1">
        <v>0</v>
      </c>
      <c r="Z1643" s="3">
        <v>0</v>
      </c>
      <c r="AA1643" s="3" t="s">
        <v>0</v>
      </c>
      <c r="AB1643" s="3">
        <v>0</v>
      </c>
      <c r="AC1643" s="3">
        <v>0</v>
      </c>
      <c r="AD1643" s="3" t="s">
        <v>0</v>
      </c>
      <c r="AE1643" s="3">
        <v>0</v>
      </c>
      <c r="AF1643" s="4">
        <v>0</v>
      </c>
      <c r="AG1643" s="4" t="s">
        <v>0</v>
      </c>
      <c r="AH1643" s="4">
        <v>0</v>
      </c>
      <c r="AI1643" s="4">
        <v>0</v>
      </c>
      <c r="AJ1643" s="4" t="s">
        <v>0</v>
      </c>
      <c r="AK1643" s="4">
        <v>0</v>
      </c>
      <c r="AL1643" s="4">
        <v>0</v>
      </c>
      <c r="AM1643" s="4" t="s">
        <v>1</v>
      </c>
      <c r="AN1643" s="4" t="s">
        <v>1</v>
      </c>
      <c r="AO1643" s="4" t="s">
        <v>1</v>
      </c>
      <c r="AP1643" s="4" t="s">
        <v>1</v>
      </c>
      <c r="AQ1643" s="4">
        <v>38.677199999999999</v>
      </c>
      <c r="AR1643" s="4">
        <v>0</v>
      </c>
    </row>
    <row r="1644" spans="1:44" x14ac:dyDescent="0.25">
      <c r="A1644" s="2" t="s">
        <v>848</v>
      </c>
      <c r="B1644" s="47">
        <v>44496</v>
      </c>
      <c r="C1644" s="2" t="s">
        <v>26</v>
      </c>
      <c r="D1644" s="2" t="s">
        <v>25</v>
      </c>
      <c r="E1644" s="2" t="s">
        <v>250</v>
      </c>
      <c r="F1644" s="2" t="s">
        <v>2569</v>
      </c>
      <c r="G1644" s="2" t="s">
        <v>3</v>
      </c>
      <c r="H1644" s="2" t="s">
        <v>4329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3916</v>
      </c>
      <c r="P1644" s="2" t="s">
        <v>3917</v>
      </c>
      <c r="Q1644" s="1">
        <v>201.84963400000001</v>
      </c>
      <c r="R1644" s="1">
        <v>0</v>
      </c>
      <c r="S1644" s="1">
        <v>150.80975000000001</v>
      </c>
      <c r="T1644" s="1">
        <v>43.999899999999997</v>
      </c>
      <c r="U1644" s="2" t="s">
        <v>8</v>
      </c>
      <c r="V1644" s="1">
        <v>7.0399839999999996</v>
      </c>
      <c r="W1644" s="1">
        <v>0</v>
      </c>
      <c r="X1644" s="2" t="s">
        <v>0</v>
      </c>
      <c r="Y1644" s="1">
        <v>0</v>
      </c>
      <c r="Z1644" s="3">
        <v>0</v>
      </c>
      <c r="AA1644" s="3" t="s">
        <v>0</v>
      </c>
      <c r="AB1644" s="3">
        <v>0</v>
      </c>
      <c r="AC1644" s="3">
        <v>0</v>
      </c>
      <c r="AD1644" s="3" t="s">
        <v>0</v>
      </c>
      <c r="AE1644" s="3">
        <v>0</v>
      </c>
      <c r="AF1644" s="4">
        <v>0</v>
      </c>
      <c r="AG1644" s="4" t="s">
        <v>0</v>
      </c>
      <c r="AH1644" s="4">
        <v>0</v>
      </c>
      <c r="AI1644" s="4">
        <v>0</v>
      </c>
      <c r="AJ1644" s="4" t="s">
        <v>0</v>
      </c>
      <c r="AK1644" s="4">
        <v>0</v>
      </c>
      <c r="AL1644" s="4">
        <v>0</v>
      </c>
      <c r="AM1644" s="4" t="s">
        <v>1</v>
      </c>
      <c r="AN1644" s="4" t="s">
        <v>1</v>
      </c>
      <c r="AO1644" s="4" t="s">
        <v>1</v>
      </c>
      <c r="AP1644" s="4" t="s">
        <v>1</v>
      </c>
      <c r="AQ1644" s="4">
        <v>201.84963400000001</v>
      </c>
      <c r="AR1644" s="4">
        <v>0</v>
      </c>
    </row>
    <row r="1645" spans="1:44" x14ac:dyDescent="0.25">
      <c r="A1645" s="2" t="s">
        <v>849</v>
      </c>
      <c r="B1645" s="47">
        <v>44496</v>
      </c>
      <c r="C1645" s="2" t="s">
        <v>26</v>
      </c>
      <c r="D1645" s="2" t="s">
        <v>25</v>
      </c>
      <c r="E1645" s="2" t="s">
        <v>250</v>
      </c>
      <c r="F1645" s="2" t="s">
        <v>2567</v>
      </c>
      <c r="G1645" s="2" t="s">
        <v>3</v>
      </c>
      <c r="H1645" s="2" t="s">
        <v>4330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2</v>
      </c>
      <c r="P1645" s="2" t="s">
        <v>1</v>
      </c>
      <c r="Q1645" s="1">
        <v>650.23682199999996</v>
      </c>
      <c r="R1645" s="1">
        <v>0</v>
      </c>
      <c r="S1645" s="1">
        <v>472.42135000000013</v>
      </c>
      <c r="T1645" s="1">
        <v>0</v>
      </c>
      <c r="U1645" s="2" t="s">
        <v>0</v>
      </c>
      <c r="V1645" s="1">
        <v>0</v>
      </c>
      <c r="W1645" s="1">
        <v>153.28919999999999</v>
      </c>
      <c r="X1645" s="2" t="s">
        <v>0</v>
      </c>
      <c r="Y1645" s="1">
        <v>24.526271999999999</v>
      </c>
      <c r="Z1645" s="3">
        <v>0</v>
      </c>
      <c r="AA1645" s="3" t="s">
        <v>0</v>
      </c>
      <c r="AB1645" s="3">
        <v>0</v>
      </c>
      <c r="AC1645" s="3">
        <v>0</v>
      </c>
      <c r="AD1645" s="3" t="s">
        <v>0</v>
      </c>
      <c r="AE1645" s="3">
        <v>0</v>
      </c>
      <c r="AF1645" s="4">
        <v>0</v>
      </c>
      <c r="AG1645" s="4" t="s">
        <v>0</v>
      </c>
      <c r="AH1645" s="4">
        <v>0</v>
      </c>
      <c r="AI1645" s="4">
        <v>0</v>
      </c>
      <c r="AJ1645" s="4" t="s">
        <v>0</v>
      </c>
      <c r="AK1645" s="4">
        <v>0</v>
      </c>
      <c r="AL1645" s="4">
        <v>0</v>
      </c>
      <c r="AM1645" s="4" t="s">
        <v>1</v>
      </c>
      <c r="AN1645" s="4" t="s">
        <v>1</v>
      </c>
      <c r="AO1645" s="4" t="s">
        <v>1</v>
      </c>
      <c r="AP1645" s="4" t="s">
        <v>1</v>
      </c>
      <c r="AQ1645" s="4">
        <v>650.23682200000007</v>
      </c>
      <c r="AR1645" s="4">
        <v>0</v>
      </c>
    </row>
    <row r="1646" spans="1:44" x14ac:dyDescent="0.25">
      <c r="A1646" s="2" t="s">
        <v>851</v>
      </c>
      <c r="B1646" s="47">
        <v>44496</v>
      </c>
      <c r="C1646" s="2" t="s">
        <v>26</v>
      </c>
      <c r="D1646" s="2" t="s">
        <v>25</v>
      </c>
      <c r="E1646" s="2" t="s">
        <v>250</v>
      </c>
      <c r="F1646" s="2" t="s">
        <v>2567</v>
      </c>
      <c r="G1646" s="2" t="s">
        <v>3</v>
      </c>
      <c r="H1646" s="2" t="s">
        <v>4331</v>
      </c>
      <c r="I1646" s="1" t="s">
        <v>1</v>
      </c>
      <c r="J1646" s="1" t="s">
        <v>1</v>
      </c>
      <c r="K1646" s="1" t="s">
        <v>1</v>
      </c>
      <c r="L1646" s="1" t="s">
        <v>1</v>
      </c>
      <c r="M1646" s="1">
        <v>0</v>
      </c>
      <c r="N1646" s="2" t="s">
        <v>1</v>
      </c>
      <c r="O1646" s="2" t="s">
        <v>2</v>
      </c>
      <c r="P1646" s="2" t="s">
        <v>1</v>
      </c>
      <c r="Q1646" s="1">
        <v>1444.2011559999996</v>
      </c>
      <c r="R1646" s="1">
        <v>0</v>
      </c>
      <c r="S1646" s="1">
        <v>980.15864999999962</v>
      </c>
      <c r="T1646" s="1">
        <v>0</v>
      </c>
      <c r="U1646" s="2" t="s">
        <v>0</v>
      </c>
      <c r="V1646" s="1">
        <v>0</v>
      </c>
      <c r="W1646" s="1">
        <v>400.03665000000001</v>
      </c>
      <c r="X1646" s="2" t="s">
        <v>0</v>
      </c>
      <c r="Y1646" s="1">
        <v>64.005855999999994</v>
      </c>
      <c r="Z1646" s="3">
        <v>0</v>
      </c>
      <c r="AA1646" s="3" t="s">
        <v>0</v>
      </c>
      <c r="AB1646" s="3">
        <v>0</v>
      </c>
      <c r="AC1646" s="3">
        <v>0</v>
      </c>
      <c r="AD1646" s="3" t="s">
        <v>0</v>
      </c>
      <c r="AE1646" s="3">
        <v>0</v>
      </c>
      <c r="AF1646" s="4">
        <v>0</v>
      </c>
      <c r="AG1646" s="4" t="s">
        <v>0</v>
      </c>
      <c r="AH1646" s="4">
        <v>0</v>
      </c>
      <c r="AI1646" s="4">
        <v>0</v>
      </c>
      <c r="AJ1646" s="4" t="s">
        <v>0</v>
      </c>
      <c r="AK1646" s="4">
        <v>0</v>
      </c>
      <c r="AL1646" s="4">
        <v>0</v>
      </c>
      <c r="AM1646" s="4" t="s">
        <v>1</v>
      </c>
      <c r="AN1646" s="4" t="s">
        <v>1</v>
      </c>
      <c r="AO1646" s="4" t="s">
        <v>1</v>
      </c>
      <c r="AP1646" s="4" t="s">
        <v>1</v>
      </c>
      <c r="AQ1646" s="4">
        <v>1444.2011559999996</v>
      </c>
      <c r="AR1646" s="4">
        <v>0</v>
      </c>
    </row>
    <row r="1647" spans="1:44" x14ac:dyDescent="0.25">
      <c r="A1647" s="2" t="s">
        <v>852</v>
      </c>
      <c r="B1647" s="47">
        <v>44496</v>
      </c>
      <c r="C1647" s="2" t="s">
        <v>26</v>
      </c>
      <c r="D1647" s="2" t="s">
        <v>25</v>
      </c>
      <c r="E1647" s="2" t="s">
        <v>250</v>
      </c>
      <c r="F1647" s="2" t="s">
        <v>2567</v>
      </c>
      <c r="G1647" s="2" t="s">
        <v>3</v>
      </c>
      <c r="H1647" s="2" t="s">
        <v>4332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2</v>
      </c>
      <c r="P1647" s="2" t="s">
        <v>1</v>
      </c>
      <c r="Q1647" s="1">
        <v>303.97410000000002</v>
      </c>
      <c r="R1647" s="1">
        <v>0</v>
      </c>
      <c r="S1647" s="1">
        <v>244.38489999999996</v>
      </c>
      <c r="T1647" s="1">
        <v>0</v>
      </c>
      <c r="U1647" s="2" t="s">
        <v>0</v>
      </c>
      <c r="V1647" s="1">
        <v>0</v>
      </c>
      <c r="W1647" s="1">
        <v>51.370000000000005</v>
      </c>
      <c r="X1647" s="2" t="s">
        <v>8</v>
      </c>
      <c r="Y1647" s="1">
        <v>8.2192000000000007</v>
      </c>
      <c r="Z1647" s="3">
        <v>0</v>
      </c>
      <c r="AA1647" s="3" t="s">
        <v>0</v>
      </c>
      <c r="AB1647" s="3">
        <v>0</v>
      </c>
      <c r="AC1647" s="3">
        <v>0</v>
      </c>
      <c r="AD1647" s="3" t="s">
        <v>0</v>
      </c>
      <c r="AE1647" s="3">
        <v>0</v>
      </c>
      <c r="AF1647" s="4">
        <v>0</v>
      </c>
      <c r="AG1647" s="4" t="s">
        <v>0</v>
      </c>
      <c r="AH1647" s="4">
        <v>0</v>
      </c>
      <c r="AI1647" s="4">
        <v>0</v>
      </c>
      <c r="AJ1647" s="4" t="s">
        <v>0</v>
      </c>
      <c r="AK1647" s="4">
        <v>0</v>
      </c>
      <c r="AL1647" s="4">
        <v>0</v>
      </c>
      <c r="AM1647" s="4" t="s">
        <v>1</v>
      </c>
      <c r="AN1647" s="4" t="s">
        <v>1</v>
      </c>
      <c r="AO1647" s="4" t="s">
        <v>1</v>
      </c>
      <c r="AP1647" s="4" t="s">
        <v>1</v>
      </c>
      <c r="AQ1647" s="4">
        <v>303.97409999999996</v>
      </c>
      <c r="AR1647" s="4">
        <v>0</v>
      </c>
    </row>
    <row r="1648" spans="1:44" x14ac:dyDescent="0.25">
      <c r="A1648" s="2" t="s">
        <v>853</v>
      </c>
      <c r="B1648" s="47">
        <v>44496</v>
      </c>
      <c r="C1648" s="2" t="s">
        <v>26</v>
      </c>
      <c r="D1648" s="2" t="s">
        <v>25</v>
      </c>
      <c r="E1648" s="2" t="s">
        <v>250</v>
      </c>
      <c r="F1648" s="2" t="s">
        <v>2567</v>
      </c>
      <c r="G1648" s="2" t="s">
        <v>3</v>
      </c>
      <c r="H1648" s="2" t="s">
        <v>4333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1">
        <v>735.76142399999992</v>
      </c>
      <c r="R1648" s="1">
        <v>0</v>
      </c>
      <c r="S1648" s="1">
        <v>414.47170000000006</v>
      </c>
      <c r="T1648" s="1">
        <v>0</v>
      </c>
      <c r="U1648" s="2" t="s">
        <v>0</v>
      </c>
      <c r="V1648" s="1">
        <v>0</v>
      </c>
      <c r="W1648" s="1">
        <v>276.97389999999996</v>
      </c>
      <c r="X1648" s="2" t="s">
        <v>8</v>
      </c>
      <c r="Y1648" s="1">
        <v>44.315823999999992</v>
      </c>
      <c r="Z1648" s="3">
        <v>0</v>
      </c>
      <c r="AA1648" s="3" t="s">
        <v>0</v>
      </c>
      <c r="AB1648" s="3">
        <v>0</v>
      </c>
      <c r="AC1648" s="3">
        <v>0</v>
      </c>
      <c r="AD1648" s="3" t="s">
        <v>0</v>
      </c>
      <c r="AE1648" s="3">
        <v>0</v>
      </c>
      <c r="AF1648" s="4">
        <v>0</v>
      </c>
      <c r="AG1648" s="4" t="s">
        <v>0</v>
      </c>
      <c r="AH1648" s="4">
        <v>0</v>
      </c>
      <c r="AI1648" s="4">
        <v>0</v>
      </c>
      <c r="AJ1648" s="4" t="s">
        <v>0</v>
      </c>
      <c r="AK1648" s="4">
        <v>0</v>
      </c>
      <c r="AL1648" s="4">
        <v>0</v>
      </c>
      <c r="AM1648" s="4" t="s">
        <v>1</v>
      </c>
      <c r="AN1648" s="4" t="s">
        <v>1</v>
      </c>
      <c r="AO1648" s="4" t="s">
        <v>1</v>
      </c>
      <c r="AP1648" s="4" t="s">
        <v>1</v>
      </c>
      <c r="AQ1648" s="4">
        <v>735.76142400000003</v>
      </c>
      <c r="AR1648" s="4">
        <v>0</v>
      </c>
    </row>
    <row r="1649" spans="1:44" x14ac:dyDescent="0.25">
      <c r="A1649" s="2" t="s">
        <v>854</v>
      </c>
      <c r="B1649" s="47">
        <v>44496</v>
      </c>
      <c r="C1649" s="2" t="s">
        <v>6</v>
      </c>
      <c r="D1649" s="2" t="s">
        <v>23</v>
      </c>
      <c r="E1649" s="2" t="s">
        <v>193</v>
      </c>
      <c r="F1649" s="2" t="s">
        <v>1527</v>
      </c>
      <c r="G1649" s="2" t="s">
        <v>3</v>
      </c>
      <c r="H1649" s="2" t="s">
        <v>4334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4335</v>
      </c>
      <c r="P1649" s="2" t="s">
        <v>4336</v>
      </c>
      <c r="Q1649" s="1">
        <v>69.5</v>
      </c>
      <c r="R1649" s="1">
        <v>0</v>
      </c>
      <c r="S1649" s="1">
        <v>69.5</v>
      </c>
      <c r="T1649" s="1">
        <v>0</v>
      </c>
      <c r="U1649" s="2" t="s">
        <v>0</v>
      </c>
      <c r="V1649" s="1">
        <v>0</v>
      </c>
      <c r="W1649" s="1">
        <v>0</v>
      </c>
      <c r="X1649" s="2" t="s">
        <v>0</v>
      </c>
      <c r="Y1649" s="1">
        <v>0</v>
      </c>
      <c r="Z1649" s="3">
        <v>0</v>
      </c>
      <c r="AA1649" s="3" t="s">
        <v>0</v>
      </c>
      <c r="AB1649" s="3">
        <v>0</v>
      </c>
      <c r="AC1649" s="3">
        <v>0</v>
      </c>
      <c r="AD1649" s="3" t="s">
        <v>0</v>
      </c>
      <c r="AE1649" s="3">
        <v>0</v>
      </c>
      <c r="AF1649" s="4">
        <v>0</v>
      </c>
      <c r="AG1649" s="4" t="s">
        <v>0</v>
      </c>
      <c r="AH1649" s="4">
        <v>0</v>
      </c>
      <c r="AI1649" s="4">
        <v>0</v>
      </c>
      <c r="AJ1649" s="4" t="s">
        <v>0</v>
      </c>
      <c r="AK1649" s="4">
        <v>0</v>
      </c>
      <c r="AL1649" s="4">
        <v>0</v>
      </c>
      <c r="AM1649" s="4" t="s">
        <v>1</v>
      </c>
      <c r="AN1649" s="4" t="s">
        <v>1</v>
      </c>
      <c r="AO1649" s="4" t="s">
        <v>1</v>
      </c>
      <c r="AP1649" s="4" t="s">
        <v>1</v>
      </c>
      <c r="AQ1649" s="4">
        <v>69.5</v>
      </c>
      <c r="AR1649" s="4">
        <v>0</v>
      </c>
    </row>
    <row r="1650" spans="1:44" x14ac:dyDescent="0.25">
      <c r="A1650" s="2" t="s">
        <v>855</v>
      </c>
      <c r="B1650" s="47">
        <v>44496</v>
      </c>
      <c r="C1650" s="2" t="s">
        <v>6</v>
      </c>
      <c r="D1650" s="2" t="s">
        <v>23</v>
      </c>
      <c r="E1650" s="2" t="s">
        <v>193</v>
      </c>
      <c r="F1650" s="2" t="s">
        <v>1527</v>
      </c>
      <c r="G1650" s="2" t="s">
        <v>3</v>
      </c>
      <c r="H1650" s="2" t="s">
        <v>4337</v>
      </c>
      <c r="I1650" s="1" t="s">
        <v>1</v>
      </c>
      <c r="J1650" s="1" t="s">
        <v>1</v>
      </c>
      <c r="K1650" s="1" t="s">
        <v>1</v>
      </c>
      <c r="L1650" s="1" t="s">
        <v>1</v>
      </c>
      <c r="M1650" s="1">
        <v>0</v>
      </c>
      <c r="N1650" s="2" t="s">
        <v>1</v>
      </c>
      <c r="O1650" s="2" t="s">
        <v>2</v>
      </c>
      <c r="P1650" s="2" t="s">
        <v>1</v>
      </c>
      <c r="Q1650" s="1">
        <v>3459.8745199999994</v>
      </c>
      <c r="R1650" s="1">
        <v>0</v>
      </c>
      <c r="S1650" s="1">
        <v>2492.1120000000001</v>
      </c>
      <c r="T1650" s="1">
        <v>0</v>
      </c>
      <c r="U1650" s="2" t="s">
        <v>0</v>
      </c>
      <c r="V1650" s="1">
        <v>0</v>
      </c>
      <c r="W1650" s="1">
        <v>834.27800000000002</v>
      </c>
      <c r="X1650" s="2" t="s">
        <v>8</v>
      </c>
      <c r="Y1650" s="1">
        <v>133.48452000000003</v>
      </c>
      <c r="Z1650" s="3">
        <v>0</v>
      </c>
      <c r="AA1650" s="3" t="s">
        <v>0</v>
      </c>
      <c r="AB1650" s="3">
        <v>0</v>
      </c>
      <c r="AC1650" s="3">
        <v>0</v>
      </c>
      <c r="AD1650" s="3" t="s">
        <v>0</v>
      </c>
      <c r="AE1650" s="3">
        <v>0</v>
      </c>
      <c r="AF1650" s="4">
        <v>0</v>
      </c>
      <c r="AG1650" s="4" t="s">
        <v>0</v>
      </c>
      <c r="AH1650" s="4">
        <v>0</v>
      </c>
      <c r="AI1650" s="4">
        <v>0</v>
      </c>
      <c r="AJ1650" s="4" t="s">
        <v>0</v>
      </c>
      <c r="AK1650" s="4">
        <v>0</v>
      </c>
      <c r="AL1650" s="4">
        <v>0</v>
      </c>
      <c r="AM1650" s="4" t="s">
        <v>1</v>
      </c>
      <c r="AN1650" s="4" t="s">
        <v>1</v>
      </c>
      <c r="AO1650" s="4" t="s">
        <v>1</v>
      </c>
      <c r="AP1650" s="4" t="s">
        <v>1</v>
      </c>
      <c r="AQ1650" s="4">
        <v>3459.8745200000003</v>
      </c>
      <c r="AR1650" s="4">
        <v>0</v>
      </c>
    </row>
    <row r="1651" spans="1:44" x14ac:dyDescent="0.25">
      <c r="A1651" s="2" t="s">
        <v>856</v>
      </c>
      <c r="B1651" s="47">
        <v>44496</v>
      </c>
      <c r="C1651" s="2" t="s">
        <v>26</v>
      </c>
      <c r="D1651" s="2" t="s">
        <v>23</v>
      </c>
      <c r="E1651" s="2" t="s">
        <v>355</v>
      </c>
      <c r="F1651" s="2" t="s">
        <v>1443</v>
      </c>
      <c r="G1651" s="2" t="s">
        <v>3</v>
      </c>
      <c r="H1651" s="2" t="s">
        <v>4338</v>
      </c>
      <c r="I1651" s="1" t="s">
        <v>1</v>
      </c>
      <c r="J1651" s="1" t="s">
        <v>1</v>
      </c>
      <c r="K1651" s="1" t="s">
        <v>1</v>
      </c>
      <c r="L1651" s="1" t="s">
        <v>1</v>
      </c>
      <c r="M1651" s="1">
        <v>0</v>
      </c>
      <c r="N1651" s="2" t="s">
        <v>1</v>
      </c>
      <c r="O1651" s="2" t="s">
        <v>2</v>
      </c>
      <c r="P1651" s="2" t="s">
        <v>1</v>
      </c>
      <c r="Q1651" s="1">
        <v>2658.6357120000007</v>
      </c>
      <c r="R1651" s="1">
        <v>0</v>
      </c>
      <c r="S1651" s="1">
        <v>1855.4213500000001</v>
      </c>
      <c r="T1651" s="1">
        <v>0</v>
      </c>
      <c r="U1651" s="2" t="s">
        <v>0</v>
      </c>
      <c r="V1651" s="1">
        <v>0</v>
      </c>
      <c r="W1651" s="1">
        <v>692.42615000000012</v>
      </c>
      <c r="X1651" s="2" t="s">
        <v>0</v>
      </c>
      <c r="Y1651" s="1">
        <v>110.788212</v>
      </c>
      <c r="Z1651" s="3">
        <v>0</v>
      </c>
      <c r="AA1651" s="3" t="s">
        <v>0</v>
      </c>
      <c r="AB1651" s="3">
        <v>0</v>
      </c>
      <c r="AC1651" s="3">
        <v>0</v>
      </c>
      <c r="AD1651" s="3" t="s">
        <v>0</v>
      </c>
      <c r="AE1651" s="3">
        <v>0</v>
      </c>
      <c r="AF1651" s="4">
        <v>0</v>
      </c>
      <c r="AG1651" s="4" t="s">
        <v>0</v>
      </c>
      <c r="AH1651" s="4">
        <v>0</v>
      </c>
      <c r="AI1651" s="4">
        <v>0</v>
      </c>
      <c r="AJ1651" s="4" t="s">
        <v>0</v>
      </c>
      <c r="AK1651" s="4">
        <v>0</v>
      </c>
      <c r="AL1651" s="4">
        <v>0</v>
      </c>
      <c r="AM1651" s="4" t="s">
        <v>1</v>
      </c>
      <c r="AN1651" s="4" t="s">
        <v>1</v>
      </c>
      <c r="AO1651" s="4" t="s">
        <v>1</v>
      </c>
      <c r="AP1651" s="4" t="s">
        <v>1</v>
      </c>
      <c r="AQ1651" s="4">
        <v>2658.6357120000002</v>
      </c>
      <c r="AR1651" s="4">
        <v>0</v>
      </c>
    </row>
    <row r="1652" spans="1:44" x14ac:dyDescent="0.25">
      <c r="A1652" s="2" t="s">
        <v>857</v>
      </c>
      <c r="B1652" s="47">
        <v>44496</v>
      </c>
      <c r="C1652" s="2" t="s">
        <v>6</v>
      </c>
      <c r="D1652" s="2" t="s">
        <v>21</v>
      </c>
      <c r="E1652" s="2" t="s">
        <v>191</v>
      </c>
      <c r="F1652" s="2" t="s">
        <v>4339</v>
      </c>
      <c r="G1652" s="2" t="s">
        <v>3</v>
      </c>
      <c r="H1652" s="2" t="s">
        <v>4340</v>
      </c>
      <c r="I1652" s="1" t="s">
        <v>1</v>
      </c>
      <c r="J1652" s="1" t="s">
        <v>1</v>
      </c>
      <c r="K1652" s="1" t="s">
        <v>1</v>
      </c>
      <c r="L1652" s="1" t="s">
        <v>1</v>
      </c>
      <c r="M1652" s="1">
        <v>0</v>
      </c>
      <c r="N1652" s="2" t="s">
        <v>1</v>
      </c>
      <c r="O1652" s="2" t="s">
        <v>1220</v>
      </c>
      <c r="P1652" s="2" t="s">
        <v>926</v>
      </c>
      <c r="Q1652" s="1">
        <v>18.4057</v>
      </c>
      <c r="R1652" s="1">
        <v>0</v>
      </c>
      <c r="S1652" s="1">
        <v>18.4057</v>
      </c>
      <c r="T1652" s="1">
        <v>0</v>
      </c>
      <c r="U1652" s="2" t="s">
        <v>0</v>
      </c>
      <c r="V1652" s="1">
        <v>0</v>
      </c>
      <c r="W1652" s="1">
        <v>0</v>
      </c>
      <c r="X1652" s="2" t="s">
        <v>0</v>
      </c>
      <c r="Y1652" s="1">
        <v>0</v>
      </c>
      <c r="Z1652" s="3">
        <v>0</v>
      </c>
      <c r="AA1652" s="3" t="s">
        <v>0</v>
      </c>
      <c r="AB1652" s="3">
        <v>0</v>
      </c>
      <c r="AC1652" s="3">
        <v>0</v>
      </c>
      <c r="AD1652" s="3" t="s">
        <v>0</v>
      </c>
      <c r="AE1652" s="3">
        <v>0</v>
      </c>
      <c r="AF1652" s="4">
        <v>0</v>
      </c>
      <c r="AG1652" s="4" t="s">
        <v>0</v>
      </c>
      <c r="AH1652" s="4">
        <v>0</v>
      </c>
      <c r="AI1652" s="4">
        <v>0</v>
      </c>
      <c r="AJ1652" s="4" t="s">
        <v>0</v>
      </c>
      <c r="AK1652" s="4">
        <v>0</v>
      </c>
      <c r="AL1652" s="4">
        <v>0</v>
      </c>
      <c r="AM1652" s="4" t="s">
        <v>1</v>
      </c>
      <c r="AN1652" s="4" t="s">
        <v>1</v>
      </c>
      <c r="AO1652" s="4" t="s">
        <v>1</v>
      </c>
      <c r="AP1652" s="4" t="s">
        <v>1</v>
      </c>
      <c r="AQ1652" s="4">
        <v>18.4057</v>
      </c>
      <c r="AR1652" s="4">
        <v>0</v>
      </c>
    </row>
    <row r="1653" spans="1:44" x14ac:dyDescent="0.25">
      <c r="A1653" s="2" t="s">
        <v>858</v>
      </c>
      <c r="B1653" s="47">
        <v>44496</v>
      </c>
      <c r="C1653" s="2" t="s">
        <v>6</v>
      </c>
      <c r="D1653" s="2" t="s">
        <v>21</v>
      </c>
      <c r="E1653" s="2" t="s">
        <v>191</v>
      </c>
      <c r="F1653" s="2" t="s">
        <v>4339</v>
      </c>
      <c r="G1653" s="2" t="s">
        <v>3</v>
      </c>
      <c r="H1653" s="2" t="s">
        <v>4341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4335</v>
      </c>
      <c r="P1653" s="2" t="s">
        <v>4336</v>
      </c>
      <c r="Q1653" s="1">
        <v>104.25</v>
      </c>
      <c r="R1653" s="1">
        <v>0</v>
      </c>
      <c r="S1653" s="1">
        <v>104.25</v>
      </c>
      <c r="T1653" s="1">
        <v>0</v>
      </c>
      <c r="U1653" s="2" t="s">
        <v>0</v>
      </c>
      <c r="V1653" s="1">
        <v>0</v>
      </c>
      <c r="W1653" s="1">
        <v>0</v>
      </c>
      <c r="X1653" s="2" t="s">
        <v>0</v>
      </c>
      <c r="Y1653" s="1">
        <v>0</v>
      </c>
      <c r="Z1653" s="3">
        <v>0</v>
      </c>
      <c r="AA1653" s="3" t="s">
        <v>0</v>
      </c>
      <c r="AB1653" s="3">
        <v>0</v>
      </c>
      <c r="AC1653" s="3">
        <v>0</v>
      </c>
      <c r="AD1653" s="3" t="s">
        <v>0</v>
      </c>
      <c r="AE1653" s="3">
        <v>0</v>
      </c>
      <c r="AF1653" s="4">
        <v>0</v>
      </c>
      <c r="AG1653" s="4" t="s">
        <v>0</v>
      </c>
      <c r="AH1653" s="4">
        <v>0</v>
      </c>
      <c r="AI1653" s="4">
        <v>0</v>
      </c>
      <c r="AJ1653" s="4" t="s">
        <v>0</v>
      </c>
      <c r="AK1653" s="4">
        <v>0</v>
      </c>
      <c r="AL1653" s="4">
        <v>0</v>
      </c>
      <c r="AM1653" s="4" t="s">
        <v>1</v>
      </c>
      <c r="AN1653" s="4" t="s">
        <v>1</v>
      </c>
      <c r="AO1653" s="4" t="s">
        <v>1</v>
      </c>
      <c r="AP1653" s="4" t="s">
        <v>1</v>
      </c>
      <c r="AQ1653" s="4">
        <v>104.25</v>
      </c>
      <c r="AR1653" s="4">
        <v>0</v>
      </c>
    </row>
    <row r="1654" spans="1:44" x14ac:dyDescent="0.25">
      <c r="A1654" s="2" t="s">
        <v>859</v>
      </c>
      <c r="B1654" s="47">
        <v>44496</v>
      </c>
      <c r="C1654" s="2" t="s">
        <v>6</v>
      </c>
      <c r="D1654" s="2" t="s">
        <v>21</v>
      </c>
      <c r="E1654" s="2" t="s">
        <v>191</v>
      </c>
      <c r="F1654" s="2" t="s">
        <v>4339</v>
      </c>
      <c r="G1654" s="2" t="s">
        <v>3</v>
      </c>
      <c r="H1654" s="2" t="s">
        <v>4342</v>
      </c>
      <c r="I1654" s="1" t="s">
        <v>1</v>
      </c>
      <c r="J1654" s="1" t="s">
        <v>1</v>
      </c>
      <c r="K1654" s="1" t="s">
        <v>1</v>
      </c>
      <c r="L1654" s="1" t="s">
        <v>1</v>
      </c>
      <c r="M1654" s="1">
        <v>0</v>
      </c>
      <c r="N1654" s="2" t="s">
        <v>1</v>
      </c>
      <c r="O1654" s="2" t="s">
        <v>2</v>
      </c>
      <c r="P1654" s="2" t="s">
        <v>1</v>
      </c>
      <c r="Q1654" s="1">
        <v>3553.9934999999996</v>
      </c>
      <c r="R1654" s="1">
        <v>0</v>
      </c>
      <c r="S1654" s="1">
        <v>2615.8548500000006</v>
      </c>
      <c r="T1654" s="1">
        <v>0</v>
      </c>
      <c r="U1654" s="2" t="s">
        <v>0</v>
      </c>
      <c r="V1654" s="1">
        <v>0</v>
      </c>
      <c r="W1654" s="1">
        <v>808.74014999999986</v>
      </c>
      <c r="X1654" s="2" t="s">
        <v>8</v>
      </c>
      <c r="Y1654" s="1">
        <v>129.39849999999996</v>
      </c>
      <c r="Z1654" s="3">
        <v>0</v>
      </c>
      <c r="AA1654" s="3" t="s">
        <v>0</v>
      </c>
      <c r="AB1654" s="3">
        <v>0</v>
      </c>
      <c r="AC1654" s="3">
        <v>0</v>
      </c>
      <c r="AD1654" s="3" t="s">
        <v>0</v>
      </c>
      <c r="AE1654" s="3">
        <v>0</v>
      </c>
      <c r="AF1654" s="4">
        <v>0</v>
      </c>
      <c r="AG1654" s="4" t="s">
        <v>0</v>
      </c>
      <c r="AH1654" s="4">
        <v>0</v>
      </c>
      <c r="AI1654" s="4">
        <v>0</v>
      </c>
      <c r="AJ1654" s="4" t="s">
        <v>0</v>
      </c>
      <c r="AK1654" s="4">
        <v>0</v>
      </c>
      <c r="AL1654" s="4">
        <v>0</v>
      </c>
      <c r="AM1654" s="4" t="s">
        <v>1</v>
      </c>
      <c r="AN1654" s="4" t="s">
        <v>1</v>
      </c>
      <c r="AO1654" s="4" t="s">
        <v>1</v>
      </c>
      <c r="AP1654" s="4" t="s">
        <v>1</v>
      </c>
      <c r="AQ1654" s="4">
        <v>3553.9935</v>
      </c>
      <c r="AR1654" s="4">
        <v>0</v>
      </c>
    </row>
    <row r="1655" spans="1:44" x14ac:dyDescent="0.25">
      <c r="A1655" s="2" t="s">
        <v>860</v>
      </c>
      <c r="B1655" s="47">
        <v>44496</v>
      </c>
      <c r="C1655" s="2" t="s">
        <v>6</v>
      </c>
      <c r="D1655" s="2" t="s">
        <v>21</v>
      </c>
      <c r="E1655" s="2" t="s">
        <v>191</v>
      </c>
      <c r="F1655" s="2" t="s">
        <v>4339</v>
      </c>
      <c r="G1655" s="2" t="s">
        <v>3</v>
      </c>
      <c r="H1655" s="2" t="s">
        <v>4343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2</v>
      </c>
      <c r="P1655" s="2" t="s">
        <v>1</v>
      </c>
      <c r="Q1655" s="1">
        <v>164.39579999999998</v>
      </c>
      <c r="R1655" s="1">
        <v>0</v>
      </c>
      <c r="S1655" s="1">
        <v>110.0626</v>
      </c>
      <c r="T1655" s="1">
        <v>0</v>
      </c>
      <c r="U1655" s="2" t="s">
        <v>0</v>
      </c>
      <c r="V1655" s="1">
        <v>0</v>
      </c>
      <c r="W1655" s="1">
        <v>46.838999999999999</v>
      </c>
      <c r="X1655" s="2" t="s">
        <v>8</v>
      </c>
      <c r="Y1655" s="1">
        <v>7.4941999999999993</v>
      </c>
      <c r="Z1655" s="3">
        <v>0</v>
      </c>
      <c r="AA1655" s="3" t="s">
        <v>0</v>
      </c>
      <c r="AB1655" s="3">
        <v>0</v>
      </c>
      <c r="AC1655" s="3">
        <v>0</v>
      </c>
      <c r="AD1655" s="3" t="s">
        <v>0</v>
      </c>
      <c r="AE1655" s="3">
        <v>0</v>
      </c>
      <c r="AF1655" s="4">
        <v>0</v>
      </c>
      <c r="AG1655" s="4" t="s">
        <v>0</v>
      </c>
      <c r="AH1655" s="4">
        <v>0</v>
      </c>
      <c r="AI1655" s="4">
        <v>0</v>
      </c>
      <c r="AJ1655" s="4" t="s">
        <v>0</v>
      </c>
      <c r="AK1655" s="4">
        <v>0</v>
      </c>
      <c r="AL1655" s="4">
        <v>0</v>
      </c>
      <c r="AM1655" s="4" t="s">
        <v>1</v>
      </c>
      <c r="AN1655" s="4" t="s">
        <v>1</v>
      </c>
      <c r="AO1655" s="4" t="s">
        <v>1</v>
      </c>
      <c r="AP1655" s="4" t="s">
        <v>1</v>
      </c>
      <c r="AQ1655" s="4">
        <v>164.39580000000001</v>
      </c>
      <c r="AR1655" s="4">
        <v>0</v>
      </c>
    </row>
    <row r="1656" spans="1:44" x14ac:dyDescent="0.25">
      <c r="A1656" s="2" t="s">
        <v>861</v>
      </c>
      <c r="B1656" s="47">
        <v>44496</v>
      </c>
      <c r="C1656" s="2" t="s">
        <v>6</v>
      </c>
      <c r="D1656" s="2" t="s">
        <v>21</v>
      </c>
      <c r="E1656" s="2" t="s">
        <v>191</v>
      </c>
      <c r="F1656" s="2" t="s">
        <v>4339</v>
      </c>
      <c r="G1656" s="2" t="s">
        <v>3</v>
      </c>
      <c r="H1656" s="2" t="s">
        <v>4344</v>
      </c>
      <c r="I1656" s="1" t="s">
        <v>1</v>
      </c>
      <c r="J1656" s="1" t="s">
        <v>1</v>
      </c>
      <c r="K1656" s="1" t="s">
        <v>1</v>
      </c>
      <c r="L1656" s="1" t="s">
        <v>1</v>
      </c>
      <c r="M1656" s="1">
        <v>0</v>
      </c>
      <c r="N1656" s="2" t="s">
        <v>1</v>
      </c>
      <c r="O1656" s="2" t="s">
        <v>2</v>
      </c>
      <c r="P1656" s="2" t="s">
        <v>1</v>
      </c>
      <c r="Q1656" s="1">
        <v>309.46620000000001</v>
      </c>
      <c r="R1656" s="1">
        <v>0</v>
      </c>
      <c r="S1656" s="1">
        <v>176.48990000000003</v>
      </c>
      <c r="T1656" s="1">
        <v>0</v>
      </c>
      <c r="U1656" s="2" t="s">
        <v>0</v>
      </c>
      <c r="V1656" s="1">
        <v>0</v>
      </c>
      <c r="W1656" s="1">
        <v>114.6348</v>
      </c>
      <c r="X1656" s="2" t="s">
        <v>0</v>
      </c>
      <c r="Y1656" s="1">
        <v>18.341500000000003</v>
      </c>
      <c r="Z1656" s="3">
        <v>0</v>
      </c>
      <c r="AA1656" s="3" t="s">
        <v>0</v>
      </c>
      <c r="AB1656" s="3">
        <v>0</v>
      </c>
      <c r="AC1656" s="3">
        <v>0</v>
      </c>
      <c r="AD1656" s="3" t="s">
        <v>0</v>
      </c>
      <c r="AE1656" s="3">
        <v>0</v>
      </c>
      <c r="AF1656" s="4">
        <v>0</v>
      </c>
      <c r="AG1656" s="4" t="s">
        <v>0</v>
      </c>
      <c r="AH1656" s="4">
        <v>0</v>
      </c>
      <c r="AI1656" s="4">
        <v>0</v>
      </c>
      <c r="AJ1656" s="4" t="s">
        <v>0</v>
      </c>
      <c r="AK1656" s="4">
        <v>0</v>
      </c>
      <c r="AL1656" s="4">
        <v>0</v>
      </c>
      <c r="AM1656" s="4" t="s">
        <v>1</v>
      </c>
      <c r="AN1656" s="4" t="s">
        <v>1</v>
      </c>
      <c r="AO1656" s="4" t="s">
        <v>1</v>
      </c>
      <c r="AP1656" s="4" t="s">
        <v>1</v>
      </c>
      <c r="AQ1656" s="4">
        <v>309.46620000000001</v>
      </c>
      <c r="AR1656" s="4">
        <v>0</v>
      </c>
    </row>
    <row r="1657" spans="1:44" x14ac:dyDescent="0.25">
      <c r="A1657" s="2" t="s">
        <v>862</v>
      </c>
      <c r="B1657" s="47">
        <v>44496</v>
      </c>
      <c r="C1657" s="2" t="s">
        <v>6</v>
      </c>
      <c r="D1657" s="2" t="s">
        <v>892</v>
      </c>
      <c r="E1657" s="2" t="s">
        <v>893</v>
      </c>
      <c r="F1657" s="2" t="s">
        <v>1215</v>
      </c>
      <c r="G1657" s="2" t="s">
        <v>3</v>
      </c>
      <c r="H1657" s="2" t="s">
        <v>4345</v>
      </c>
      <c r="I1657" s="1" t="s">
        <v>1</v>
      </c>
      <c r="J1657" s="1" t="s">
        <v>1</v>
      </c>
      <c r="K1657" s="1" t="s">
        <v>1</v>
      </c>
      <c r="L1657" s="1" t="s">
        <v>1</v>
      </c>
      <c r="M1657" s="1">
        <v>0</v>
      </c>
      <c r="N1657" s="2" t="s">
        <v>1</v>
      </c>
      <c r="O1657" s="2" t="s">
        <v>4346</v>
      </c>
      <c r="P1657" s="2" t="s">
        <v>4347</v>
      </c>
      <c r="Q1657" s="1">
        <v>611.98</v>
      </c>
      <c r="R1657" s="1">
        <v>0</v>
      </c>
      <c r="S1657" s="1">
        <v>607.04999999999995</v>
      </c>
      <c r="T1657" s="1">
        <v>4.25</v>
      </c>
      <c r="U1657" s="2" t="s">
        <v>8</v>
      </c>
      <c r="V1657" s="1">
        <v>0.68</v>
      </c>
      <c r="W1657" s="1">
        <v>0</v>
      </c>
      <c r="X1657" s="2" t="s">
        <v>0</v>
      </c>
      <c r="Y1657" s="1">
        <v>0</v>
      </c>
      <c r="Z1657" s="3">
        <v>0</v>
      </c>
      <c r="AA1657" s="3" t="s">
        <v>0</v>
      </c>
      <c r="AB1657" s="3">
        <v>0</v>
      </c>
      <c r="AC1657" s="3">
        <v>0</v>
      </c>
      <c r="AD1657" s="3" t="s">
        <v>0</v>
      </c>
      <c r="AE1657" s="3">
        <v>0</v>
      </c>
      <c r="AF1657" s="4">
        <v>0</v>
      </c>
      <c r="AG1657" s="4" t="s">
        <v>0</v>
      </c>
      <c r="AH1657" s="4">
        <v>0</v>
      </c>
      <c r="AI1657" s="4">
        <v>0</v>
      </c>
      <c r="AJ1657" s="4" t="s">
        <v>0</v>
      </c>
      <c r="AK1657" s="4">
        <v>0</v>
      </c>
      <c r="AL1657" s="4">
        <v>0</v>
      </c>
      <c r="AM1657" s="4" t="s">
        <v>1</v>
      </c>
      <c r="AN1657" s="4" t="s">
        <v>1</v>
      </c>
      <c r="AO1657" s="4" t="s">
        <v>1</v>
      </c>
      <c r="AP1657" s="4" t="s">
        <v>1</v>
      </c>
      <c r="AQ1657" s="4">
        <v>611.9799999999999</v>
      </c>
      <c r="AR1657" s="4">
        <v>0</v>
      </c>
    </row>
    <row r="1658" spans="1:44" x14ac:dyDescent="0.25">
      <c r="A1658" s="2" t="s">
        <v>863</v>
      </c>
      <c r="B1658" s="47">
        <v>44496</v>
      </c>
      <c r="C1658" s="2" t="s">
        <v>6</v>
      </c>
      <c r="D1658" s="2" t="s">
        <v>892</v>
      </c>
      <c r="E1658" s="2" t="s">
        <v>893</v>
      </c>
      <c r="F1658" s="2" t="s">
        <v>1215</v>
      </c>
      <c r="G1658" s="2" t="s">
        <v>3</v>
      </c>
      <c r="H1658" s="2" t="s">
        <v>4348</v>
      </c>
      <c r="I1658" s="1" t="s">
        <v>1</v>
      </c>
      <c r="J1658" s="1" t="s">
        <v>1</v>
      </c>
      <c r="K1658" s="1" t="s">
        <v>1</v>
      </c>
      <c r="L1658" s="1" t="s">
        <v>1</v>
      </c>
      <c r="M1658" s="1">
        <v>0</v>
      </c>
      <c r="N1658" s="2" t="s">
        <v>1</v>
      </c>
      <c r="O1658" s="2" t="s">
        <v>2</v>
      </c>
      <c r="P1658" s="2" t="s">
        <v>1</v>
      </c>
      <c r="Q1658" s="1">
        <v>2827.8092099999999</v>
      </c>
      <c r="R1658" s="1">
        <v>0</v>
      </c>
      <c r="S1658" s="1">
        <v>2268.5242999999991</v>
      </c>
      <c r="T1658" s="1">
        <v>0</v>
      </c>
      <c r="U1658" s="2" t="s">
        <v>0</v>
      </c>
      <c r="V1658" s="1">
        <v>0</v>
      </c>
      <c r="W1658" s="1">
        <v>482.14215000000007</v>
      </c>
      <c r="X1658" s="2" t="s">
        <v>8</v>
      </c>
      <c r="Y1658" s="1">
        <v>77.14276000000001</v>
      </c>
      <c r="Z1658" s="3">
        <v>0</v>
      </c>
      <c r="AA1658" s="3" t="s">
        <v>0</v>
      </c>
      <c r="AB1658" s="3">
        <v>0</v>
      </c>
      <c r="AC1658" s="3">
        <v>0</v>
      </c>
      <c r="AD1658" s="3" t="s">
        <v>0</v>
      </c>
      <c r="AE1658" s="3">
        <v>0</v>
      </c>
      <c r="AF1658" s="4">
        <v>0</v>
      </c>
      <c r="AG1658" s="4" t="s">
        <v>0</v>
      </c>
      <c r="AH1658" s="4">
        <v>0</v>
      </c>
      <c r="AI1658" s="4">
        <v>0</v>
      </c>
      <c r="AJ1658" s="4" t="s">
        <v>0</v>
      </c>
      <c r="AK1658" s="4">
        <v>0</v>
      </c>
      <c r="AL1658" s="4">
        <v>0</v>
      </c>
      <c r="AM1658" s="4" t="s">
        <v>1</v>
      </c>
      <c r="AN1658" s="4" t="s">
        <v>1</v>
      </c>
      <c r="AO1658" s="4" t="s">
        <v>1</v>
      </c>
      <c r="AP1658" s="4" t="s">
        <v>1</v>
      </c>
      <c r="AQ1658" s="4">
        <v>2827.8092099999994</v>
      </c>
      <c r="AR1658" s="4">
        <v>0</v>
      </c>
    </row>
    <row r="1659" spans="1:44" x14ac:dyDescent="0.25">
      <c r="A1659" s="2" t="s">
        <v>864</v>
      </c>
      <c r="B1659" s="47">
        <v>44496</v>
      </c>
      <c r="C1659" s="2" t="s">
        <v>6</v>
      </c>
      <c r="D1659" s="2" t="s">
        <v>892</v>
      </c>
      <c r="E1659" s="2" t="s">
        <v>893</v>
      </c>
      <c r="F1659" s="2" t="s">
        <v>1215</v>
      </c>
      <c r="G1659" s="2" t="s">
        <v>3</v>
      </c>
      <c r="H1659" s="2" t="s">
        <v>4349</v>
      </c>
      <c r="I1659" s="1" t="s">
        <v>1</v>
      </c>
      <c r="J1659" s="1" t="s">
        <v>1</v>
      </c>
      <c r="K1659" s="1" t="s">
        <v>1</v>
      </c>
      <c r="L1659" s="1" t="s">
        <v>1</v>
      </c>
      <c r="M1659" s="1">
        <v>0</v>
      </c>
      <c r="N1659" s="2" t="s">
        <v>1</v>
      </c>
      <c r="O1659" s="2" t="s">
        <v>2</v>
      </c>
      <c r="P1659" s="2" t="s">
        <v>1</v>
      </c>
      <c r="Q1659" s="1">
        <v>213.43419999999998</v>
      </c>
      <c r="R1659" s="1">
        <v>0</v>
      </c>
      <c r="S1659" s="1">
        <v>147.291</v>
      </c>
      <c r="T1659" s="1">
        <v>0</v>
      </c>
      <c r="U1659" s="2" t="s">
        <v>0</v>
      </c>
      <c r="V1659" s="1">
        <v>0</v>
      </c>
      <c r="W1659" s="1">
        <v>57.02</v>
      </c>
      <c r="X1659" s="2" t="s">
        <v>0</v>
      </c>
      <c r="Y1659" s="1">
        <v>9.1232000000000006</v>
      </c>
      <c r="Z1659" s="3">
        <v>0</v>
      </c>
      <c r="AA1659" s="3" t="s">
        <v>0</v>
      </c>
      <c r="AB1659" s="3">
        <v>0</v>
      </c>
      <c r="AC1659" s="3">
        <v>0</v>
      </c>
      <c r="AD1659" s="3" t="s">
        <v>0</v>
      </c>
      <c r="AE1659" s="3">
        <v>0</v>
      </c>
      <c r="AF1659" s="4">
        <v>0</v>
      </c>
      <c r="AG1659" s="4" t="s">
        <v>0</v>
      </c>
      <c r="AH1659" s="4">
        <v>0</v>
      </c>
      <c r="AI1659" s="4">
        <v>0</v>
      </c>
      <c r="AJ1659" s="4" t="s">
        <v>0</v>
      </c>
      <c r="AK1659" s="4">
        <v>0</v>
      </c>
      <c r="AL1659" s="4">
        <v>0</v>
      </c>
      <c r="AM1659" s="4" t="s">
        <v>1</v>
      </c>
      <c r="AN1659" s="4" t="s">
        <v>1</v>
      </c>
      <c r="AO1659" s="4" t="s">
        <v>1</v>
      </c>
      <c r="AP1659" s="4" t="s">
        <v>1</v>
      </c>
      <c r="AQ1659" s="4">
        <v>213.4342</v>
      </c>
      <c r="AR1659" s="4">
        <v>0</v>
      </c>
    </row>
    <row r="1660" spans="1:44" x14ac:dyDescent="0.25">
      <c r="A1660" s="2" t="s">
        <v>865</v>
      </c>
      <c r="B1660" s="46">
        <v>44496</v>
      </c>
      <c r="C1660" s="2" t="s">
        <v>26</v>
      </c>
      <c r="D1660" s="2" t="s">
        <v>892</v>
      </c>
      <c r="E1660" s="2" t="s">
        <v>894</v>
      </c>
      <c r="F1660" s="58" t="s">
        <v>4350</v>
      </c>
      <c r="G1660" s="2" t="s">
        <v>3</v>
      </c>
      <c r="H1660" s="2" t="s">
        <v>4351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2</v>
      </c>
      <c r="P1660" s="2" t="s">
        <v>1</v>
      </c>
      <c r="Q1660" s="1">
        <v>81.081999999999994</v>
      </c>
      <c r="R1660" s="1">
        <v>0</v>
      </c>
      <c r="S1660" s="1">
        <v>12.700000000000003</v>
      </c>
      <c r="T1660" s="1">
        <v>0</v>
      </c>
      <c r="U1660" s="2" t="s">
        <v>0</v>
      </c>
      <c r="V1660" s="1">
        <v>0</v>
      </c>
      <c r="W1660" s="1">
        <v>58.95</v>
      </c>
      <c r="X1660" s="2" t="s">
        <v>8</v>
      </c>
      <c r="Y1660" s="1">
        <v>9.4320000000000004</v>
      </c>
      <c r="Z1660" s="3">
        <v>0</v>
      </c>
      <c r="AA1660" s="3" t="s">
        <v>0</v>
      </c>
      <c r="AB1660" s="3">
        <v>0</v>
      </c>
      <c r="AC1660" s="3">
        <v>0</v>
      </c>
      <c r="AD1660" s="3" t="s">
        <v>0</v>
      </c>
      <c r="AE1660" s="3">
        <v>0</v>
      </c>
      <c r="AF1660" s="4">
        <v>0</v>
      </c>
      <c r="AG1660" s="4" t="s">
        <v>0</v>
      </c>
      <c r="AH1660" s="4">
        <v>0</v>
      </c>
      <c r="AI1660" s="4">
        <v>0</v>
      </c>
      <c r="AJ1660" s="4" t="s">
        <v>0</v>
      </c>
      <c r="AK1660" s="4">
        <v>0</v>
      </c>
      <c r="AL1660" s="4">
        <v>0</v>
      </c>
      <c r="AM1660" s="4" t="s">
        <v>1</v>
      </c>
      <c r="AN1660" s="4" t="s">
        <v>1</v>
      </c>
      <c r="AO1660" s="4" t="s">
        <v>1</v>
      </c>
      <c r="AP1660" s="4" t="s">
        <v>1</v>
      </c>
      <c r="AQ1660" s="4">
        <v>81.082000000000008</v>
      </c>
      <c r="AR1660" s="4">
        <v>0</v>
      </c>
    </row>
    <row r="1661" spans="1:44" x14ac:dyDescent="0.25">
      <c r="A1661" s="2" t="s">
        <v>866</v>
      </c>
      <c r="B1661" s="47">
        <v>44496</v>
      </c>
      <c r="C1661" s="2" t="s">
        <v>6</v>
      </c>
      <c r="D1661" s="2" t="s">
        <v>18</v>
      </c>
      <c r="E1661" s="2" t="s">
        <v>184</v>
      </c>
      <c r="F1661" s="2" t="s">
        <v>1514</v>
      </c>
      <c r="G1661" s="2" t="s">
        <v>3</v>
      </c>
      <c r="H1661" s="2" t="s">
        <v>4352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2</v>
      </c>
      <c r="P1661" s="2" t="s">
        <v>1</v>
      </c>
      <c r="Q1661" s="1">
        <v>558.42364600000008</v>
      </c>
      <c r="R1661" s="1">
        <v>0</v>
      </c>
      <c r="S1661" s="1">
        <v>440.1336</v>
      </c>
      <c r="T1661" s="1">
        <v>0</v>
      </c>
      <c r="U1661" s="2" t="s">
        <v>0</v>
      </c>
      <c r="V1661" s="1">
        <v>0</v>
      </c>
      <c r="W1661" s="1">
        <v>101.97415000000001</v>
      </c>
      <c r="X1661" s="2" t="s">
        <v>0</v>
      </c>
      <c r="Y1661" s="1">
        <v>16.315896000000002</v>
      </c>
      <c r="Z1661" s="3">
        <v>0</v>
      </c>
      <c r="AA1661" s="3" t="s">
        <v>0</v>
      </c>
      <c r="AB1661" s="3">
        <v>0</v>
      </c>
      <c r="AC1661" s="3">
        <v>0</v>
      </c>
      <c r="AD1661" s="3" t="s">
        <v>0</v>
      </c>
      <c r="AE1661" s="3">
        <v>0</v>
      </c>
      <c r="AF1661" s="4">
        <v>0</v>
      </c>
      <c r="AG1661" s="4" t="s">
        <v>0</v>
      </c>
      <c r="AH1661" s="4">
        <v>0</v>
      </c>
      <c r="AI1661" s="4">
        <v>0</v>
      </c>
      <c r="AJ1661" s="4" t="s">
        <v>0</v>
      </c>
      <c r="AK1661" s="4">
        <v>0</v>
      </c>
      <c r="AL1661" s="4">
        <v>0</v>
      </c>
      <c r="AM1661" s="4" t="s">
        <v>1</v>
      </c>
      <c r="AN1661" s="4" t="s">
        <v>1</v>
      </c>
      <c r="AO1661" s="4" t="s">
        <v>1</v>
      </c>
      <c r="AP1661" s="4" t="s">
        <v>1</v>
      </c>
      <c r="AQ1661" s="4">
        <v>558.42364599999996</v>
      </c>
      <c r="AR1661" s="4">
        <v>0</v>
      </c>
    </row>
    <row r="1662" spans="1:44" x14ac:dyDescent="0.25">
      <c r="A1662" s="2" t="s">
        <v>867</v>
      </c>
      <c r="B1662" s="47">
        <v>44496</v>
      </c>
      <c r="C1662" s="2" t="s">
        <v>6</v>
      </c>
      <c r="D1662" s="2" t="s">
        <v>16</v>
      </c>
      <c r="E1662" s="2" t="s">
        <v>182</v>
      </c>
      <c r="F1662" s="2" t="s">
        <v>4353</v>
      </c>
      <c r="G1662" s="2" t="s">
        <v>3</v>
      </c>
      <c r="H1662" s="2" t="s">
        <v>4354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2</v>
      </c>
      <c r="P1662" s="2" t="s">
        <v>1</v>
      </c>
      <c r="Q1662" s="1">
        <v>2816.1123020000009</v>
      </c>
      <c r="R1662" s="1">
        <v>0</v>
      </c>
      <c r="S1662" s="1">
        <v>2009.0483000000004</v>
      </c>
      <c r="T1662" s="1">
        <v>0</v>
      </c>
      <c r="U1662" s="2" t="s">
        <v>0</v>
      </c>
      <c r="V1662" s="1">
        <v>0</v>
      </c>
      <c r="W1662" s="1">
        <v>695.74485000000004</v>
      </c>
      <c r="X1662" s="2" t="s">
        <v>8</v>
      </c>
      <c r="Y1662" s="1">
        <v>111.31915200000003</v>
      </c>
      <c r="Z1662" s="3">
        <v>0</v>
      </c>
      <c r="AA1662" s="3" t="s">
        <v>0</v>
      </c>
      <c r="AB1662" s="3">
        <v>0</v>
      </c>
      <c r="AC1662" s="3">
        <v>0</v>
      </c>
      <c r="AD1662" s="3" t="s">
        <v>0</v>
      </c>
      <c r="AE1662" s="3">
        <v>0</v>
      </c>
      <c r="AF1662" s="4">
        <v>0</v>
      </c>
      <c r="AG1662" s="4" t="s">
        <v>0</v>
      </c>
      <c r="AH1662" s="4">
        <v>0</v>
      </c>
      <c r="AI1662" s="4">
        <v>0</v>
      </c>
      <c r="AJ1662" s="4" t="s">
        <v>0</v>
      </c>
      <c r="AK1662" s="4">
        <v>0</v>
      </c>
      <c r="AL1662" s="4">
        <v>0</v>
      </c>
      <c r="AM1662" s="4" t="s">
        <v>1</v>
      </c>
      <c r="AN1662" s="4" t="s">
        <v>1</v>
      </c>
      <c r="AO1662" s="4" t="s">
        <v>1</v>
      </c>
      <c r="AP1662" s="4" t="s">
        <v>1</v>
      </c>
      <c r="AQ1662" s="4">
        <v>2816.1123020000005</v>
      </c>
      <c r="AR1662" s="4">
        <v>0</v>
      </c>
    </row>
    <row r="1663" spans="1:44" x14ac:dyDescent="0.25">
      <c r="A1663" s="2" t="s">
        <v>868</v>
      </c>
      <c r="B1663" s="47">
        <v>44496</v>
      </c>
      <c r="C1663" s="2" t="s">
        <v>6</v>
      </c>
      <c r="D1663" s="2" t="s">
        <v>13</v>
      </c>
      <c r="E1663" s="2" t="s">
        <v>180</v>
      </c>
      <c r="F1663" s="2" t="s">
        <v>4355</v>
      </c>
      <c r="G1663" s="2" t="s">
        <v>3</v>
      </c>
      <c r="H1663" s="2" t="s">
        <v>4356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2</v>
      </c>
      <c r="P1663" s="2" t="s">
        <v>1</v>
      </c>
      <c r="Q1663" s="1">
        <v>1072.9608000000001</v>
      </c>
      <c r="R1663" s="1">
        <v>0</v>
      </c>
      <c r="S1663" s="1">
        <v>976.24</v>
      </c>
      <c r="T1663" s="1">
        <v>0</v>
      </c>
      <c r="U1663" s="2" t="s">
        <v>0</v>
      </c>
      <c r="V1663" s="1">
        <v>0</v>
      </c>
      <c r="W1663" s="1">
        <v>83.38000000000001</v>
      </c>
      <c r="X1663" s="2" t="s">
        <v>0</v>
      </c>
      <c r="Y1663" s="1">
        <v>13.340800000000002</v>
      </c>
      <c r="Z1663" s="3">
        <v>0</v>
      </c>
      <c r="AA1663" s="3" t="s">
        <v>0</v>
      </c>
      <c r="AB1663" s="3">
        <v>0</v>
      </c>
      <c r="AC1663" s="3">
        <v>0</v>
      </c>
      <c r="AD1663" s="3" t="s">
        <v>0</v>
      </c>
      <c r="AE1663" s="3">
        <v>0</v>
      </c>
      <c r="AF1663" s="4">
        <v>0</v>
      </c>
      <c r="AG1663" s="4" t="s">
        <v>0</v>
      </c>
      <c r="AH1663" s="4">
        <v>0</v>
      </c>
      <c r="AI1663" s="4">
        <v>0</v>
      </c>
      <c r="AJ1663" s="4" t="s">
        <v>0</v>
      </c>
      <c r="AK1663" s="4">
        <v>0</v>
      </c>
      <c r="AL1663" s="4">
        <v>0</v>
      </c>
      <c r="AM1663" s="4" t="s">
        <v>1</v>
      </c>
      <c r="AN1663" s="4" t="s">
        <v>1</v>
      </c>
      <c r="AO1663" s="4" t="s">
        <v>1</v>
      </c>
      <c r="AP1663" s="4" t="s">
        <v>1</v>
      </c>
      <c r="AQ1663" s="4">
        <v>1072.9608000000001</v>
      </c>
      <c r="AR1663" s="4">
        <v>0</v>
      </c>
    </row>
    <row r="1664" spans="1:44" x14ac:dyDescent="0.25">
      <c r="A1664" s="2" t="s">
        <v>869</v>
      </c>
      <c r="B1664" s="47">
        <v>44496</v>
      </c>
      <c r="C1664" s="2" t="s">
        <v>6</v>
      </c>
      <c r="D1664" s="2" t="s">
        <v>9</v>
      </c>
      <c r="E1664" s="2" t="s">
        <v>177</v>
      </c>
      <c r="F1664" s="2" t="s">
        <v>0</v>
      </c>
      <c r="G1664" s="2" t="s">
        <v>3</v>
      </c>
      <c r="H1664" s="2" t="s">
        <v>4357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1">
        <v>16.642800000000001</v>
      </c>
      <c r="R1664" s="1">
        <v>0</v>
      </c>
      <c r="S1664" s="1">
        <v>1.7599999999999998</v>
      </c>
      <c r="T1664" s="1">
        <v>0</v>
      </c>
      <c r="U1664" s="2" t="s">
        <v>0</v>
      </c>
      <c r="V1664" s="1">
        <v>0</v>
      </c>
      <c r="W1664" s="1">
        <v>12.83</v>
      </c>
      <c r="X1664" s="2" t="s">
        <v>8</v>
      </c>
      <c r="Y1664" s="1">
        <v>2.0528</v>
      </c>
      <c r="Z1664" s="3">
        <v>0</v>
      </c>
      <c r="AA1664" s="3" t="s">
        <v>0</v>
      </c>
      <c r="AB1664" s="3">
        <v>0</v>
      </c>
      <c r="AC1664" s="3">
        <v>0</v>
      </c>
      <c r="AD1664" s="3" t="s">
        <v>0</v>
      </c>
      <c r="AE1664" s="3">
        <v>0</v>
      </c>
      <c r="AF1664" s="4">
        <v>0</v>
      </c>
      <c r="AG1664" s="4" t="s">
        <v>0</v>
      </c>
      <c r="AH1664" s="4">
        <v>0</v>
      </c>
      <c r="AI1664" s="4">
        <v>0</v>
      </c>
      <c r="AJ1664" s="4" t="s">
        <v>0</v>
      </c>
      <c r="AK1664" s="4">
        <v>0</v>
      </c>
      <c r="AL1664" s="4">
        <v>0</v>
      </c>
      <c r="AM1664" s="4" t="s">
        <v>1</v>
      </c>
      <c r="AN1664" s="4" t="s">
        <v>1</v>
      </c>
      <c r="AO1664" s="4" t="s">
        <v>1</v>
      </c>
      <c r="AP1664" s="4" t="s">
        <v>1</v>
      </c>
      <c r="AQ1664" s="4">
        <v>16.642800000000001</v>
      </c>
      <c r="AR1664" s="4">
        <v>0</v>
      </c>
    </row>
    <row r="1665" spans="1:44" x14ac:dyDescent="0.25">
      <c r="A1665" s="2" t="s">
        <v>870</v>
      </c>
      <c r="B1665" s="47">
        <v>44496</v>
      </c>
      <c r="C1665" s="2" t="s">
        <v>6</v>
      </c>
      <c r="D1665" s="2" t="s">
        <v>277</v>
      </c>
      <c r="E1665" s="2" t="s">
        <v>201</v>
      </c>
      <c r="F1665" s="2" t="s">
        <v>1456</v>
      </c>
      <c r="G1665" s="2" t="s">
        <v>12</v>
      </c>
      <c r="H1665" s="2" t="s">
        <v>1</v>
      </c>
      <c r="I1665" s="1" t="s">
        <v>1347</v>
      </c>
      <c r="J1665" s="1" t="s">
        <v>1</v>
      </c>
      <c r="K1665" s="1" t="s">
        <v>4358</v>
      </c>
      <c r="L1665" s="1" t="s">
        <v>4315</v>
      </c>
      <c r="M1665" s="1">
        <v>60.61</v>
      </c>
      <c r="N1665" s="2" t="s">
        <v>11</v>
      </c>
      <c r="O1665" s="2" t="s">
        <v>4359</v>
      </c>
      <c r="P1665" s="2" t="s">
        <v>4360</v>
      </c>
      <c r="Q1665" s="1">
        <v>-24.2135</v>
      </c>
      <c r="R1665" s="1">
        <v>0</v>
      </c>
      <c r="S1665" s="1">
        <v>-24.2135</v>
      </c>
      <c r="T1665" s="1">
        <v>0</v>
      </c>
      <c r="U1665" s="2" t="s">
        <v>0</v>
      </c>
      <c r="V1665" s="1">
        <v>0</v>
      </c>
      <c r="W1665" s="1">
        <v>0</v>
      </c>
      <c r="X1665" s="2" t="s">
        <v>0</v>
      </c>
      <c r="Y1665" s="1">
        <v>0</v>
      </c>
      <c r="Z1665" s="3">
        <v>0</v>
      </c>
      <c r="AA1665" s="3" t="s">
        <v>0</v>
      </c>
      <c r="AB1665" s="3">
        <v>0</v>
      </c>
      <c r="AC1665" s="3">
        <v>0</v>
      </c>
      <c r="AD1665" s="3" t="s">
        <v>0</v>
      </c>
      <c r="AE1665" s="3">
        <v>0</v>
      </c>
      <c r="AF1665" s="4">
        <v>0</v>
      </c>
      <c r="AG1665" s="4" t="s">
        <v>0</v>
      </c>
      <c r="AH1665" s="4">
        <v>0</v>
      </c>
      <c r="AI1665" s="4">
        <v>0</v>
      </c>
      <c r="AJ1665" s="4" t="s">
        <v>0</v>
      </c>
      <c r="AK1665" s="4">
        <v>0</v>
      </c>
      <c r="AL1665" s="4">
        <v>0</v>
      </c>
      <c r="AM1665" s="4" t="s">
        <v>1</v>
      </c>
      <c r="AN1665" s="4" t="s">
        <v>1</v>
      </c>
      <c r="AO1665" s="4" t="s">
        <v>1</v>
      </c>
      <c r="AP1665" s="4" t="s">
        <v>1</v>
      </c>
      <c r="AQ1665" s="4">
        <v>-24.2135</v>
      </c>
      <c r="AR1665" s="4">
        <v>0</v>
      </c>
    </row>
    <row r="1666" spans="1:44" x14ac:dyDescent="0.25">
      <c r="A1666" s="2" t="s">
        <v>871</v>
      </c>
      <c r="B1666" s="47">
        <v>44496</v>
      </c>
      <c r="C1666" s="2" t="s">
        <v>6</v>
      </c>
      <c r="D1666" s="2" t="s">
        <v>277</v>
      </c>
      <c r="E1666" s="2" t="s">
        <v>201</v>
      </c>
      <c r="F1666" s="2" t="s">
        <v>4361</v>
      </c>
      <c r="G1666" s="2" t="s">
        <v>3</v>
      </c>
      <c r="H1666" s="2" t="s">
        <v>4362</v>
      </c>
      <c r="I1666" s="1" t="s">
        <v>1</v>
      </c>
      <c r="J1666" s="1" t="s">
        <v>1</v>
      </c>
      <c r="K1666" s="1" t="s">
        <v>1</v>
      </c>
      <c r="L1666" s="1" t="s">
        <v>1</v>
      </c>
      <c r="M1666" s="1">
        <v>0</v>
      </c>
      <c r="N1666" s="2" t="s">
        <v>1</v>
      </c>
      <c r="O1666" s="2" t="s">
        <v>2</v>
      </c>
      <c r="P1666" s="2" t="s">
        <v>1</v>
      </c>
      <c r="Q1666" s="1">
        <v>1208.4648499999998</v>
      </c>
      <c r="R1666" s="1">
        <v>0</v>
      </c>
      <c r="S1666" s="1">
        <v>1131.6496499999996</v>
      </c>
      <c r="T1666" s="1">
        <v>0</v>
      </c>
      <c r="U1666" s="2" t="s">
        <v>0</v>
      </c>
      <c r="V1666" s="1">
        <v>0</v>
      </c>
      <c r="W1666" s="1">
        <v>66.22</v>
      </c>
      <c r="X1666" s="2" t="s">
        <v>0</v>
      </c>
      <c r="Y1666" s="1">
        <v>10.595200000000002</v>
      </c>
      <c r="Z1666" s="3">
        <v>0</v>
      </c>
      <c r="AA1666" s="3" t="s">
        <v>0</v>
      </c>
      <c r="AB1666" s="3">
        <v>0</v>
      </c>
      <c r="AC1666" s="3">
        <v>0</v>
      </c>
      <c r="AD1666" s="3" t="s">
        <v>0</v>
      </c>
      <c r="AE1666" s="3">
        <v>0</v>
      </c>
      <c r="AF1666" s="4">
        <v>0</v>
      </c>
      <c r="AG1666" s="4" t="s">
        <v>0</v>
      </c>
      <c r="AH1666" s="4">
        <v>0</v>
      </c>
      <c r="AI1666" s="4">
        <v>0</v>
      </c>
      <c r="AJ1666" s="4" t="s">
        <v>0</v>
      </c>
      <c r="AK1666" s="4">
        <v>0</v>
      </c>
      <c r="AL1666" s="4">
        <v>0</v>
      </c>
      <c r="AM1666" s="4" t="s">
        <v>1</v>
      </c>
      <c r="AN1666" s="4" t="s">
        <v>1</v>
      </c>
      <c r="AO1666" s="4" t="s">
        <v>1</v>
      </c>
      <c r="AP1666" s="4" t="s">
        <v>1</v>
      </c>
      <c r="AQ1666" s="4">
        <v>1208.4648499999996</v>
      </c>
      <c r="AR1666" s="4">
        <v>0</v>
      </c>
    </row>
    <row r="1667" spans="1:44" x14ac:dyDescent="0.25">
      <c r="A1667" s="2" t="s">
        <v>872</v>
      </c>
      <c r="B1667" s="47">
        <v>44496</v>
      </c>
      <c r="C1667" s="2" t="s">
        <v>6</v>
      </c>
      <c r="D1667" s="2" t="s">
        <v>929</v>
      </c>
      <c r="E1667" s="2" t="s">
        <v>930</v>
      </c>
      <c r="F1667" s="2" t="s">
        <v>4363</v>
      </c>
      <c r="G1667" s="2" t="s">
        <v>3</v>
      </c>
      <c r="H1667" s="2" t="s">
        <v>4364</v>
      </c>
      <c r="I1667" s="1" t="s">
        <v>1</v>
      </c>
      <c r="J1667" s="1" t="s">
        <v>1</v>
      </c>
      <c r="K1667" s="1" t="s">
        <v>1</v>
      </c>
      <c r="L1667" s="1" t="s">
        <v>1</v>
      </c>
      <c r="M1667" s="1">
        <v>0</v>
      </c>
      <c r="N1667" s="2" t="s">
        <v>1</v>
      </c>
      <c r="O1667" s="2" t="s">
        <v>4365</v>
      </c>
      <c r="P1667" s="2" t="s">
        <v>4366</v>
      </c>
      <c r="Q1667" s="1">
        <v>11</v>
      </c>
      <c r="R1667" s="1">
        <v>0</v>
      </c>
      <c r="S1667" s="1">
        <v>11</v>
      </c>
      <c r="T1667" s="1">
        <v>0</v>
      </c>
      <c r="U1667" s="2" t="s">
        <v>0</v>
      </c>
      <c r="V1667" s="1">
        <v>0</v>
      </c>
      <c r="W1667" s="1">
        <v>0</v>
      </c>
      <c r="X1667" s="2" t="s">
        <v>0</v>
      </c>
      <c r="Y1667" s="1">
        <v>0</v>
      </c>
      <c r="Z1667" s="3">
        <v>0</v>
      </c>
      <c r="AA1667" s="3" t="s">
        <v>0</v>
      </c>
      <c r="AB1667" s="3">
        <v>0</v>
      </c>
      <c r="AC1667" s="3">
        <v>0</v>
      </c>
      <c r="AD1667" s="3" t="s">
        <v>0</v>
      </c>
      <c r="AE1667" s="3">
        <v>0</v>
      </c>
      <c r="AF1667" s="4">
        <v>0</v>
      </c>
      <c r="AG1667" s="4" t="s">
        <v>0</v>
      </c>
      <c r="AH1667" s="4">
        <v>0</v>
      </c>
      <c r="AI1667" s="4">
        <v>0</v>
      </c>
      <c r="AJ1667" s="4" t="s">
        <v>0</v>
      </c>
      <c r="AK1667" s="4">
        <v>0</v>
      </c>
      <c r="AL1667" s="4">
        <v>0</v>
      </c>
      <c r="AM1667" s="4" t="s">
        <v>1</v>
      </c>
      <c r="AN1667" s="4" t="s">
        <v>1</v>
      </c>
      <c r="AO1667" s="4" t="s">
        <v>1</v>
      </c>
      <c r="AP1667" s="4" t="s">
        <v>1</v>
      </c>
      <c r="AQ1667" s="4">
        <v>11</v>
      </c>
      <c r="AR1667" s="4">
        <v>0</v>
      </c>
    </row>
    <row r="1668" spans="1:44" x14ac:dyDescent="0.25">
      <c r="A1668" s="2" t="s">
        <v>873</v>
      </c>
      <c r="B1668" s="47">
        <v>44496</v>
      </c>
      <c r="C1668" s="2" t="s">
        <v>6</v>
      </c>
      <c r="D1668" s="2" t="s">
        <v>929</v>
      </c>
      <c r="E1668" s="2" t="s">
        <v>930</v>
      </c>
      <c r="F1668" s="2" t="s">
        <v>4363</v>
      </c>
      <c r="G1668" s="2" t="s">
        <v>3</v>
      </c>
      <c r="H1668" s="2" t="s">
        <v>4367</v>
      </c>
      <c r="I1668" s="1" t="s">
        <v>1</v>
      </c>
      <c r="J1668" s="1" t="s">
        <v>1</v>
      </c>
      <c r="K1668" s="1" t="s">
        <v>1</v>
      </c>
      <c r="L1668" s="1" t="s">
        <v>1</v>
      </c>
      <c r="M1668" s="1">
        <v>0</v>
      </c>
      <c r="N1668" s="2" t="s">
        <v>1</v>
      </c>
      <c r="O1668" s="2" t="s">
        <v>2</v>
      </c>
      <c r="P1668" s="2" t="s">
        <v>1</v>
      </c>
      <c r="Q1668" s="1">
        <v>849.73140000000046</v>
      </c>
      <c r="R1668" s="1">
        <v>0</v>
      </c>
      <c r="S1668" s="1">
        <v>586.65699999999993</v>
      </c>
      <c r="T1668" s="1">
        <v>0</v>
      </c>
      <c r="U1668" s="2" t="s">
        <v>0</v>
      </c>
      <c r="V1668" s="1">
        <v>0</v>
      </c>
      <c r="W1668" s="1">
        <v>226.78849999999997</v>
      </c>
      <c r="X1668" s="2" t="s">
        <v>0</v>
      </c>
      <c r="Y1668" s="1">
        <v>36.285899999999998</v>
      </c>
      <c r="Z1668" s="3">
        <v>0</v>
      </c>
      <c r="AA1668" s="3" t="s">
        <v>0</v>
      </c>
      <c r="AB1668" s="3">
        <v>0</v>
      </c>
      <c r="AC1668" s="3">
        <v>0</v>
      </c>
      <c r="AD1668" s="3" t="s">
        <v>0</v>
      </c>
      <c r="AE1668" s="3">
        <v>0</v>
      </c>
      <c r="AF1668" s="4">
        <v>0</v>
      </c>
      <c r="AG1668" s="4" t="s">
        <v>0</v>
      </c>
      <c r="AH1668" s="4">
        <v>0</v>
      </c>
      <c r="AI1668" s="4">
        <v>0</v>
      </c>
      <c r="AJ1668" s="4" t="s">
        <v>0</v>
      </c>
      <c r="AK1668" s="4">
        <v>0</v>
      </c>
      <c r="AL1668" s="4">
        <v>0</v>
      </c>
      <c r="AM1668" s="4" t="s">
        <v>1</v>
      </c>
      <c r="AN1668" s="4" t="s">
        <v>1</v>
      </c>
      <c r="AO1668" s="4" t="s">
        <v>1</v>
      </c>
      <c r="AP1668" s="4" t="s">
        <v>1</v>
      </c>
      <c r="AQ1668" s="4">
        <v>849.73139999999989</v>
      </c>
      <c r="AR1668" s="4">
        <v>0</v>
      </c>
    </row>
    <row r="1669" spans="1:44" x14ac:dyDescent="0.25">
      <c r="A1669" s="2" t="s">
        <v>874</v>
      </c>
      <c r="B1669" s="47">
        <v>44497</v>
      </c>
      <c r="C1669" s="2" t="s">
        <v>6</v>
      </c>
      <c r="D1669" s="2" t="s">
        <v>48</v>
      </c>
      <c r="E1669" s="2" t="s">
        <v>229</v>
      </c>
      <c r="F1669" s="2" t="s">
        <v>4368</v>
      </c>
      <c r="G1669" s="2" t="s">
        <v>3</v>
      </c>
      <c r="H1669" s="2" t="s">
        <v>4369</v>
      </c>
      <c r="I1669" s="1" t="s">
        <v>1</v>
      </c>
      <c r="J1669" s="1" t="s">
        <v>1</v>
      </c>
      <c r="K1669" s="1" t="s">
        <v>1</v>
      </c>
      <c r="L1669" s="1" t="s">
        <v>1</v>
      </c>
      <c r="M1669" s="1">
        <v>0</v>
      </c>
      <c r="N1669" s="2" t="s">
        <v>1</v>
      </c>
      <c r="O1669" s="2" t="s">
        <v>4370</v>
      </c>
      <c r="P1669" s="2" t="s">
        <v>4371</v>
      </c>
      <c r="Q1669" s="1">
        <v>146.35820000000001</v>
      </c>
      <c r="R1669" s="1">
        <v>0</v>
      </c>
      <c r="S1669" s="1">
        <v>137.69300000000001</v>
      </c>
      <c r="T1669" s="1">
        <v>7.47</v>
      </c>
      <c r="U1669" s="2" t="s">
        <v>8</v>
      </c>
      <c r="V1669" s="1">
        <v>1.1952</v>
      </c>
      <c r="W1669" s="1">
        <v>0</v>
      </c>
      <c r="X1669" s="2" t="s">
        <v>0</v>
      </c>
      <c r="Y1669" s="1">
        <v>0</v>
      </c>
      <c r="Z1669" s="3">
        <v>0</v>
      </c>
      <c r="AA1669" s="3" t="s">
        <v>0</v>
      </c>
      <c r="AB1669" s="3">
        <v>0</v>
      </c>
      <c r="AC1669" s="3">
        <v>0</v>
      </c>
      <c r="AD1669" s="3" t="s">
        <v>0</v>
      </c>
      <c r="AE1669" s="3">
        <v>0</v>
      </c>
      <c r="AF1669" s="4">
        <v>0</v>
      </c>
      <c r="AG1669" s="4" t="s">
        <v>0</v>
      </c>
      <c r="AH1669" s="4">
        <v>0</v>
      </c>
      <c r="AI1669" s="4">
        <v>0</v>
      </c>
      <c r="AJ1669" s="4" t="s">
        <v>0</v>
      </c>
      <c r="AK1669" s="4">
        <v>0</v>
      </c>
      <c r="AL1669" s="4">
        <v>0</v>
      </c>
      <c r="AM1669" s="4" t="s">
        <v>1</v>
      </c>
      <c r="AN1669" s="4" t="s">
        <v>1</v>
      </c>
      <c r="AO1669" s="4" t="s">
        <v>1</v>
      </c>
      <c r="AP1669" s="4" t="s">
        <v>1</v>
      </c>
      <c r="AQ1669" s="4">
        <v>146.35820000000001</v>
      </c>
      <c r="AR1669" s="4">
        <v>0</v>
      </c>
    </row>
    <row r="1670" spans="1:44" x14ac:dyDescent="0.25">
      <c r="A1670" s="2" t="s">
        <v>875</v>
      </c>
      <c r="B1670" s="47">
        <v>44497</v>
      </c>
      <c r="C1670" s="2" t="s">
        <v>6</v>
      </c>
      <c r="D1670" s="2" t="s">
        <v>48</v>
      </c>
      <c r="E1670" s="2" t="s">
        <v>229</v>
      </c>
      <c r="F1670" s="2" t="s">
        <v>4368</v>
      </c>
      <c r="G1670" s="2" t="s">
        <v>3</v>
      </c>
      <c r="H1670" s="2" t="s">
        <v>4372</v>
      </c>
      <c r="I1670" s="1" t="s">
        <v>1</v>
      </c>
      <c r="J1670" s="1" t="s">
        <v>1</v>
      </c>
      <c r="K1670" s="1" t="s">
        <v>1</v>
      </c>
      <c r="L1670" s="1" t="s">
        <v>1</v>
      </c>
      <c r="M1670" s="1">
        <v>0</v>
      </c>
      <c r="N1670" s="2" t="s">
        <v>1</v>
      </c>
      <c r="O1670" s="2" t="s">
        <v>2</v>
      </c>
      <c r="P1670" s="2" t="s">
        <v>1</v>
      </c>
      <c r="Q1670" s="1">
        <v>2080.6428260000002</v>
      </c>
      <c r="R1670" s="1">
        <v>0</v>
      </c>
      <c r="S1670" s="1">
        <v>1703.9883000000004</v>
      </c>
      <c r="T1670" s="1">
        <v>0</v>
      </c>
      <c r="U1670" s="2" t="s">
        <v>0</v>
      </c>
      <c r="V1670" s="1">
        <v>0</v>
      </c>
      <c r="W1670" s="1">
        <v>324.70214999999996</v>
      </c>
      <c r="X1670" s="2" t="s">
        <v>8</v>
      </c>
      <c r="Y1670" s="1">
        <v>51.952376000000001</v>
      </c>
      <c r="Z1670" s="3">
        <v>0</v>
      </c>
      <c r="AA1670" s="3" t="s">
        <v>0</v>
      </c>
      <c r="AB1670" s="3">
        <v>0</v>
      </c>
      <c r="AC1670" s="3">
        <v>0</v>
      </c>
      <c r="AD1670" s="3" t="s">
        <v>0</v>
      </c>
      <c r="AE1670" s="3">
        <v>0</v>
      </c>
      <c r="AF1670" s="4">
        <v>0</v>
      </c>
      <c r="AG1670" s="4" t="s">
        <v>0</v>
      </c>
      <c r="AH1670" s="4">
        <v>0</v>
      </c>
      <c r="AI1670" s="4">
        <v>0</v>
      </c>
      <c r="AJ1670" s="4" t="s">
        <v>0</v>
      </c>
      <c r="AK1670" s="4">
        <v>0</v>
      </c>
      <c r="AL1670" s="4">
        <v>0</v>
      </c>
      <c r="AM1670" s="4" t="s">
        <v>1</v>
      </c>
      <c r="AN1670" s="4" t="s">
        <v>1</v>
      </c>
      <c r="AO1670" s="4" t="s">
        <v>1</v>
      </c>
      <c r="AP1670" s="4" t="s">
        <v>1</v>
      </c>
      <c r="AQ1670" s="4">
        <v>2080.6428260000007</v>
      </c>
      <c r="AR1670" s="4">
        <v>0</v>
      </c>
    </row>
    <row r="1671" spans="1:44" x14ac:dyDescent="0.25">
      <c r="A1671" s="2" t="s">
        <v>876</v>
      </c>
      <c r="B1671" s="47">
        <v>44497</v>
      </c>
      <c r="C1671" s="2" t="s">
        <v>6</v>
      </c>
      <c r="D1671" s="2" t="s">
        <v>48</v>
      </c>
      <c r="E1671" s="2" t="s">
        <v>229</v>
      </c>
      <c r="F1671" s="2" t="s">
        <v>4368</v>
      </c>
      <c r="G1671" s="2" t="s">
        <v>3</v>
      </c>
      <c r="H1671" s="2" t="s">
        <v>4373</v>
      </c>
      <c r="I1671" s="1" t="s">
        <v>1</v>
      </c>
      <c r="J1671" s="1" t="s">
        <v>1</v>
      </c>
      <c r="K1671" s="1" t="s">
        <v>1</v>
      </c>
      <c r="L1671" s="1" t="s">
        <v>1</v>
      </c>
      <c r="M1671" s="1">
        <v>0</v>
      </c>
      <c r="N1671" s="2" t="s">
        <v>1</v>
      </c>
      <c r="O1671" s="2" t="s">
        <v>2</v>
      </c>
      <c r="P1671" s="2" t="s">
        <v>1</v>
      </c>
      <c r="Q1671" s="1">
        <v>2774.8137959999999</v>
      </c>
      <c r="R1671" s="1">
        <v>0</v>
      </c>
      <c r="S1671" s="1">
        <v>2198.9688000000006</v>
      </c>
      <c r="T1671" s="1">
        <v>0</v>
      </c>
      <c r="U1671" s="2" t="s">
        <v>0</v>
      </c>
      <c r="V1671" s="1">
        <v>0</v>
      </c>
      <c r="W1671" s="1">
        <v>496.41810000000004</v>
      </c>
      <c r="X1671" s="2" t="s">
        <v>8</v>
      </c>
      <c r="Y1671" s="1">
        <v>79.426895999999999</v>
      </c>
      <c r="Z1671" s="3">
        <v>0</v>
      </c>
      <c r="AA1671" s="3" t="s">
        <v>0</v>
      </c>
      <c r="AB1671" s="3">
        <v>0</v>
      </c>
      <c r="AC1671" s="3">
        <v>0</v>
      </c>
      <c r="AD1671" s="3" t="s">
        <v>0</v>
      </c>
      <c r="AE1671" s="3">
        <v>0</v>
      </c>
      <c r="AF1671" s="4">
        <v>0</v>
      </c>
      <c r="AG1671" s="4" t="s">
        <v>0</v>
      </c>
      <c r="AH1671" s="4">
        <v>0</v>
      </c>
      <c r="AI1671" s="4">
        <v>0</v>
      </c>
      <c r="AJ1671" s="4" t="s">
        <v>0</v>
      </c>
      <c r="AK1671" s="4">
        <v>0</v>
      </c>
      <c r="AL1671" s="4">
        <v>0</v>
      </c>
      <c r="AM1671" s="4" t="s">
        <v>1</v>
      </c>
      <c r="AN1671" s="4" t="s">
        <v>1</v>
      </c>
      <c r="AO1671" s="4" t="s">
        <v>1</v>
      </c>
      <c r="AP1671" s="4" t="s">
        <v>1</v>
      </c>
      <c r="AQ1671" s="4">
        <v>2774.8137960000004</v>
      </c>
      <c r="AR1671" s="4">
        <v>0</v>
      </c>
    </row>
    <row r="1672" spans="1:44" x14ac:dyDescent="0.25">
      <c r="A1672" s="2" t="s">
        <v>877</v>
      </c>
      <c r="B1672" s="47">
        <v>44497</v>
      </c>
      <c r="C1672" s="2" t="s">
        <v>1364</v>
      </c>
      <c r="D1672" s="2" t="s">
        <v>48</v>
      </c>
      <c r="E1672" s="2" t="s">
        <v>1365</v>
      </c>
      <c r="F1672" s="2" t="s">
        <v>4374</v>
      </c>
      <c r="G1672" s="2" t="s">
        <v>3</v>
      </c>
      <c r="H1672" s="2" t="s">
        <v>4375</v>
      </c>
      <c r="I1672" s="1" t="s">
        <v>1</v>
      </c>
      <c r="J1672" s="1" t="s">
        <v>1</v>
      </c>
      <c r="K1672" s="1" t="s">
        <v>1</v>
      </c>
      <c r="L1672" s="1" t="s">
        <v>1</v>
      </c>
      <c r="M1672" s="1">
        <v>0</v>
      </c>
      <c r="N1672" s="2" t="s">
        <v>1</v>
      </c>
      <c r="O1672" s="2" t="s">
        <v>2</v>
      </c>
      <c r="P1672" s="2" t="s">
        <v>1</v>
      </c>
      <c r="Q1672" s="1">
        <v>1688.8931000000005</v>
      </c>
      <c r="R1672" s="1">
        <v>0</v>
      </c>
      <c r="S1672" s="1">
        <v>1454.1095499999997</v>
      </c>
      <c r="T1672" s="1">
        <v>0</v>
      </c>
      <c r="U1672" s="2" t="s">
        <v>0</v>
      </c>
      <c r="V1672" s="1">
        <v>0</v>
      </c>
      <c r="W1672" s="1">
        <v>202.39965000000007</v>
      </c>
      <c r="X1672" s="2" t="s">
        <v>0</v>
      </c>
      <c r="Y1672" s="1">
        <v>32.383900000000004</v>
      </c>
      <c r="Z1672" s="3">
        <v>0</v>
      </c>
      <c r="AA1672" s="3" t="s">
        <v>0</v>
      </c>
      <c r="AB1672" s="3">
        <v>0</v>
      </c>
      <c r="AC1672" s="3">
        <v>0</v>
      </c>
      <c r="AD1672" s="3" t="s">
        <v>0</v>
      </c>
      <c r="AE1672" s="3">
        <v>0</v>
      </c>
      <c r="AF1672" s="4">
        <v>0</v>
      </c>
      <c r="AG1672" s="4" t="s">
        <v>0</v>
      </c>
      <c r="AH1672" s="4">
        <v>0</v>
      </c>
      <c r="AI1672" s="4">
        <v>0</v>
      </c>
      <c r="AJ1672" s="4" t="s">
        <v>0</v>
      </c>
      <c r="AK1672" s="4">
        <v>0</v>
      </c>
      <c r="AL1672" s="4">
        <v>0</v>
      </c>
      <c r="AM1672" s="4" t="s">
        <v>1</v>
      </c>
      <c r="AN1672" s="4" t="s">
        <v>1</v>
      </c>
      <c r="AO1672" s="4" t="s">
        <v>1</v>
      </c>
      <c r="AP1672" s="4" t="s">
        <v>1</v>
      </c>
      <c r="AQ1672" s="4">
        <v>1688.8930999999998</v>
      </c>
      <c r="AR1672" s="4">
        <v>0</v>
      </c>
    </row>
    <row r="1673" spans="1:44" x14ac:dyDescent="0.25">
      <c r="A1673" s="2" t="s">
        <v>878</v>
      </c>
      <c r="B1673" s="46">
        <v>44497</v>
      </c>
      <c r="C1673" s="2" t="s">
        <v>26</v>
      </c>
      <c r="D1673" s="2" t="s">
        <v>48</v>
      </c>
      <c r="E1673" s="2" t="s">
        <v>220</v>
      </c>
      <c r="F1673" s="58" t="s">
        <v>4376</v>
      </c>
      <c r="G1673" s="2" t="s">
        <v>3</v>
      </c>
      <c r="H1673" s="2" t="s">
        <v>4377</v>
      </c>
      <c r="I1673" s="2" t="s">
        <v>1</v>
      </c>
      <c r="J1673" s="1" t="s">
        <v>1</v>
      </c>
      <c r="K1673" s="1" t="s">
        <v>1</v>
      </c>
      <c r="L1673" s="1" t="s">
        <v>1</v>
      </c>
      <c r="M1673" s="1">
        <v>0</v>
      </c>
      <c r="N1673" s="2" t="s">
        <v>1</v>
      </c>
      <c r="O1673" s="2" t="s">
        <v>2</v>
      </c>
      <c r="P1673" s="2" t="s">
        <v>1</v>
      </c>
      <c r="Q1673" s="1">
        <v>213.073532</v>
      </c>
      <c r="R1673" s="1">
        <v>0</v>
      </c>
      <c r="S1673" s="1">
        <v>141.33600000000001</v>
      </c>
      <c r="T1673" s="1">
        <v>0</v>
      </c>
      <c r="U1673" s="2" t="s">
        <v>0</v>
      </c>
      <c r="V1673" s="1">
        <v>0</v>
      </c>
      <c r="W1673" s="1">
        <v>61.842700000000001</v>
      </c>
      <c r="X1673" s="2" t="s">
        <v>0</v>
      </c>
      <c r="Y1673" s="1">
        <v>9.894832000000001</v>
      </c>
      <c r="Z1673" s="3">
        <v>0</v>
      </c>
      <c r="AA1673" s="3" t="s">
        <v>0</v>
      </c>
      <c r="AB1673" s="3">
        <v>0</v>
      </c>
      <c r="AC1673" s="3">
        <v>0</v>
      </c>
      <c r="AD1673" s="3" t="s">
        <v>0</v>
      </c>
      <c r="AE1673" s="3">
        <v>0</v>
      </c>
      <c r="AF1673" s="4">
        <v>0</v>
      </c>
      <c r="AG1673" s="4" t="s">
        <v>0</v>
      </c>
      <c r="AH1673" s="4">
        <v>0</v>
      </c>
      <c r="AI1673" s="4">
        <v>0</v>
      </c>
      <c r="AJ1673" s="4" t="s">
        <v>0</v>
      </c>
      <c r="AK1673" s="4">
        <v>0</v>
      </c>
      <c r="AL1673" s="4">
        <v>0</v>
      </c>
      <c r="AM1673" s="4" t="s">
        <v>1</v>
      </c>
      <c r="AN1673" s="4" t="s">
        <v>1</v>
      </c>
      <c r="AO1673" s="4" t="s">
        <v>1</v>
      </c>
      <c r="AP1673" s="4" t="s">
        <v>1</v>
      </c>
      <c r="AQ1673" s="4">
        <v>213.07353200000003</v>
      </c>
      <c r="AR1673" s="4">
        <v>0</v>
      </c>
    </row>
    <row r="1674" spans="1:44" x14ac:dyDescent="0.25">
      <c r="A1674" s="2" t="s">
        <v>879</v>
      </c>
      <c r="B1674" s="47">
        <v>44497</v>
      </c>
      <c r="C1674" s="2" t="s">
        <v>26</v>
      </c>
      <c r="D1674" s="2" t="s">
        <v>48</v>
      </c>
      <c r="E1674" s="2" t="s">
        <v>220</v>
      </c>
      <c r="F1674" s="2" t="s">
        <v>4376</v>
      </c>
      <c r="G1674" s="2" t="s">
        <v>3</v>
      </c>
      <c r="H1674" s="2" t="s">
        <v>4378</v>
      </c>
      <c r="I1674" s="1" t="s">
        <v>1</v>
      </c>
      <c r="J1674" s="1" t="s">
        <v>1</v>
      </c>
      <c r="K1674" s="1" t="s">
        <v>1</v>
      </c>
      <c r="L1674" s="1" t="s">
        <v>1</v>
      </c>
      <c r="M1674" s="1">
        <v>0</v>
      </c>
      <c r="N1674" s="2" t="s">
        <v>1</v>
      </c>
      <c r="O1674" s="2" t="s">
        <v>2</v>
      </c>
      <c r="P1674" s="2" t="s">
        <v>1</v>
      </c>
      <c r="Q1674" s="1">
        <v>353.43139999999994</v>
      </c>
      <c r="R1674" s="1">
        <v>0</v>
      </c>
      <c r="S1674" s="1">
        <v>260.3066</v>
      </c>
      <c r="T1674" s="1">
        <v>0</v>
      </c>
      <c r="U1674" s="2" t="s">
        <v>0</v>
      </c>
      <c r="V1674" s="1">
        <v>0</v>
      </c>
      <c r="W1674" s="1">
        <v>80.28</v>
      </c>
      <c r="X1674" s="2" t="s">
        <v>0</v>
      </c>
      <c r="Y1674" s="1">
        <v>12.844800000000001</v>
      </c>
      <c r="Z1674" s="3">
        <v>0</v>
      </c>
      <c r="AA1674" s="3" t="s">
        <v>0</v>
      </c>
      <c r="AB1674" s="3">
        <v>0</v>
      </c>
      <c r="AC1674" s="3">
        <v>0</v>
      </c>
      <c r="AD1674" s="3" t="s">
        <v>0</v>
      </c>
      <c r="AE1674" s="3">
        <v>0</v>
      </c>
      <c r="AF1674" s="4">
        <v>0</v>
      </c>
      <c r="AG1674" s="4" t="s">
        <v>0</v>
      </c>
      <c r="AH1674" s="4">
        <v>0</v>
      </c>
      <c r="AI1674" s="4">
        <v>0</v>
      </c>
      <c r="AJ1674" s="4" t="s">
        <v>0</v>
      </c>
      <c r="AK1674" s="4">
        <v>0</v>
      </c>
      <c r="AL1674" s="4">
        <v>0</v>
      </c>
      <c r="AM1674" s="4" t="s">
        <v>1</v>
      </c>
      <c r="AN1674" s="4" t="s">
        <v>1</v>
      </c>
      <c r="AO1674" s="4" t="s">
        <v>1</v>
      </c>
      <c r="AP1674" s="4" t="s">
        <v>1</v>
      </c>
      <c r="AQ1674" s="4">
        <v>353.4314</v>
      </c>
      <c r="AR1674" s="4">
        <v>0</v>
      </c>
    </row>
    <row r="1675" spans="1:44" x14ac:dyDescent="0.25">
      <c r="A1675" s="2" t="s">
        <v>880</v>
      </c>
      <c r="B1675" s="47">
        <v>44497</v>
      </c>
      <c r="C1675" s="2" t="s">
        <v>26</v>
      </c>
      <c r="D1675" s="2" t="s">
        <v>48</v>
      </c>
      <c r="E1675" s="2" t="s">
        <v>220</v>
      </c>
      <c r="F1675" s="2" t="s">
        <v>4376</v>
      </c>
      <c r="G1675" s="2" t="s">
        <v>3</v>
      </c>
      <c r="H1675" s="2" t="s">
        <v>4379</v>
      </c>
      <c r="I1675" s="1" t="s">
        <v>1</v>
      </c>
      <c r="J1675" s="1" t="s">
        <v>1</v>
      </c>
      <c r="K1675" s="1" t="s">
        <v>1</v>
      </c>
      <c r="L1675" s="1" t="s">
        <v>1</v>
      </c>
      <c r="M1675" s="1">
        <v>0</v>
      </c>
      <c r="N1675" s="2" t="s">
        <v>1</v>
      </c>
      <c r="O1675" s="2" t="s">
        <v>2</v>
      </c>
      <c r="P1675" s="2" t="s">
        <v>1</v>
      </c>
      <c r="Q1675" s="1">
        <v>735.20546200000001</v>
      </c>
      <c r="R1675" s="1">
        <v>0</v>
      </c>
      <c r="S1675" s="1">
        <v>512.40200000000004</v>
      </c>
      <c r="T1675" s="1">
        <v>0</v>
      </c>
      <c r="U1675" s="2" t="s">
        <v>0</v>
      </c>
      <c r="V1675" s="1">
        <v>0</v>
      </c>
      <c r="W1675" s="1">
        <v>192.07195000000002</v>
      </c>
      <c r="X1675" s="2" t="s">
        <v>8</v>
      </c>
      <c r="Y1675" s="1">
        <v>30.731511999999995</v>
      </c>
      <c r="Z1675" s="3">
        <v>0</v>
      </c>
      <c r="AA1675" s="3" t="s">
        <v>0</v>
      </c>
      <c r="AB1675" s="3">
        <v>0</v>
      </c>
      <c r="AC1675" s="3">
        <v>0</v>
      </c>
      <c r="AD1675" s="3" t="s">
        <v>0</v>
      </c>
      <c r="AE1675" s="3">
        <v>0</v>
      </c>
      <c r="AF1675" s="4">
        <v>0</v>
      </c>
      <c r="AG1675" s="4" t="s">
        <v>0</v>
      </c>
      <c r="AH1675" s="4">
        <v>0</v>
      </c>
      <c r="AI1675" s="4">
        <v>0</v>
      </c>
      <c r="AJ1675" s="4" t="s">
        <v>0</v>
      </c>
      <c r="AK1675" s="4">
        <v>0</v>
      </c>
      <c r="AL1675" s="4">
        <v>0</v>
      </c>
      <c r="AM1675" s="4" t="s">
        <v>1</v>
      </c>
      <c r="AN1675" s="4" t="s">
        <v>1</v>
      </c>
      <c r="AO1675" s="4" t="s">
        <v>1</v>
      </c>
      <c r="AP1675" s="4" t="s">
        <v>1</v>
      </c>
      <c r="AQ1675" s="4">
        <v>735.20546200000001</v>
      </c>
      <c r="AR1675" s="4">
        <v>0</v>
      </c>
    </row>
    <row r="1676" spans="1:44" x14ac:dyDescent="0.25">
      <c r="A1676" s="2" t="s">
        <v>881</v>
      </c>
      <c r="B1676" s="47">
        <v>44497</v>
      </c>
      <c r="C1676" s="2" t="s">
        <v>1364</v>
      </c>
      <c r="D1676" s="2" t="s">
        <v>41</v>
      </c>
      <c r="E1676" s="2" t="s">
        <v>1366</v>
      </c>
      <c r="F1676" s="2" t="s">
        <v>4374</v>
      </c>
      <c r="G1676" s="2" t="s">
        <v>3</v>
      </c>
      <c r="H1676" s="2" t="s">
        <v>4380</v>
      </c>
      <c r="I1676" s="1" t="s">
        <v>1</v>
      </c>
      <c r="J1676" s="1" t="s">
        <v>1</v>
      </c>
      <c r="K1676" s="1" t="s">
        <v>1</v>
      </c>
      <c r="L1676" s="1" t="s">
        <v>1</v>
      </c>
      <c r="M1676" s="1">
        <v>0</v>
      </c>
      <c r="N1676" s="2" t="s">
        <v>1</v>
      </c>
      <c r="O1676" s="2" t="s">
        <v>2</v>
      </c>
      <c r="P1676" s="2" t="s">
        <v>1</v>
      </c>
      <c r="Q1676" s="1">
        <v>680.21045000000004</v>
      </c>
      <c r="R1676" s="1">
        <v>0</v>
      </c>
      <c r="S1676" s="1">
        <v>558.70925000000022</v>
      </c>
      <c r="T1676" s="1">
        <v>0</v>
      </c>
      <c r="U1676" s="2" t="s">
        <v>0</v>
      </c>
      <c r="V1676" s="1">
        <v>0</v>
      </c>
      <c r="W1676" s="1">
        <v>104.7424</v>
      </c>
      <c r="X1676" s="2" t="s">
        <v>8</v>
      </c>
      <c r="Y1676" s="1">
        <v>16.758800000000001</v>
      </c>
      <c r="Z1676" s="3">
        <v>0</v>
      </c>
      <c r="AA1676" s="3" t="s">
        <v>0</v>
      </c>
      <c r="AB1676" s="3">
        <v>0</v>
      </c>
      <c r="AC1676" s="3">
        <v>0</v>
      </c>
      <c r="AD1676" s="3" t="s">
        <v>0</v>
      </c>
      <c r="AE1676" s="3">
        <v>0</v>
      </c>
      <c r="AF1676" s="4">
        <v>0</v>
      </c>
      <c r="AG1676" s="4" t="s">
        <v>0</v>
      </c>
      <c r="AH1676" s="4">
        <v>0</v>
      </c>
      <c r="AI1676" s="4">
        <v>0</v>
      </c>
      <c r="AJ1676" s="4" t="s">
        <v>0</v>
      </c>
      <c r="AK1676" s="4">
        <v>0</v>
      </c>
      <c r="AL1676" s="4">
        <v>0</v>
      </c>
      <c r="AM1676" s="4" t="s">
        <v>1</v>
      </c>
      <c r="AN1676" s="4" t="s">
        <v>1</v>
      </c>
      <c r="AO1676" s="4" t="s">
        <v>1</v>
      </c>
      <c r="AP1676" s="4" t="s">
        <v>1</v>
      </c>
      <c r="AQ1676" s="4">
        <v>680.21045000000015</v>
      </c>
      <c r="AR1676" s="4">
        <v>0</v>
      </c>
    </row>
    <row r="1677" spans="1:44" x14ac:dyDescent="0.25">
      <c r="A1677" s="2" t="s">
        <v>882</v>
      </c>
      <c r="B1677" s="47">
        <v>44497</v>
      </c>
      <c r="C1677" s="2" t="s">
        <v>1364</v>
      </c>
      <c r="D1677" s="2" t="s">
        <v>41</v>
      </c>
      <c r="E1677" s="2" t="s">
        <v>1366</v>
      </c>
      <c r="F1677" s="2" t="s">
        <v>4381</v>
      </c>
      <c r="G1677" s="2" t="s">
        <v>3</v>
      </c>
      <c r="H1677" s="2" t="s">
        <v>4382</v>
      </c>
      <c r="I1677" s="1" t="s">
        <v>1</v>
      </c>
      <c r="J1677" s="1" t="s">
        <v>1</v>
      </c>
      <c r="K1677" s="1" t="s">
        <v>1</v>
      </c>
      <c r="L1677" s="1" t="s">
        <v>1</v>
      </c>
      <c r="M1677" s="1">
        <v>0</v>
      </c>
      <c r="N1677" s="2" t="s">
        <v>1</v>
      </c>
      <c r="O1677" s="2" t="s">
        <v>4383</v>
      </c>
      <c r="P1677" s="2" t="s">
        <v>4384</v>
      </c>
      <c r="Q1677" s="1">
        <v>8.64</v>
      </c>
      <c r="R1677" s="1">
        <v>0</v>
      </c>
      <c r="S1677" s="1">
        <v>8.64</v>
      </c>
      <c r="T1677" s="1">
        <v>0</v>
      </c>
      <c r="U1677" s="2" t="s">
        <v>0</v>
      </c>
      <c r="V1677" s="1">
        <v>0</v>
      </c>
      <c r="W1677" s="1">
        <v>0</v>
      </c>
      <c r="X1677" s="2" t="s">
        <v>0</v>
      </c>
      <c r="Y1677" s="1">
        <v>0</v>
      </c>
      <c r="Z1677" s="3">
        <v>0</v>
      </c>
      <c r="AA1677" s="3" t="s">
        <v>0</v>
      </c>
      <c r="AB1677" s="3">
        <v>0</v>
      </c>
      <c r="AC1677" s="3">
        <v>0</v>
      </c>
      <c r="AD1677" s="3" t="s">
        <v>0</v>
      </c>
      <c r="AE1677" s="3">
        <v>0</v>
      </c>
      <c r="AF1677" s="4">
        <v>0</v>
      </c>
      <c r="AG1677" s="4" t="s">
        <v>0</v>
      </c>
      <c r="AH1677" s="4">
        <v>0</v>
      </c>
      <c r="AI1677" s="4">
        <v>0</v>
      </c>
      <c r="AJ1677" s="4" t="s">
        <v>0</v>
      </c>
      <c r="AK1677" s="4">
        <v>0</v>
      </c>
      <c r="AL1677" s="4">
        <v>0</v>
      </c>
      <c r="AM1677" s="4" t="s">
        <v>1</v>
      </c>
      <c r="AN1677" s="4" t="s">
        <v>1</v>
      </c>
      <c r="AO1677" s="4" t="s">
        <v>1</v>
      </c>
      <c r="AP1677" s="4" t="s">
        <v>1</v>
      </c>
      <c r="AQ1677" s="4">
        <v>8.64</v>
      </c>
      <c r="AR1677" s="4">
        <v>0</v>
      </c>
    </row>
    <row r="1678" spans="1:44" x14ac:dyDescent="0.25">
      <c r="A1678" s="2" t="s">
        <v>932</v>
      </c>
      <c r="B1678" s="47">
        <v>44497</v>
      </c>
      <c r="C1678" s="2" t="s">
        <v>1364</v>
      </c>
      <c r="D1678" s="2" t="s">
        <v>41</v>
      </c>
      <c r="E1678" s="2" t="s">
        <v>1366</v>
      </c>
      <c r="F1678" s="2" t="s">
        <v>4374</v>
      </c>
      <c r="G1678" s="2" t="s">
        <v>3</v>
      </c>
      <c r="H1678" s="2" t="s">
        <v>4385</v>
      </c>
      <c r="I1678" s="1" t="s">
        <v>1</v>
      </c>
      <c r="J1678" s="1" t="s">
        <v>1</v>
      </c>
      <c r="K1678" s="1" t="s">
        <v>1</v>
      </c>
      <c r="L1678" s="1" t="s">
        <v>1</v>
      </c>
      <c r="M1678" s="1">
        <v>0</v>
      </c>
      <c r="N1678" s="2" t="s">
        <v>1</v>
      </c>
      <c r="O1678" s="2" t="s">
        <v>2</v>
      </c>
      <c r="P1678" s="2" t="s">
        <v>1</v>
      </c>
      <c r="Q1678" s="1">
        <v>993.067814</v>
      </c>
      <c r="R1678" s="1">
        <v>0</v>
      </c>
      <c r="S1678" s="1">
        <v>807.50735000000009</v>
      </c>
      <c r="T1678" s="1">
        <v>0</v>
      </c>
      <c r="U1678" s="2" t="s">
        <v>0</v>
      </c>
      <c r="V1678" s="1">
        <v>0</v>
      </c>
      <c r="W1678" s="1">
        <v>159.96589999999995</v>
      </c>
      <c r="X1678" s="2" t="s">
        <v>0</v>
      </c>
      <c r="Y1678" s="1">
        <v>25.594564000000002</v>
      </c>
      <c r="Z1678" s="3">
        <v>0</v>
      </c>
      <c r="AA1678" s="3" t="s">
        <v>0</v>
      </c>
      <c r="AB1678" s="3">
        <v>0</v>
      </c>
      <c r="AC1678" s="3">
        <v>0</v>
      </c>
      <c r="AD1678" s="3" t="s">
        <v>0</v>
      </c>
      <c r="AE1678" s="3">
        <v>0</v>
      </c>
      <c r="AF1678" s="4">
        <v>0</v>
      </c>
      <c r="AG1678" s="4" t="s">
        <v>0</v>
      </c>
      <c r="AH1678" s="4">
        <v>0</v>
      </c>
      <c r="AI1678" s="4">
        <v>0</v>
      </c>
      <c r="AJ1678" s="4" t="s">
        <v>0</v>
      </c>
      <c r="AK1678" s="4">
        <v>0</v>
      </c>
      <c r="AL1678" s="4">
        <v>0</v>
      </c>
      <c r="AM1678" s="4" t="s">
        <v>1</v>
      </c>
      <c r="AN1678" s="4" t="s">
        <v>1</v>
      </c>
      <c r="AO1678" s="4" t="s">
        <v>1</v>
      </c>
      <c r="AP1678" s="4" t="s">
        <v>1</v>
      </c>
      <c r="AQ1678" s="4">
        <v>993.067814</v>
      </c>
      <c r="AR1678" s="4">
        <v>0</v>
      </c>
    </row>
    <row r="1679" spans="1:44" x14ac:dyDescent="0.25">
      <c r="A1679" s="2" t="s">
        <v>933</v>
      </c>
      <c r="B1679" s="47">
        <v>44497</v>
      </c>
      <c r="C1679" s="2" t="s">
        <v>6</v>
      </c>
      <c r="D1679" s="2" t="s">
        <v>41</v>
      </c>
      <c r="E1679" s="2" t="s">
        <v>218</v>
      </c>
      <c r="F1679" s="2" t="s">
        <v>3755</v>
      </c>
      <c r="G1679" s="2" t="s">
        <v>3</v>
      </c>
      <c r="H1679" s="2" t="s">
        <v>4386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 t="s">
        <v>1</v>
      </c>
      <c r="Q1679" s="1">
        <v>778.4371020000001</v>
      </c>
      <c r="R1679" s="1">
        <v>0</v>
      </c>
      <c r="S1679" s="1">
        <v>570.13190000000009</v>
      </c>
      <c r="T1679" s="1">
        <v>0</v>
      </c>
      <c r="U1679" s="2" t="s">
        <v>0</v>
      </c>
      <c r="V1679" s="1">
        <v>0</v>
      </c>
      <c r="W1679" s="1">
        <v>179.57345000000004</v>
      </c>
      <c r="X1679" s="2" t="s">
        <v>0</v>
      </c>
      <c r="Y1679" s="1">
        <v>28.731752</v>
      </c>
      <c r="Z1679" s="3">
        <v>0</v>
      </c>
      <c r="AA1679" s="3" t="s">
        <v>0</v>
      </c>
      <c r="AB1679" s="3">
        <v>0</v>
      </c>
      <c r="AC1679" s="3">
        <v>0</v>
      </c>
      <c r="AD1679" s="3" t="s">
        <v>0</v>
      </c>
      <c r="AE1679" s="3">
        <v>0</v>
      </c>
      <c r="AF1679" s="4">
        <v>0</v>
      </c>
      <c r="AG1679" s="4" t="s">
        <v>0</v>
      </c>
      <c r="AH1679" s="4">
        <v>0</v>
      </c>
      <c r="AI1679" s="4">
        <v>0</v>
      </c>
      <c r="AJ1679" s="4" t="s">
        <v>0</v>
      </c>
      <c r="AK1679" s="4">
        <v>0</v>
      </c>
      <c r="AL1679" s="4">
        <v>0</v>
      </c>
      <c r="AM1679" s="4" t="s">
        <v>1</v>
      </c>
      <c r="AN1679" s="4" t="s">
        <v>1</v>
      </c>
      <c r="AO1679" s="4" t="s">
        <v>1</v>
      </c>
      <c r="AP1679" s="4" t="s">
        <v>1</v>
      </c>
      <c r="AQ1679" s="4">
        <v>778.43710200000021</v>
      </c>
      <c r="AR1679" s="4">
        <v>0</v>
      </c>
    </row>
    <row r="1680" spans="1:44" x14ac:dyDescent="0.25">
      <c r="A1680" s="2" t="s">
        <v>934</v>
      </c>
      <c r="B1680" s="47">
        <v>44497</v>
      </c>
      <c r="C1680" s="2" t="s">
        <v>34</v>
      </c>
      <c r="D1680" s="2" t="s">
        <v>41</v>
      </c>
      <c r="E1680" s="2" t="s">
        <v>216</v>
      </c>
      <c r="F1680" s="2" t="s">
        <v>4387</v>
      </c>
      <c r="G1680" s="2" t="s">
        <v>3</v>
      </c>
      <c r="H1680" s="2" t="s">
        <v>4388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1385</v>
      </c>
      <c r="P1680" s="2" t="s">
        <v>4389</v>
      </c>
      <c r="Q1680" s="1">
        <v>6.9416000000000002</v>
      </c>
      <c r="R1680" s="1">
        <v>0</v>
      </c>
      <c r="S1680" s="1">
        <v>5.0972</v>
      </c>
      <c r="T1680" s="1">
        <v>1.59</v>
      </c>
      <c r="U1680" s="2" t="s">
        <v>8</v>
      </c>
      <c r="V1680" s="1">
        <v>0.25440000000000002</v>
      </c>
      <c r="W1680" s="1">
        <v>0</v>
      </c>
      <c r="X1680" s="2" t="s">
        <v>0</v>
      </c>
      <c r="Y1680" s="1">
        <v>0</v>
      </c>
      <c r="Z1680" s="3">
        <v>0</v>
      </c>
      <c r="AA1680" s="3" t="s">
        <v>0</v>
      </c>
      <c r="AB1680" s="3">
        <v>0</v>
      </c>
      <c r="AC1680" s="3">
        <v>0</v>
      </c>
      <c r="AD1680" s="3" t="s">
        <v>0</v>
      </c>
      <c r="AE1680" s="3">
        <v>0</v>
      </c>
      <c r="AF1680" s="4">
        <v>0</v>
      </c>
      <c r="AG1680" s="4" t="s">
        <v>0</v>
      </c>
      <c r="AH1680" s="4">
        <v>0</v>
      </c>
      <c r="AI1680" s="4">
        <v>0</v>
      </c>
      <c r="AJ1680" s="4" t="s">
        <v>0</v>
      </c>
      <c r="AK1680" s="4">
        <v>0</v>
      </c>
      <c r="AL1680" s="4">
        <v>0</v>
      </c>
      <c r="AM1680" s="4" t="s">
        <v>1</v>
      </c>
      <c r="AN1680" s="4" t="s">
        <v>1</v>
      </c>
      <c r="AO1680" s="4" t="s">
        <v>1</v>
      </c>
      <c r="AP1680" s="4" t="s">
        <v>1</v>
      </c>
      <c r="AQ1680" s="4">
        <v>6.9416000000000002</v>
      </c>
      <c r="AR1680" s="4">
        <v>0</v>
      </c>
    </row>
    <row r="1681" spans="1:44" x14ac:dyDescent="0.25">
      <c r="A1681" s="2" t="s">
        <v>935</v>
      </c>
      <c r="B1681" s="47">
        <v>44497</v>
      </c>
      <c r="C1681" s="2" t="s">
        <v>34</v>
      </c>
      <c r="D1681" s="2" t="s">
        <v>41</v>
      </c>
      <c r="E1681" s="2" t="s">
        <v>216</v>
      </c>
      <c r="F1681" s="2" t="s">
        <v>4390</v>
      </c>
      <c r="G1681" s="2" t="s">
        <v>3</v>
      </c>
      <c r="H1681" s="2" t="s">
        <v>4391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2</v>
      </c>
      <c r="P1681" s="2" t="s">
        <v>1</v>
      </c>
      <c r="Q1681" s="1">
        <v>837.80605000000025</v>
      </c>
      <c r="R1681" s="1">
        <v>0</v>
      </c>
      <c r="S1681" s="1">
        <v>788.36685000000011</v>
      </c>
      <c r="T1681" s="1">
        <v>0</v>
      </c>
      <c r="U1681" s="2" t="s">
        <v>0</v>
      </c>
      <c r="V1681" s="1">
        <v>0</v>
      </c>
      <c r="W1681" s="1">
        <v>42.620000000000005</v>
      </c>
      <c r="X1681" s="2" t="s">
        <v>0</v>
      </c>
      <c r="Y1681" s="1">
        <v>6.8192000000000004</v>
      </c>
      <c r="Z1681" s="3">
        <v>0</v>
      </c>
      <c r="AA1681" s="3" t="s">
        <v>0</v>
      </c>
      <c r="AB1681" s="3">
        <v>0</v>
      </c>
      <c r="AC1681" s="3">
        <v>0</v>
      </c>
      <c r="AD1681" s="3" t="s">
        <v>0</v>
      </c>
      <c r="AE1681" s="3">
        <v>0</v>
      </c>
      <c r="AF1681" s="4">
        <v>0</v>
      </c>
      <c r="AG1681" s="4" t="s">
        <v>0</v>
      </c>
      <c r="AH1681" s="4">
        <v>0</v>
      </c>
      <c r="AI1681" s="4">
        <v>0</v>
      </c>
      <c r="AJ1681" s="4" t="s">
        <v>0</v>
      </c>
      <c r="AK1681" s="4">
        <v>0</v>
      </c>
      <c r="AL1681" s="4">
        <v>0</v>
      </c>
      <c r="AM1681" s="4" t="s">
        <v>1</v>
      </c>
      <c r="AN1681" s="4" t="s">
        <v>1</v>
      </c>
      <c r="AO1681" s="4" t="s">
        <v>1</v>
      </c>
      <c r="AP1681" s="4" t="s">
        <v>1</v>
      </c>
      <c r="AQ1681" s="4">
        <v>837.80605000000014</v>
      </c>
      <c r="AR1681" s="4">
        <v>0</v>
      </c>
    </row>
    <row r="1682" spans="1:44" x14ac:dyDescent="0.25">
      <c r="A1682" s="2" t="s">
        <v>936</v>
      </c>
      <c r="B1682" s="47">
        <v>44497</v>
      </c>
      <c r="C1682" s="2" t="s">
        <v>34</v>
      </c>
      <c r="D1682" s="2" t="s">
        <v>41</v>
      </c>
      <c r="E1682" s="2" t="s">
        <v>216</v>
      </c>
      <c r="F1682" s="2" t="s">
        <v>4390</v>
      </c>
      <c r="G1682" s="2" t="s">
        <v>3</v>
      </c>
      <c r="H1682" s="2" t="s">
        <v>4392</v>
      </c>
      <c r="I1682" s="1" t="s">
        <v>1</v>
      </c>
      <c r="J1682" s="1" t="s">
        <v>1</v>
      </c>
      <c r="K1682" s="1" t="s">
        <v>1</v>
      </c>
      <c r="L1682" s="1" t="s">
        <v>1</v>
      </c>
      <c r="M1682" s="1">
        <v>0</v>
      </c>
      <c r="N1682" s="2" t="s">
        <v>1</v>
      </c>
      <c r="O1682" s="2" t="s">
        <v>2</v>
      </c>
      <c r="P1682" s="2" t="s">
        <v>1</v>
      </c>
      <c r="Q1682" s="1">
        <v>1800.2972</v>
      </c>
      <c r="R1682" s="1">
        <v>0</v>
      </c>
      <c r="S1682" s="1">
        <v>1678.7988</v>
      </c>
      <c r="T1682" s="1">
        <v>0</v>
      </c>
      <c r="U1682" s="2" t="s">
        <v>0</v>
      </c>
      <c r="V1682" s="1">
        <v>0</v>
      </c>
      <c r="W1682" s="1">
        <v>104.74000000000001</v>
      </c>
      <c r="X1682" s="2" t="s">
        <v>0</v>
      </c>
      <c r="Y1682" s="1">
        <v>16.758400000000002</v>
      </c>
      <c r="Z1682" s="3">
        <v>0</v>
      </c>
      <c r="AA1682" s="3" t="s">
        <v>0</v>
      </c>
      <c r="AB1682" s="3">
        <v>0</v>
      </c>
      <c r="AC1682" s="3">
        <v>0</v>
      </c>
      <c r="AD1682" s="3" t="s">
        <v>0</v>
      </c>
      <c r="AE1682" s="3">
        <v>0</v>
      </c>
      <c r="AF1682" s="4">
        <v>0</v>
      </c>
      <c r="AG1682" s="4" t="s">
        <v>0</v>
      </c>
      <c r="AH1682" s="4">
        <v>0</v>
      </c>
      <c r="AI1682" s="4">
        <v>0</v>
      </c>
      <c r="AJ1682" s="4" t="s">
        <v>0</v>
      </c>
      <c r="AK1682" s="4">
        <v>0</v>
      </c>
      <c r="AL1682" s="4">
        <v>0</v>
      </c>
      <c r="AM1682" s="4" t="s">
        <v>1</v>
      </c>
      <c r="AN1682" s="4" t="s">
        <v>1</v>
      </c>
      <c r="AO1682" s="4" t="s">
        <v>1</v>
      </c>
      <c r="AP1682" s="4" t="s">
        <v>1</v>
      </c>
      <c r="AQ1682" s="4">
        <v>1800.2972</v>
      </c>
      <c r="AR1682" s="4">
        <v>0</v>
      </c>
    </row>
    <row r="1683" spans="1:44" x14ac:dyDescent="0.25">
      <c r="A1683" s="2" t="s">
        <v>937</v>
      </c>
      <c r="B1683" s="47">
        <v>44497</v>
      </c>
      <c r="C1683" s="2" t="s">
        <v>26</v>
      </c>
      <c r="D1683" s="2" t="s">
        <v>41</v>
      </c>
      <c r="E1683" s="2" t="s">
        <v>211</v>
      </c>
      <c r="F1683" s="2" t="s">
        <v>4393</v>
      </c>
      <c r="G1683" s="2" t="s">
        <v>3</v>
      </c>
      <c r="H1683" s="2" t="s">
        <v>4394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1259</v>
      </c>
      <c r="P1683" s="2" t="s">
        <v>1260</v>
      </c>
      <c r="Q1683" s="1">
        <v>9.3675999999999995</v>
      </c>
      <c r="R1683" s="1">
        <v>0</v>
      </c>
      <c r="S1683" s="1">
        <v>3.1499999999999995</v>
      </c>
      <c r="T1683" s="1">
        <v>5.36</v>
      </c>
      <c r="U1683" s="2" t="s">
        <v>8</v>
      </c>
      <c r="V1683" s="1">
        <v>0.85760000000000003</v>
      </c>
      <c r="W1683" s="1">
        <v>0</v>
      </c>
      <c r="X1683" s="2" t="s">
        <v>0</v>
      </c>
      <c r="Y1683" s="1">
        <v>0</v>
      </c>
      <c r="Z1683" s="3">
        <v>0</v>
      </c>
      <c r="AA1683" s="3" t="s">
        <v>0</v>
      </c>
      <c r="AB1683" s="3">
        <v>0</v>
      </c>
      <c r="AC1683" s="3">
        <v>0</v>
      </c>
      <c r="AD1683" s="3" t="s">
        <v>0</v>
      </c>
      <c r="AE1683" s="3">
        <v>0</v>
      </c>
      <c r="AF1683" s="4">
        <v>0</v>
      </c>
      <c r="AG1683" s="4" t="s">
        <v>0</v>
      </c>
      <c r="AH1683" s="4">
        <v>0</v>
      </c>
      <c r="AI1683" s="4">
        <v>0</v>
      </c>
      <c r="AJ1683" s="4" t="s">
        <v>0</v>
      </c>
      <c r="AK1683" s="4">
        <v>0</v>
      </c>
      <c r="AL1683" s="4">
        <v>0</v>
      </c>
      <c r="AM1683" s="4" t="s">
        <v>1</v>
      </c>
      <c r="AN1683" s="4" t="s">
        <v>1</v>
      </c>
      <c r="AO1683" s="4" t="s">
        <v>1</v>
      </c>
      <c r="AP1683" s="4" t="s">
        <v>1</v>
      </c>
      <c r="AQ1683" s="4">
        <v>9.3675999999999995</v>
      </c>
      <c r="AR1683" s="4">
        <v>0</v>
      </c>
    </row>
    <row r="1684" spans="1:44" x14ac:dyDescent="0.25">
      <c r="A1684" s="2" t="s">
        <v>938</v>
      </c>
      <c r="B1684" s="47">
        <v>44497</v>
      </c>
      <c r="C1684" s="2" t="s">
        <v>26</v>
      </c>
      <c r="D1684" s="2" t="s">
        <v>41</v>
      </c>
      <c r="E1684" s="2" t="s">
        <v>211</v>
      </c>
      <c r="F1684" s="2" t="s">
        <v>3671</v>
      </c>
      <c r="G1684" s="2" t="s">
        <v>3</v>
      </c>
      <c r="H1684" s="2" t="s">
        <v>4395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2</v>
      </c>
      <c r="P1684" s="2" t="s">
        <v>1</v>
      </c>
      <c r="Q1684" s="1">
        <v>830.757068</v>
      </c>
      <c r="R1684" s="1">
        <v>0</v>
      </c>
      <c r="S1684" s="1">
        <v>625.56635000000006</v>
      </c>
      <c r="T1684" s="1">
        <v>0</v>
      </c>
      <c r="U1684" s="2" t="s">
        <v>0</v>
      </c>
      <c r="V1684" s="1">
        <v>0</v>
      </c>
      <c r="W1684" s="1">
        <v>176.88855000000001</v>
      </c>
      <c r="X1684" s="2" t="s">
        <v>8</v>
      </c>
      <c r="Y1684" s="1">
        <v>28.302168000000002</v>
      </c>
      <c r="Z1684" s="3">
        <v>0</v>
      </c>
      <c r="AA1684" s="3" t="s">
        <v>0</v>
      </c>
      <c r="AB1684" s="3">
        <v>0</v>
      </c>
      <c r="AC1684" s="3">
        <v>0</v>
      </c>
      <c r="AD1684" s="3" t="s">
        <v>0</v>
      </c>
      <c r="AE1684" s="3">
        <v>0</v>
      </c>
      <c r="AF1684" s="4">
        <v>0</v>
      </c>
      <c r="AG1684" s="4" t="s">
        <v>0</v>
      </c>
      <c r="AH1684" s="4">
        <v>0</v>
      </c>
      <c r="AI1684" s="4">
        <v>0</v>
      </c>
      <c r="AJ1684" s="4" t="s">
        <v>0</v>
      </c>
      <c r="AK1684" s="4">
        <v>0</v>
      </c>
      <c r="AL1684" s="4">
        <v>0</v>
      </c>
      <c r="AM1684" s="4" t="s">
        <v>1</v>
      </c>
      <c r="AN1684" s="4" t="s">
        <v>1</v>
      </c>
      <c r="AO1684" s="4" t="s">
        <v>1</v>
      </c>
      <c r="AP1684" s="4" t="s">
        <v>1</v>
      </c>
      <c r="AQ1684" s="4">
        <v>830.75706800000012</v>
      </c>
      <c r="AR1684" s="4">
        <v>0</v>
      </c>
    </row>
    <row r="1685" spans="1:44" x14ac:dyDescent="0.25">
      <c r="A1685" s="2" t="s">
        <v>939</v>
      </c>
      <c r="B1685" s="47">
        <v>44497</v>
      </c>
      <c r="C1685" s="2" t="s">
        <v>26</v>
      </c>
      <c r="D1685" s="2" t="s">
        <v>41</v>
      </c>
      <c r="E1685" s="2" t="s">
        <v>211</v>
      </c>
      <c r="F1685" s="2" t="s">
        <v>3671</v>
      </c>
      <c r="G1685" s="2" t="s">
        <v>3</v>
      </c>
      <c r="H1685" s="2" t="s">
        <v>4396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2</v>
      </c>
      <c r="P1685" s="2" t="s">
        <v>1</v>
      </c>
      <c r="Q1685" s="1">
        <v>2216.7029820000002</v>
      </c>
      <c r="R1685" s="1">
        <v>0</v>
      </c>
      <c r="S1685" s="1">
        <v>1476.9896000000003</v>
      </c>
      <c r="T1685" s="1">
        <v>0</v>
      </c>
      <c r="U1685" s="2" t="s">
        <v>0</v>
      </c>
      <c r="V1685" s="1">
        <v>0</v>
      </c>
      <c r="W1685" s="1">
        <v>637.68394999999998</v>
      </c>
      <c r="X1685" s="2" t="s">
        <v>8</v>
      </c>
      <c r="Y1685" s="1">
        <v>102.02943199999997</v>
      </c>
      <c r="Z1685" s="3">
        <v>0</v>
      </c>
      <c r="AA1685" s="3" t="s">
        <v>0</v>
      </c>
      <c r="AB1685" s="3">
        <v>0</v>
      </c>
      <c r="AC1685" s="3">
        <v>0</v>
      </c>
      <c r="AD1685" s="3" t="s">
        <v>0</v>
      </c>
      <c r="AE1685" s="3">
        <v>0</v>
      </c>
      <c r="AF1685" s="4">
        <v>0</v>
      </c>
      <c r="AG1685" s="4" t="s">
        <v>0</v>
      </c>
      <c r="AH1685" s="4">
        <v>0</v>
      </c>
      <c r="AI1685" s="4">
        <v>0</v>
      </c>
      <c r="AJ1685" s="4" t="s">
        <v>0</v>
      </c>
      <c r="AK1685" s="4">
        <v>0</v>
      </c>
      <c r="AL1685" s="4">
        <v>0</v>
      </c>
      <c r="AM1685" s="4" t="s">
        <v>1</v>
      </c>
      <c r="AN1685" s="4" t="s">
        <v>1</v>
      </c>
      <c r="AO1685" s="4" t="s">
        <v>1</v>
      </c>
      <c r="AP1685" s="4" t="s">
        <v>1</v>
      </c>
      <c r="AQ1685" s="4">
        <v>2216.7029820000002</v>
      </c>
      <c r="AR1685" s="4">
        <v>0</v>
      </c>
    </row>
    <row r="1686" spans="1:44" x14ac:dyDescent="0.25">
      <c r="A1686" s="2" t="s">
        <v>940</v>
      </c>
      <c r="B1686" s="47">
        <v>44497</v>
      </c>
      <c r="C1686" s="2" t="s">
        <v>6</v>
      </c>
      <c r="D1686" s="2" t="s">
        <v>41</v>
      </c>
      <c r="E1686" s="2" t="s">
        <v>214</v>
      </c>
      <c r="F1686" s="2" t="s">
        <v>2991</v>
      </c>
      <c r="G1686" s="2" t="s">
        <v>3</v>
      </c>
      <c r="H1686" s="2" t="s">
        <v>4397</v>
      </c>
      <c r="I1686" s="1"/>
      <c r="J1686" s="1"/>
      <c r="K1686" s="1"/>
      <c r="L1686" s="1"/>
      <c r="M1686" s="1">
        <v>0</v>
      </c>
      <c r="N1686" s="2"/>
      <c r="O1686" s="2" t="s">
        <v>2</v>
      </c>
      <c r="P1686" s="2"/>
      <c r="Q1686" s="1">
        <v>1264.0272</v>
      </c>
      <c r="R1686" s="1">
        <v>0</v>
      </c>
      <c r="S1686" s="1">
        <v>1236.28</v>
      </c>
      <c r="T1686" s="1">
        <v>0</v>
      </c>
      <c r="U1686" s="2" t="s">
        <v>0</v>
      </c>
      <c r="V1686" s="1">
        <v>0</v>
      </c>
      <c r="W1686" s="1">
        <v>23.92</v>
      </c>
      <c r="X1686" s="2" t="s">
        <v>8</v>
      </c>
      <c r="Y1686" s="1">
        <v>3.8272000000000004</v>
      </c>
      <c r="Z1686" s="3">
        <v>0</v>
      </c>
      <c r="AA1686" s="3" t="s">
        <v>0</v>
      </c>
      <c r="AB1686" s="3">
        <v>0</v>
      </c>
      <c r="AC1686" s="3">
        <v>0</v>
      </c>
      <c r="AD1686" s="3" t="s">
        <v>0</v>
      </c>
      <c r="AE1686" s="3">
        <v>0</v>
      </c>
      <c r="AF1686" s="4">
        <v>0</v>
      </c>
      <c r="AG1686" s="4" t="s">
        <v>0</v>
      </c>
      <c r="AH1686" s="4">
        <v>0</v>
      </c>
      <c r="AI1686" s="4">
        <v>0</v>
      </c>
      <c r="AJ1686" s="4" t="s">
        <v>0</v>
      </c>
      <c r="AK1686" s="4">
        <v>0</v>
      </c>
      <c r="AL1686" s="4">
        <v>0</v>
      </c>
      <c r="AO1686" s="4">
        <v>0</v>
      </c>
      <c r="AP1686" s="4">
        <v>0</v>
      </c>
      <c r="AQ1686" s="4">
        <v>1264.0272</v>
      </c>
      <c r="AR1686" s="4">
        <v>0</v>
      </c>
    </row>
    <row r="1687" spans="1:44" x14ac:dyDescent="0.25">
      <c r="A1687" s="2" t="s">
        <v>941</v>
      </c>
      <c r="B1687" s="47">
        <v>44497</v>
      </c>
      <c r="C1687" s="2" t="s">
        <v>1364</v>
      </c>
      <c r="D1687" s="2" t="s">
        <v>37</v>
      </c>
      <c r="E1687" s="2" t="s">
        <v>1367</v>
      </c>
      <c r="F1687" s="2" t="s">
        <v>4279</v>
      </c>
      <c r="G1687" s="2" t="s">
        <v>3</v>
      </c>
      <c r="H1687" s="2" t="s">
        <v>4398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2</v>
      </c>
      <c r="P1687" s="2" t="s">
        <v>1</v>
      </c>
      <c r="Q1687" s="1">
        <v>2769.0294599999997</v>
      </c>
      <c r="R1687" s="1">
        <v>0</v>
      </c>
      <c r="S1687" s="1">
        <v>2202.9787500000002</v>
      </c>
      <c r="T1687" s="1">
        <v>0</v>
      </c>
      <c r="U1687" s="2" t="s">
        <v>0</v>
      </c>
      <c r="V1687" s="1">
        <v>0</v>
      </c>
      <c r="W1687" s="1">
        <v>487.97475000000009</v>
      </c>
      <c r="X1687" s="2" t="s">
        <v>0</v>
      </c>
      <c r="Y1687" s="1">
        <v>78.075960000000009</v>
      </c>
      <c r="Z1687" s="3">
        <v>0</v>
      </c>
      <c r="AA1687" s="3" t="s">
        <v>0</v>
      </c>
      <c r="AB1687" s="3">
        <v>0</v>
      </c>
      <c r="AC1687" s="3">
        <v>0</v>
      </c>
      <c r="AD1687" s="3" t="s">
        <v>0</v>
      </c>
      <c r="AE1687" s="3">
        <v>0</v>
      </c>
      <c r="AF1687" s="4">
        <v>0</v>
      </c>
      <c r="AG1687" s="4" t="s">
        <v>0</v>
      </c>
      <c r="AH1687" s="4">
        <v>0</v>
      </c>
      <c r="AI1687" s="4">
        <v>0</v>
      </c>
      <c r="AJ1687" s="4" t="s">
        <v>0</v>
      </c>
      <c r="AK1687" s="4">
        <v>0</v>
      </c>
      <c r="AL1687" s="4">
        <v>0</v>
      </c>
      <c r="AM1687" s="4" t="s">
        <v>1</v>
      </c>
      <c r="AN1687" s="4" t="s">
        <v>1</v>
      </c>
      <c r="AO1687" s="4" t="s">
        <v>1</v>
      </c>
      <c r="AP1687" s="4" t="s">
        <v>1</v>
      </c>
      <c r="AQ1687" s="4">
        <v>2769.0294600000007</v>
      </c>
      <c r="AR1687" s="4">
        <v>0</v>
      </c>
    </row>
    <row r="1688" spans="1:44" x14ac:dyDescent="0.25">
      <c r="A1688" s="2" t="s">
        <v>942</v>
      </c>
      <c r="B1688" s="47">
        <v>44497</v>
      </c>
      <c r="C1688" s="2" t="s">
        <v>6</v>
      </c>
      <c r="D1688" s="2" t="s">
        <v>37</v>
      </c>
      <c r="E1688" s="2" t="s">
        <v>209</v>
      </c>
      <c r="F1688" s="2" t="s">
        <v>4054</v>
      </c>
      <c r="G1688" s="2" t="s">
        <v>3</v>
      </c>
      <c r="H1688" s="2" t="s">
        <v>4399</v>
      </c>
      <c r="I1688" s="1" t="s">
        <v>1</v>
      </c>
      <c r="J1688" s="1" t="s">
        <v>1</v>
      </c>
      <c r="K1688" s="1" t="s">
        <v>1</v>
      </c>
      <c r="L1688" s="1" t="s">
        <v>1</v>
      </c>
      <c r="M1688" s="1">
        <v>0</v>
      </c>
      <c r="N1688" s="2" t="s">
        <v>1</v>
      </c>
      <c r="O1688" s="2" t="s">
        <v>356</v>
      </c>
      <c r="P1688" s="2" t="s">
        <v>1216</v>
      </c>
      <c r="Q1688" s="1">
        <v>48.360999999999997</v>
      </c>
      <c r="R1688" s="1">
        <v>0</v>
      </c>
      <c r="S1688" s="1">
        <v>48.360999999999997</v>
      </c>
      <c r="T1688" s="1">
        <v>0</v>
      </c>
      <c r="U1688" s="2" t="s">
        <v>0</v>
      </c>
      <c r="V1688" s="1">
        <v>0</v>
      </c>
      <c r="W1688" s="1">
        <v>0</v>
      </c>
      <c r="X1688" s="2" t="s">
        <v>0</v>
      </c>
      <c r="Y1688" s="1">
        <v>0</v>
      </c>
      <c r="Z1688" s="3">
        <v>0</v>
      </c>
      <c r="AA1688" s="3" t="s">
        <v>0</v>
      </c>
      <c r="AB1688" s="3">
        <v>0</v>
      </c>
      <c r="AC1688" s="3">
        <v>0</v>
      </c>
      <c r="AD1688" s="3" t="s">
        <v>0</v>
      </c>
      <c r="AE1688" s="3">
        <v>0</v>
      </c>
      <c r="AF1688" s="4">
        <v>0</v>
      </c>
      <c r="AG1688" s="4" t="s">
        <v>0</v>
      </c>
      <c r="AH1688" s="4">
        <v>0</v>
      </c>
      <c r="AI1688" s="4">
        <v>0</v>
      </c>
      <c r="AJ1688" s="4" t="s">
        <v>0</v>
      </c>
      <c r="AK1688" s="4">
        <v>0</v>
      </c>
      <c r="AL1688" s="4">
        <v>0</v>
      </c>
      <c r="AM1688" s="4" t="s">
        <v>1</v>
      </c>
      <c r="AN1688" s="4" t="s">
        <v>1</v>
      </c>
      <c r="AO1688" s="4" t="s">
        <v>1</v>
      </c>
      <c r="AP1688" s="4" t="s">
        <v>1</v>
      </c>
      <c r="AQ1688" s="4">
        <v>48.360999999999997</v>
      </c>
      <c r="AR1688" s="4">
        <v>0</v>
      </c>
    </row>
    <row r="1689" spans="1:44" x14ac:dyDescent="0.25">
      <c r="A1689" s="2" t="s">
        <v>943</v>
      </c>
      <c r="B1689" s="47">
        <v>44497</v>
      </c>
      <c r="C1689" s="2" t="s">
        <v>6</v>
      </c>
      <c r="D1689" s="2" t="s">
        <v>37</v>
      </c>
      <c r="E1689" s="2" t="s">
        <v>209</v>
      </c>
      <c r="F1689" s="2" t="s">
        <v>4054</v>
      </c>
      <c r="G1689" s="2" t="s">
        <v>3</v>
      </c>
      <c r="H1689" s="2" t="s">
        <v>4400</v>
      </c>
      <c r="I1689" s="1" t="s">
        <v>1</v>
      </c>
      <c r="J1689" s="1" t="s">
        <v>1</v>
      </c>
      <c r="K1689" s="1" t="s">
        <v>1</v>
      </c>
      <c r="L1689" s="1" t="s">
        <v>1</v>
      </c>
      <c r="M1689" s="1">
        <v>0</v>
      </c>
      <c r="N1689" s="2" t="s">
        <v>1</v>
      </c>
      <c r="O1689" s="2" t="s">
        <v>2</v>
      </c>
      <c r="P1689" s="2" t="s">
        <v>1</v>
      </c>
      <c r="Q1689" s="1">
        <v>1283.4068220000001</v>
      </c>
      <c r="R1689" s="1">
        <v>0</v>
      </c>
      <c r="S1689" s="1">
        <v>1036.3687499999996</v>
      </c>
      <c r="T1689" s="1">
        <v>0</v>
      </c>
      <c r="U1689" s="2" t="s">
        <v>0</v>
      </c>
      <c r="V1689" s="1">
        <v>0</v>
      </c>
      <c r="W1689" s="1">
        <v>212.9639</v>
      </c>
      <c r="X1689" s="2" t="s">
        <v>0</v>
      </c>
      <c r="Y1689" s="1">
        <v>34.074172000000004</v>
      </c>
      <c r="Z1689" s="3">
        <v>0</v>
      </c>
      <c r="AA1689" s="3" t="s">
        <v>0</v>
      </c>
      <c r="AB1689" s="3">
        <v>0</v>
      </c>
      <c r="AC1689" s="3">
        <v>0</v>
      </c>
      <c r="AD1689" s="3" t="s">
        <v>0</v>
      </c>
      <c r="AE1689" s="3">
        <v>0</v>
      </c>
      <c r="AF1689" s="4">
        <v>0</v>
      </c>
      <c r="AG1689" s="4" t="s">
        <v>0</v>
      </c>
      <c r="AH1689" s="4">
        <v>0</v>
      </c>
      <c r="AI1689" s="4">
        <v>0</v>
      </c>
      <c r="AJ1689" s="4" t="s">
        <v>0</v>
      </c>
      <c r="AK1689" s="4">
        <v>0</v>
      </c>
      <c r="AL1689" s="4">
        <v>0</v>
      </c>
      <c r="AM1689" s="4" t="s">
        <v>1</v>
      </c>
      <c r="AN1689" s="4" t="s">
        <v>1</v>
      </c>
      <c r="AO1689" s="4" t="s">
        <v>1</v>
      </c>
      <c r="AP1689" s="4" t="s">
        <v>1</v>
      </c>
      <c r="AQ1689" s="4">
        <v>1283.4068219999997</v>
      </c>
      <c r="AR1689" s="4">
        <v>0</v>
      </c>
    </row>
    <row r="1690" spans="1:44" x14ac:dyDescent="0.25">
      <c r="A1690" s="2" t="s">
        <v>944</v>
      </c>
      <c r="B1690" s="47">
        <v>44497</v>
      </c>
      <c r="C1690" s="2" t="s">
        <v>6</v>
      </c>
      <c r="D1690" s="2" t="s">
        <v>37</v>
      </c>
      <c r="E1690" s="2" t="s">
        <v>209</v>
      </c>
      <c r="F1690" s="2" t="s">
        <v>4054</v>
      </c>
      <c r="G1690" s="2" t="s">
        <v>3</v>
      </c>
      <c r="H1690" s="2" t="s">
        <v>4401</v>
      </c>
      <c r="I1690" s="1" t="s">
        <v>1</v>
      </c>
      <c r="J1690" s="1" t="s">
        <v>1</v>
      </c>
      <c r="K1690" s="1" t="s">
        <v>1</v>
      </c>
      <c r="L1690" s="1" t="s">
        <v>1</v>
      </c>
      <c r="M1690" s="1">
        <v>0</v>
      </c>
      <c r="N1690" s="2" t="s">
        <v>1</v>
      </c>
      <c r="O1690" s="2" t="s">
        <v>2</v>
      </c>
      <c r="P1690" s="2" t="s">
        <v>1</v>
      </c>
      <c r="Q1690" s="1">
        <v>4336.230082</v>
      </c>
      <c r="R1690" s="1">
        <v>0</v>
      </c>
      <c r="S1690" s="1">
        <v>3400.8930500000001</v>
      </c>
      <c r="T1690" s="1">
        <v>0</v>
      </c>
      <c r="U1690" s="2" t="s">
        <v>0</v>
      </c>
      <c r="V1690" s="1">
        <v>0</v>
      </c>
      <c r="W1690" s="1">
        <v>806.32520000000011</v>
      </c>
      <c r="X1690" s="2" t="s">
        <v>8</v>
      </c>
      <c r="Y1690" s="1">
        <v>129.011832</v>
      </c>
      <c r="Z1690" s="3">
        <v>0</v>
      </c>
      <c r="AA1690" s="3" t="s">
        <v>0</v>
      </c>
      <c r="AB1690" s="3">
        <v>0</v>
      </c>
      <c r="AC1690" s="3">
        <v>0</v>
      </c>
      <c r="AD1690" s="3" t="s">
        <v>0</v>
      </c>
      <c r="AE1690" s="3">
        <v>0</v>
      </c>
      <c r="AF1690" s="4">
        <v>0</v>
      </c>
      <c r="AG1690" s="4" t="s">
        <v>0</v>
      </c>
      <c r="AH1690" s="4">
        <v>0</v>
      </c>
      <c r="AI1690" s="4">
        <v>0</v>
      </c>
      <c r="AJ1690" s="4" t="s">
        <v>0</v>
      </c>
      <c r="AK1690" s="4">
        <v>0</v>
      </c>
      <c r="AL1690" s="4">
        <v>0</v>
      </c>
      <c r="AM1690" s="4" t="s">
        <v>1</v>
      </c>
      <c r="AN1690" s="4" t="s">
        <v>1</v>
      </c>
      <c r="AO1690" s="4" t="s">
        <v>1</v>
      </c>
      <c r="AP1690" s="4" t="s">
        <v>1</v>
      </c>
      <c r="AQ1690" s="4">
        <v>4336.230082</v>
      </c>
      <c r="AR1690" s="4">
        <v>0</v>
      </c>
    </row>
    <row r="1691" spans="1:44" x14ac:dyDescent="0.25">
      <c r="A1691" s="2" t="s">
        <v>945</v>
      </c>
      <c r="B1691" s="47">
        <v>44497</v>
      </c>
      <c r="C1691" s="2" t="s">
        <v>34</v>
      </c>
      <c r="D1691" s="2" t="s">
        <v>37</v>
      </c>
      <c r="E1691" s="2" t="s">
        <v>207</v>
      </c>
      <c r="F1691" s="2" t="s">
        <v>2215</v>
      </c>
      <c r="G1691" s="2" t="s">
        <v>3</v>
      </c>
      <c r="H1691" s="2" t="s">
        <v>4402</v>
      </c>
      <c r="I1691" s="1" t="s">
        <v>1</v>
      </c>
      <c r="J1691" s="1" t="s">
        <v>1</v>
      </c>
      <c r="K1691" s="1" t="s">
        <v>1</v>
      </c>
      <c r="L1691" s="1" t="s">
        <v>1</v>
      </c>
      <c r="M1691" s="1">
        <v>0</v>
      </c>
      <c r="N1691" s="2" t="s">
        <v>1</v>
      </c>
      <c r="O1691" s="2" t="s">
        <v>2</v>
      </c>
      <c r="P1691" s="2" t="s">
        <v>1</v>
      </c>
      <c r="Q1691" s="1">
        <v>1734.7631499999998</v>
      </c>
      <c r="R1691" s="1">
        <v>0</v>
      </c>
      <c r="S1691" s="1">
        <v>1539.87365</v>
      </c>
      <c r="T1691" s="1">
        <v>0</v>
      </c>
      <c r="U1691" s="2" t="s">
        <v>0</v>
      </c>
      <c r="V1691" s="1">
        <v>0</v>
      </c>
      <c r="W1691" s="1">
        <v>168.00819999999999</v>
      </c>
      <c r="X1691" s="2" t="s">
        <v>0</v>
      </c>
      <c r="Y1691" s="1">
        <v>26.881299999999996</v>
      </c>
      <c r="Z1691" s="3">
        <v>0</v>
      </c>
      <c r="AA1691" s="3" t="s">
        <v>0</v>
      </c>
      <c r="AB1691" s="3">
        <v>0</v>
      </c>
      <c r="AC1691" s="3">
        <v>0</v>
      </c>
      <c r="AD1691" s="3" t="s">
        <v>0</v>
      </c>
      <c r="AE1691" s="3">
        <v>0</v>
      </c>
      <c r="AF1691" s="4">
        <v>0</v>
      </c>
      <c r="AG1691" s="4" t="s">
        <v>0</v>
      </c>
      <c r="AH1691" s="4">
        <v>0</v>
      </c>
      <c r="AI1691" s="4">
        <v>0</v>
      </c>
      <c r="AJ1691" s="4" t="s">
        <v>0</v>
      </c>
      <c r="AK1691" s="4">
        <v>0</v>
      </c>
      <c r="AL1691" s="4">
        <v>0</v>
      </c>
      <c r="AM1691" s="4" t="s">
        <v>1</v>
      </c>
      <c r="AN1691" s="4" t="s">
        <v>1</v>
      </c>
      <c r="AO1691" s="4" t="s">
        <v>1</v>
      </c>
      <c r="AP1691" s="4" t="s">
        <v>1</v>
      </c>
      <c r="AQ1691" s="4">
        <v>1734.76315</v>
      </c>
      <c r="AR1691" s="4">
        <v>0</v>
      </c>
    </row>
    <row r="1692" spans="1:44" x14ac:dyDescent="0.25">
      <c r="A1692" s="2" t="s">
        <v>946</v>
      </c>
      <c r="B1692" s="47">
        <v>44497</v>
      </c>
      <c r="C1692" s="2" t="s">
        <v>26</v>
      </c>
      <c r="D1692" s="2" t="s">
        <v>37</v>
      </c>
      <c r="E1692" s="2" t="s">
        <v>4</v>
      </c>
      <c r="F1692" s="2" t="s">
        <v>2616</v>
      </c>
      <c r="G1692" s="2" t="s">
        <v>3</v>
      </c>
      <c r="H1692" s="2" t="s">
        <v>4403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 t="s">
        <v>1</v>
      </c>
      <c r="Q1692" s="1">
        <v>1349.0054819999998</v>
      </c>
      <c r="R1692" s="1">
        <v>0</v>
      </c>
      <c r="S1692" s="1">
        <v>1052.09455</v>
      </c>
      <c r="T1692" s="1">
        <v>0</v>
      </c>
      <c r="U1692" s="2" t="s">
        <v>0</v>
      </c>
      <c r="V1692" s="1">
        <v>0</v>
      </c>
      <c r="W1692" s="1">
        <v>255.95769999999999</v>
      </c>
      <c r="X1692" s="2" t="s">
        <v>8</v>
      </c>
      <c r="Y1692" s="1">
        <v>40.953231999999993</v>
      </c>
      <c r="Z1692" s="3">
        <v>0</v>
      </c>
      <c r="AA1692" s="3" t="s">
        <v>0</v>
      </c>
      <c r="AB1692" s="3">
        <v>0</v>
      </c>
      <c r="AC1692" s="3">
        <v>0</v>
      </c>
      <c r="AD1692" s="3" t="s">
        <v>0</v>
      </c>
      <c r="AE1692" s="3">
        <v>0</v>
      </c>
      <c r="AF1692" s="4">
        <v>0</v>
      </c>
      <c r="AG1692" s="4" t="s">
        <v>0</v>
      </c>
      <c r="AH1692" s="4">
        <v>0</v>
      </c>
      <c r="AI1692" s="4">
        <v>0</v>
      </c>
      <c r="AJ1692" s="4" t="s">
        <v>0</v>
      </c>
      <c r="AK1692" s="4">
        <v>0</v>
      </c>
      <c r="AL1692" s="4">
        <v>0</v>
      </c>
      <c r="AM1692" s="4" t="s">
        <v>1</v>
      </c>
      <c r="AN1692" s="4" t="s">
        <v>1</v>
      </c>
      <c r="AO1692" s="4" t="s">
        <v>1</v>
      </c>
      <c r="AP1692" s="4" t="s">
        <v>1</v>
      </c>
      <c r="AQ1692" s="4">
        <v>1349.005482</v>
      </c>
      <c r="AR1692" s="4">
        <v>0</v>
      </c>
    </row>
    <row r="1693" spans="1:44" x14ac:dyDescent="0.25">
      <c r="A1693" s="2" t="s">
        <v>947</v>
      </c>
      <c r="B1693" s="47">
        <v>44497</v>
      </c>
      <c r="C1693" s="2" t="s">
        <v>6</v>
      </c>
      <c r="D1693" s="2" t="s">
        <v>32</v>
      </c>
      <c r="E1693" s="2" t="s">
        <v>203</v>
      </c>
      <c r="F1693" s="2" t="s">
        <v>3033</v>
      </c>
      <c r="G1693" s="2" t="s">
        <v>3</v>
      </c>
      <c r="H1693" s="2" t="s">
        <v>4404</v>
      </c>
      <c r="I1693" s="1" t="s">
        <v>1</v>
      </c>
      <c r="J1693" s="1" t="s">
        <v>1</v>
      </c>
      <c r="K1693" s="1" t="s">
        <v>1</v>
      </c>
      <c r="L1693" s="1" t="s">
        <v>1</v>
      </c>
      <c r="M1693" s="1">
        <v>0</v>
      </c>
      <c r="N1693" s="2" t="s">
        <v>1</v>
      </c>
      <c r="O1693" s="2" t="s">
        <v>2</v>
      </c>
      <c r="P1693" s="2" t="s">
        <v>1</v>
      </c>
      <c r="Q1693" s="1">
        <v>6653.1354539999966</v>
      </c>
      <c r="R1693" s="1">
        <v>0</v>
      </c>
      <c r="S1693" s="1">
        <v>5445.6705499999944</v>
      </c>
      <c r="T1693" s="1">
        <v>0</v>
      </c>
      <c r="U1693" s="2" t="s">
        <v>0</v>
      </c>
      <c r="V1693" s="1">
        <v>0</v>
      </c>
      <c r="W1693" s="1">
        <v>1040.9179000000001</v>
      </c>
      <c r="X1693" s="2" t="s">
        <v>8</v>
      </c>
      <c r="Y1693" s="1">
        <v>166.54700399999996</v>
      </c>
      <c r="Z1693" s="3">
        <v>0</v>
      </c>
      <c r="AA1693" s="3" t="s">
        <v>0</v>
      </c>
      <c r="AB1693" s="3">
        <v>0</v>
      </c>
      <c r="AC1693" s="3">
        <v>0</v>
      </c>
      <c r="AD1693" s="3" t="s">
        <v>0</v>
      </c>
      <c r="AE1693" s="3">
        <v>0</v>
      </c>
      <c r="AF1693" s="4">
        <v>0</v>
      </c>
      <c r="AG1693" s="4" t="s">
        <v>0</v>
      </c>
      <c r="AH1693" s="4">
        <v>0</v>
      </c>
      <c r="AI1693" s="4">
        <v>0</v>
      </c>
      <c r="AJ1693" s="4" t="s">
        <v>0</v>
      </c>
      <c r="AK1693" s="4">
        <v>0</v>
      </c>
      <c r="AL1693" s="4">
        <v>0</v>
      </c>
      <c r="AM1693" s="4" t="s">
        <v>1</v>
      </c>
      <c r="AN1693" s="4" t="s">
        <v>1</v>
      </c>
      <c r="AO1693" s="4" t="s">
        <v>1</v>
      </c>
      <c r="AP1693" s="4" t="s">
        <v>1</v>
      </c>
      <c r="AQ1693" s="4">
        <v>6653.1354539999948</v>
      </c>
      <c r="AR1693" s="4">
        <v>0</v>
      </c>
    </row>
    <row r="1694" spans="1:44" x14ac:dyDescent="0.25">
      <c r="A1694" s="2" t="s">
        <v>948</v>
      </c>
      <c r="B1694" s="47">
        <v>44497</v>
      </c>
      <c r="C1694" s="2" t="s">
        <v>26</v>
      </c>
      <c r="D1694" s="2" t="s">
        <v>32</v>
      </c>
      <c r="E1694" s="2" t="s">
        <v>31</v>
      </c>
      <c r="F1694" s="2" t="s">
        <v>3993</v>
      </c>
      <c r="G1694" s="2" t="s">
        <v>3</v>
      </c>
      <c r="H1694" s="2" t="s">
        <v>4405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2</v>
      </c>
      <c r="P1694" s="2" t="s">
        <v>1</v>
      </c>
      <c r="Q1694" s="1">
        <v>3469.3760900000002</v>
      </c>
      <c r="R1694" s="1">
        <v>0</v>
      </c>
      <c r="S1694" s="1">
        <v>2366.5652500000001</v>
      </c>
      <c r="T1694" s="1">
        <v>0</v>
      </c>
      <c r="U1694" s="2" t="s">
        <v>0</v>
      </c>
      <c r="V1694" s="1">
        <v>0</v>
      </c>
      <c r="W1694" s="1">
        <v>950.69900000000007</v>
      </c>
      <c r="X1694" s="2" t="s">
        <v>8</v>
      </c>
      <c r="Y1694" s="1">
        <v>152.11184</v>
      </c>
      <c r="Z1694" s="3">
        <v>0</v>
      </c>
      <c r="AA1694" s="3" t="s">
        <v>0</v>
      </c>
      <c r="AB1694" s="3">
        <v>0</v>
      </c>
      <c r="AC1694" s="3">
        <v>0</v>
      </c>
      <c r="AD1694" s="3" t="s">
        <v>0</v>
      </c>
      <c r="AE1694" s="3">
        <v>0</v>
      </c>
      <c r="AF1694" s="4">
        <v>0</v>
      </c>
      <c r="AG1694" s="4" t="s">
        <v>0</v>
      </c>
      <c r="AH1694" s="4">
        <v>0</v>
      </c>
      <c r="AI1694" s="4">
        <v>0</v>
      </c>
      <c r="AJ1694" s="4" t="s">
        <v>0</v>
      </c>
      <c r="AK1694" s="4">
        <v>0</v>
      </c>
      <c r="AL1694" s="4">
        <v>0</v>
      </c>
      <c r="AM1694" s="4" t="s">
        <v>1</v>
      </c>
      <c r="AN1694" s="4" t="s">
        <v>1</v>
      </c>
      <c r="AO1694" s="4" t="s">
        <v>1</v>
      </c>
      <c r="AP1694" s="4" t="s">
        <v>1</v>
      </c>
      <c r="AQ1694" s="4">
        <v>3469.3760900000002</v>
      </c>
      <c r="AR1694" s="4">
        <v>0</v>
      </c>
    </row>
    <row r="1695" spans="1:44" x14ac:dyDescent="0.25">
      <c r="A1695" s="2" t="s">
        <v>949</v>
      </c>
      <c r="B1695" s="47">
        <v>44497</v>
      </c>
      <c r="C1695" s="2" t="s">
        <v>6</v>
      </c>
      <c r="D1695" s="2" t="s">
        <v>25</v>
      </c>
      <c r="E1695" s="2" t="s">
        <v>197</v>
      </c>
      <c r="F1695" s="2" t="s">
        <v>4406</v>
      </c>
      <c r="G1695" s="2" t="s">
        <v>3</v>
      </c>
      <c r="H1695" s="2" t="s">
        <v>4407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1">
        <v>4368.0160919999998</v>
      </c>
      <c r="R1695" s="1">
        <v>0</v>
      </c>
      <c r="S1695" s="1">
        <v>3182.17</v>
      </c>
      <c r="T1695" s="1">
        <v>0</v>
      </c>
      <c r="U1695" s="2" t="s">
        <v>0</v>
      </c>
      <c r="V1695" s="1">
        <v>0</v>
      </c>
      <c r="W1695" s="1">
        <v>1022.2810999999997</v>
      </c>
      <c r="X1695" s="2" t="s">
        <v>8</v>
      </c>
      <c r="Y1695" s="1">
        <v>163.56499199999999</v>
      </c>
      <c r="Z1695" s="3">
        <v>0</v>
      </c>
      <c r="AA1695" s="3" t="s">
        <v>0</v>
      </c>
      <c r="AB1695" s="3">
        <v>0</v>
      </c>
      <c r="AC1695" s="3">
        <v>0</v>
      </c>
      <c r="AD1695" s="3" t="s">
        <v>0</v>
      </c>
      <c r="AE1695" s="3">
        <v>0</v>
      </c>
      <c r="AF1695" s="4">
        <v>0</v>
      </c>
      <c r="AG1695" s="4" t="s">
        <v>0</v>
      </c>
      <c r="AH1695" s="4">
        <v>0</v>
      </c>
      <c r="AI1695" s="4">
        <v>0</v>
      </c>
      <c r="AJ1695" s="4" t="s">
        <v>0</v>
      </c>
      <c r="AK1695" s="4">
        <v>0</v>
      </c>
      <c r="AL1695" s="4">
        <v>0</v>
      </c>
      <c r="AM1695" s="4" t="s">
        <v>1</v>
      </c>
      <c r="AN1695" s="4" t="s">
        <v>1</v>
      </c>
      <c r="AO1695" s="4" t="s">
        <v>1</v>
      </c>
      <c r="AP1695" s="4" t="s">
        <v>1</v>
      </c>
      <c r="AQ1695" s="4">
        <v>4368.0160919999998</v>
      </c>
      <c r="AR1695" s="4">
        <v>0</v>
      </c>
    </row>
    <row r="1696" spans="1:44" x14ac:dyDescent="0.25">
      <c r="A1696" s="2" t="s">
        <v>950</v>
      </c>
      <c r="B1696" s="47">
        <v>44497</v>
      </c>
      <c r="C1696" s="2" t="s">
        <v>26</v>
      </c>
      <c r="D1696" s="2" t="s">
        <v>25</v>
      </c>
      <c r="E1696" s="2" t="s">
        <v>250</v>
      </c>
      <c r="F1696" s="2" t="s">
        <v>2616</v>
      </c>
      <c r="G1696" s="2" t="s">
        <v>3</v>
      </c>
      <c r="H1696" s="2" t="s">
        <v>4408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2</v>
      </c>
      <c r="P1696" s="2" t="s">
        <v>1</v>
      </c>
      <c r="Q1696" s="1">
        <v>2721.7006980000006</v>
      </c>
      <c r="R1696" s="1">
        <v>0</v>
      </c>
      <c r="S1696" s="1">
        <v>2005.8890000000001</v>
      </c>
      <c r="T1696" s="1">
        <v>0</v>
      </c>
      <c r="U1696" s="2" t="s">
        <v>0</v>
      </c>
      <c r="V1696" s="1">
        <v>0</v>
      </c>
      <c r="W1696" s="1">
        <v>617.07905000000017</v>
      </c>
      <c r="X1696" s="2" t="s">
        <v>8</v>
      </c>
      <c r="Y1696" s="1">
        <v>98.732647999999998</v>
      </c>
      <c r="Z1696" s="3">
        <v>0</v>
      </c>
      <c r="AA1696" s="3" t="s">
        <v>0</v>
      </c>
      <c r="AB1696" s="3">
        <v>0</v>
      </c>
      <c r="AC1696" s="3">
        <v>0</v>
      </c>
      <c r="AD1696" s="3" t="s">
        <v>0</v>
      </c>
      <c r="AE1696" s="3">
        <v>0</v>
      </c>
      <c r="AF1696" s="4">
        <v>0</v>
      </c>
      <c r="AG1696" s="4" t="s">
        <v>0</v>
      </c>
      <c r="AH1696" s="4">
        <v>0</v>
      </c>
      <c r="AI1696" s="4">
        <v>0</v>
      </c>
      <c r="AJ1696" s="4" t="s">
        <v>0</v>
      </c>
      <c r="AK1696" s="4">
        <v>0</v>
      </c>
      <c r="AL1696" s="4">
        <v>0</v>
      </c>
      <c r="AM1696" s="4" t="s">
        <v>1</v>
      </c>
      <c r="AN1696" s="4" t="s">
        <v>1</v>
      </c>
      <c r="AO1696" s="4" t="s">
        <v>1</v>
      </c>
      <c r="AP1696" s="4" t="s">
        <v>1</v>
      </c>
      <c r="AQ1696" s="4">
        <v>2721.7006980000006</v>
      </c>
      <c r="AR1696" s="4">
        <v>0</v>
      </c>
    </row>
    <row r="1697" spans="1:44" x14ac:dyDescent="0.25">
      <c r="A1697" s="2" t="s">
        <v>951</v>
      </c>
      <c r="B1697" s="47">
        <v>44497</v>
      </c>
      <c r="C1697" s="2" t="s">
        <v>6</v>
      </c>
      <c r="D1697" s="2" t="s">
        <v>23</v>
      </c>
      <c r="E1697" s="2" t="s">
        <v>193</v>
      </c>
      <c r="F1697" s="2" t="s">
        <v>1</v>
      </c>
      <c r="G1697" s="2" t="s">
        <v>3</v>
      </c>
      <c r="H1697" s="2" t="s">
        <v>4409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1307</v>
      </c>
      <c r="P1697" s="2" t="s">
        <v>1308</v>
      </c>
      <c r="Q1697" s="1">
        <v>218.81629599999999</v>
      </c>
      <c r="R1697" s="1">
        <v>0</v>
      </c>
      <c r="S1697" s="1">
        <v>202.78739999999999</v>
      </c>
      <c r="T1697" s="1">
        <v>13.818</v>
      </c>
      <c r="U1697" s="2" t="s">
        <v>8</v>
      </c>
      <c r="V1697" s="1">
        <v>2.210896</v>
      </c>
      <c r="W1697" s="1">
        <v>0</v>
      </c>
      <c r="X1697" s="2" t="s">
        <v>0</v>
      </c>
      <c r="Y1697" s="1">
        <v>0</v>
      </c>
      <c r="Z1697" s="3">
        <v>0</v>
      </c>
      <c r="AA1697" s="3" t="s">
        <v>0</v>
      </c>
      <c r="AB1697" s="3">
        <v>0</v>
      </c>
      <c r="AC1697" s="3">
        <v>0</v>
      </c>
      <c r="AD1697" s="3" t="s">
        <v>0</v>
      </c>
      <c r="AE1697" s="3">
        <v>0</v>
      </c>
      <c r="AF1697" s="4">
        <v>0</v>
      </c>
      <c r="AG1697" s="4" t="s">
        <v>0</v>
      </c>
      <c r="AH1697" s="4">
        <v>0</v>
      </c>
      <c r="AI1697" s="4">
        <v>0</v>
      </c>
      <c r="AJ1697" s="4" t="s">
        <v>0</v>
      </c>
      <c r="AK1697" s="4">
        <v>0</v>
      </c>
      <c r="AL1697" s="4">
        <v>0</v>
      </c>
      <c r="AM1697" s="4" t="s">
        <v>1</v>
      </c>
      <c r="AN1697" s="4" t="s">
        <v>1</v>
      </c>
      <c r="AO1697" s="4" t="s">
        <v>1</v>
      </c>
      <c r="AP1697" s="4" t="s">
        <v>1</v>
      </c>
      <c r="AQ1697" s="4">
        <v>218.81629599999999</v>
      </c>
      <c r="AR1697" s="4">
        <v>0</v>
      </c>
    </row>
    <row r="1698" spans="1:44" x14ac:dyDescent="0.25">
      <c r="A1698" s="2" t="s">
        <v>952</v>
      </c>
      <c r="B1698" s="47">
        <v>44497</v>
      </c>
      <c r="C1698" s="2" t="s">
        <v>6</v>
      </c>
      <c r="D1698" s="2" t="s">
        <v>23</v>
      </c>
      <c r="E1698" s="2" t="s">
        <v>193</v>
      </c>
      <c r="F1698" s="2" t="s">
        <v>0</v>
      </c>
      <c r="G1698" s="2" t="s">
        <v>3</v>
      </c>
      <c r="H1698" s="2" t="s">
        <v>4410</v>
      </c>
      <c r="I1698" s="1" t="s">
        <v>1</v>
      </c>
      <c r="J1698" s="1" t="s">
        <v>1</v>
      </c>
      <c r="K1698" s="1" t="s">
        <v>1</v>
      </c>
      <c r="L1698" s="1" t="s">
        <v>1</v>
      </c>
      <c r="M1698" s="1">
        <v>0</v>
      </c>
      <c r="N1698" s="2" t="s">
        <v>1</v>
      </c>
      <c r="O1698" s="2" t="s">
        <v>2</v>
      </c>
      <c r="P1698" s="2" t="s">
        <v>1</v>
      </c>
      <c r="Q1698" s="1">
        <v>666.15671999999995</v>
      </c>
      <c r="R1698" s="1">
        <v>0</v>
      </c>
      <c r="S1698" s="1">
        <v>550.82285000000002</v>
      </c>
      <c r="T1698" s="1">
        <v>0</v>
      </c>
      <c r="U1698" s="2" t="s">
        <v>0</v>
      </c>
      <c r="V1698" s="1">
        <v>0</v>
      </c>
      <c r="W1698" s="1">
        <v>99.425749999999994</v>
      </c>
      <c r="X1698" s="2" t="s">
        <v>0</v>
      </c>
      <c r="Y1698" s="1">
        <v>15.90812</v>
      </c>
      <c r="Z1698" s="3">
        <v>0</v>
      </c>
      <c r="AA1698" s="3" t="s">
        <v>0</v>
      </c>
      <c r="AB1698" s="3">
        <v>0</v>
      </c>
      <c r="AC1698" s="3">
        <v>0</v>
      </c>
      <c r="AD1698" s="3" t="s">
        <v>0</v>
      </c>
      <c r="AE1698" s="3">
        <v>0</v>
      </c>
      <c r="AF1698" s="4">
        <v>0</v>
      </c>
      <c r="AG1698" s="4" t="s">
        <v>0</v>
      </c>
      <c r="AH1698" s="4">
        <v>0</v>
      </c>
      <c r="AI1698" s="4">
        <v>0</v>
      </c>
      <c r="AJ1698" s="4" t="s">
        <v>0</v>
      </c>
      <c r="AK1698" s="4">
        <v>0</v>
      </c>
      <c r="AL1698" s="4">
        <v>0</v>
      </c>
      <c r="AM1698" s="4" t="s">
        <v>1</v>
      </c>
      <c r="AN1698" s="4" t="s">
        <v>1</v>
      </c>
      <c r="AO1698" s="4" t="s">
        <v>1</v>
      </c>
      <c r="AP1698" s="4" t="s">
        <v>1</v>
      </c>
      <c r="AQ1698" s="4">
        <v>666.15672000000006</v>
      </c>
      <c r="AR1698" s="4">
        <v>0</v>
      </c>
    </row>
    <row r="1699" spans="1:44" x14ac:dyDescent="0.25">
      <c r="A1699" s="2" t="s">
        <v>953</v>
      </c>
      <c r="B1699" s="47">
        <v>44497</v>
      </c>
      <c r="C1699" s="2" t="s">
        <v>6</v>
      </c>
      <c r="D1699" s="2" t="s">
        <v>23</v>
      </c>
      <c r="E1699" s="2" t="s">
        <v>193</v>
      </c>
      <c r="F1699" s="2" t="s">
        <v>0</v>
      </c>
      <c r="G1699" s="2" t="s">
        <v>3</v>
      </c>
      <c r="H1699" s="2" t="s">
        <v>4411</v>
      </c>
      <c r="I1699" s="1" t="s">
        <v>1</v>
      </c>
      <c r="J1699" s="1" t="s">
        <v>1</v>
      </c>
      <c r="K1699" s="1" t="s">
        <v>1</v>
      </c>
      <c r="L1699" s="1" t="s">
        <v>1</v>
      </c>
      <c r="M1699" s="1">
        <v>0</v>
      </c>
      <c r="N1699" s="2" t="s">
        <v>1</v>
      </c>
      <c r="O1699" s="2" t="s">
        <v>2</v>
      </c>
      <c r="P1699" s="2" t="s">
        <v>1</v>
      </c>
      <c r="Q1699" s="1">
        <v>3036.4913780000002</v>
      </c>
      <c r="R1699" s="1">
        <v>0</v>
      </c>
      <c r="S1699" s="1">
        <v>2324.1505999999999</v>
      </c>
      <c r="T1699" s="1">
        <v>0</v>
      </c>
      <c r="U1699" s="2" t="s">
        <v>0</v>
      </c>
      <c r="V1699" s="1">
        <v>0</v>
      </c>
      <c r="W1699" s="1">
        <v>614.08684999999991</v>
      </c>
      <c r="X1699" s="2" t="s">
        <v>8</v>
      </c>
      <c r="Y1699" s="1">
        <v>98.253928000000002</v>
      </c>
      <c r="Z1699" s="3">
        <v>0</v>
      </c>
      <c r="AA1699" s="3" t="s">
        <v>0</v>
      </c>
      <c r="AB1699" s="3">
        <v>0</v>
      </c>
      <c r="AC1699" s="3">
        <v>0</v>
      </c>
      <c r="AD1699" s="3" t="s">
        <v>0</v>
      </c>
      <c r="AE1699" s="3">
        <v>0</v>
      </c>
      <c r="AF1699" s="4">
        <v>0</v>
      </c>
      <c r="AG1699" s="4" t="s">
        <v>0</v>
      </c>
      <c r="AH1699" s="4">
        <v>0</v>
      </c>
      <c r="AI1699" s="4">
        <v>0</v>
      </c>
      <c r="AJ1699" s="4" t="s">
        <v>0</v>
      </c>
      <c r="AK1699" s="4">
        <v>0</v>
      </c>
      <c r="AL1699" s="4">
        <v>0</v>
      </c>
      <c r="AM1699" s="4" t="s">
        <v>1</v>
      </c>
      <c r="AN1699" s="4" t="s">
        <v>1</v>
      </c>
      <c r="AO1699" s="4" t="s">
        <v>1</v>
      </c>
      <c r="AP1699" s="4" t="s">
        <v>1</v>
      </c>
      <c r="AQ1699" s="4">
        <v>3036.4913779999997</v>
      </c>
      <c r="AR1699" s="4">
        <v>0</v>
      </c>
    </row>
    <row r="1700" spans="1:44" x14ac:dyDescent="0.25">
      <c r="A1700" s="2" t="s">
        <v>954</v>
      </c>
      <c r="B1700" s="47">
        <v>44497</v>
      </c>
      <c r="C1700" s="2" t="s">
        <v>26</v>
      </c>
      <c r="D1700" s="2" t="s">
        <v>23</v>
      </c>
      <c r="E1700" s="2" t="s">
        <v>355</v>
      </c>
      <c r="F1700" s="2" t="s">
        <v>1448</v>
      </c>
      <c r="G1700" s="2" t="s">
        <v>3</v>
      </c>
      <c r="H1700" s="2" t="s">
        <v>4412</v>
      </c>
      <c r="I1700" s="1" t="s">
        <v>1</v>
      </c>
      <c r="J1700" s="1" t="s">
        <v>1</v>
      </c>
      <c r="K1700" s="1" t="s">
        <v>1</v>
      </c>
      <c r="L1700" s="1" t="s">
        <v>1</v>
      </c>
      <c r="M1700" s="1">
        <v>0</v>
      </c>
      <c r="N1700" s="2" t="s">
        <v>1</v>
      </c>
      <c r="O1700" s="2" t="s">
        <v>1422</v>
      </c>
      <c r="P1700" s="2" t="s">
        <v>1423</v>
      </c>
      <c r="Q1700" s="1">
        <v>33.459299999999999</v>
      </c>
      <c r="R1700" s="1">
        <v>0</v>
      </c>
      <c r="S1700" s="1">
        <v>20.884900000000002</v>
      </c>
      <c r="T1700" s="1">
        <v>10.84</v>
      </c>
      <c r="U1700" s="2" t="s">
        <v>8</v>
      </c>
      <c r="V1700" s="1">
        <v>1.7343999999999999</v>
      </c>
      <c r="W1700" s="1">
        <v>0</v>
      </c>
      <c r="X1700" s="2" t="s">
        <v>0</v>
      </c>
      <c r="Y1700" s="1">
        <v>0</v>
      </c>
      <c r="Z1700" s="3">
        <v>0</v>
      </c>
      <c r="AA1700" s="3" t="s">
        <v>0</v>
      </c>
      <c r="AB1700" s="3">
        <v>0</v>
      </c>
      <c r="AC1700" s="3">
        <v>0</v>
      </c>
      <c r="AD1700" s="3" t="s">
        <v>0</v>
      </c>
      <c r="AE1700" s="3">
        <v>0</v>
      </c>
      <c r="AF1700" s="4">
        <v>0</v>
      </c>
      <c r="AG1700" s="4" t="s">
        <v>0</v>
      </c>
      <c r="AH1700" s="4">
        <v>0</v>
      </c>
      <c r="AI1700" s="4">
        <v>0</v>
      </c>
      <c r="AJ1700" s="4" t="s">
        <v>0</v>
      </c>
      <c r="AK1700" s="4">
        <v>0</v>
      </c>
      <c r="AL1700" s="4">
        <v>0</v>
      </c>
      <c r="AM1700" s="4" t="s">
        <v>1</v>
      </c>
      <c r="AN1700" s="4" t="s">
        <v>1</v>
      </c>
      <c r="AO1700" s="4" t="s">
        <v>1</v>
      </c>
      <c r="AP1700" s="4" t="s">
        <v>1</v>
      </c>
      <c r="AQ1700" s="4">
        <v>33.459299999999999</v>
      </c>
      <c r="AR1700" s="4">
        <v>0</v>
      </c>
    </row>
    <row r="1701" spans="1:44" x14ac:dyDescent="0.25">
      <c r="A1701" s="2" t="s">
        <v>955</v>
      </c>
      <c r="B1701" s="47">
        <v>44497</v>
      </c>
      <c r="C1701" s="2" t="s">
        <v>26</v>
      </c>
      <c r="D1701" s="2" t="s">
        <v>23</v>
      </c>
      <c r="E1701" s="2" t="s">
        <v>355</v>
      </c>
      <c r="F1701" s="2" t="s">
        <v>1448</v>
      </c>
      <c r="G1701" s="2" t="s">
        <v>12</v>
      </c>
      <c r="H1701" s="2" t="s">
        <v>1</v>
      </c>
      <c r="I1701" s="1" t="s">
        <v>1776</v>
      </c>
      <c r="J1701" s="1" t="s">
        <v>1</v>
      </c>
      <c r="K1701" s="1" t="s">
        <v>4413</v>
      </c>
      <c r="L1701" s="1" t="s">
        <v>4414</v>
      </c>
      <c r="M1701" s="1">
        <v>39.22</v>
      </c>
      <c r="N1701" s="2" t="s">
        <v>11</v>
      </c>
      <c r="O1701" s="2" t="s">
        <v>4415</v>
      </c>
      <c r="P1701" s="2" t="s">
        <v>4416</v>
      </c>
      <c r="Q1701" s="1">
        <v>-10.11</v>
      </c>
      <c r="R1701" s="1">
        <v>0</v>
      </c>
      <c r="S1701" s="1">
        <v>-10.11</v>
      </c>
      <c r="T1701" s="1">
        <v>0</v>
      </c>
      <c r="U1701" s="2" t="s">
        <v>0</v>
      </c>
      <c r="V1701" s="1">
        <v>0</v>
      </c>
      <c r="W1701" s="1">
        <v>0</v>
      </c>
      <c r="X1701" s="2" t="s">
        <v>0</v>
      </c>
      <c r="Y1701" s="1">
        <v>0</v>
      </c>
      <c r="Z1701" s="3">
        <v>0</v>
      </c>
      <c r="AA1701" s="3" t="s">
        <v>0</v>
      </c>
      <c r="AB1701" s="3">
        <v>0</v>
      </c>
      <c r="AC1701" s="3">
        <v>0</v>
      </c>
      <c r="AD1701" s="3" t="s">
        <v>0</v>
      </c>
      <c r="AE1701" s="3">
        <v>0</v>
      </c>
      <c r="AF1701" s="4">
        <v>0</v>
      </c>
      <c r="AG1701" s="4" t="s">
        <v>0</v>
      </c>
      <c r="AH1701" s="4">
        <v>0</v>
      </c>
      <c r="AI1701" s="4">
        <v>0</v>
      </c>
      <c r="AJ1701" s="4" t="s">
        <v>0</v>
      </c>
      <c r="AK1701" s="4">
        <v>0</v>
      </c>
      <c r="AL1701" s="4">
        <v>0</v>
      </c>
      <c r="AM1701" s="4" t="s">
        <v>1</v>
      </c>
      <c r="AN1701" s="4" t="s">
        <v>1</v>
      </c>
      <c r="AO1701" s="4" t="s">
        <v>1</v>
      </c>
      <c r="AP1701" s="4" t="s">
        <v>1</v>
      </c>
      <c r="AQ1701" s="4">
        <v>-10.11</v>
      </c>
      <c r="AR1701" s="4">
        <v>0</v>
      </c>
    </row>
    <row r="1702" spans="1:44" x14ac:dyDescent="0.25">
      <c r="A1702" s="2" t="s">
        <v>956</v>
      </c>
      <c r="B1702" s="47">
        <v>44497</v>
      </c>
      <c r="C1702" s="2" t="s">
        <v>26</v>
      </c>
      <c r="D1702" s="2" t="s">
        <v>23</v>
      </c>
      <c r="E1702" s="2" t="s">
        <v>355</v>
      </c>
      <c r="F1702" s="2" t="s">
        <v>1447</v>
      </c>
      <c r="G1702" s="2" t="s">
        <v>3</v>
      </c>
      <c r="H1702" s="2" t="s">
        <v>4417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2</v>
      </c>
      <c r="P1702" s="2" t="s">
        <v>1</v>
      </c>
      <c r="Q1702" s="1">
        <v>183.94904</v>
      </c>
      <c r="R1702" s="1">
        <v>0</v>
      </c>
      <c r="S1702" s="1">
        <v>132.32729999999998</v>
      </c>
      <c r="T1702" s="1">
        <v>0</v>
      </c>
      <c r="U1702" s="2" t="s">
        <v>0</v>
      </c>
      <c r="V1702" s="1">
        <v>0</v>
      </c>
      <c r="W1702" s="1">
        <v>44.501500000000007</v>
      </c>
      <c r="X1702" s="2" t="s">
        <v>8</v>
      </c>
      <c r="Y1702" s="1">
        <v>7.1202399999999999</v>
      </c>
      <c r="Z1702" s="3">
        <v>0</v>
      </c>
      <c r="AA1702" s="3" t="s">
        <v>0</v>
      </c>
      <c r="AB1702" s="3">
        <v>0</v>
      </c>
      <c r="AC1702" s="3">
        <v>0</v>
      </c>
      <c r="AD1702" s="3" t="s">
        <v>0</v>
      </c>
      <c r="AE1702" s="3">
        <v>0</v>
      </c>
      <c r="AF1702" s="4">
        <v>0</v>
      </c>
      <c r="AG1702" s="4" t="s">
        <v>0</v>
      </c>
      <c r="AH1702" s="4">
        <v>0</v>
      </c>
      <c r="AI1702" s="4">
        <v>0</v>
      </c>
      <c r="AJ1702" s="4" t="s">
        <v>0</v>
      </c>
      <c r="AK1702" s="4">
        <v>0</v>
      </c>
      <c r="AL1702" s="4">
        <v>0</v>
      </c>
      <c r="AM1702" s="4" t="s">
        <v>1</v>
      </c>
      <c r="AN1702" s="4" t="s">
        <v>1</v>
      </c>
      <c r="AO1702" s="4" t="s">
        <v>1</v>
      </c>
      <c r="AP1702" s="4" t="s">
        <v>1</v>
      </c>
      <c r="AQ1702" s="4">
        <v>183.94904</v>
      </c>
      <c r="AR1702" s="4">
        <v>0</v>
      </c>
    </row>
    <row r="1703" spans="1:44" x14ac:dyDescent="0.25">
      <c r="A1703" s="2" t="s">
        <v>957</v>
      </c>
      <c r="B1703" s="47">
        <v>44497</v>
      </c>
      <c r="C1703" s="2" t="s">
        <v>26</v>
      </c>
      <c r="D1703" s="2" t="s">
        <v>23</v>
      </c>
      <c r="E1703" s="2" t="s">
        <v>355</v>
      </c>
      <c r="F1703" s="2" t="s">
        <v>1447</v>
      </c>
      <c r="G1703" s="2" t="s">
        <v>3</v>
      </c>
      <c r="H1703" s="2" t="s">
        <v>4418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2</v>
      </c>
      <c r="P1703" s="2" t="s">
        <v>1</v>
      </c>
      <c r="Q1703" s="1">
        <v>4148.4661900000001</v>
      </c>
      <c r="R1703" s="1">
        <v>0</v>
      </c>
      <c r="S1703" s="1">
        <v>3077.2056500000003</v>
      </c>
      <c r="T1703" s="1">
        <v>0</v>
      </c>
      <c r="U1703" s="2" t="s">
        <v>0</v>
      </c>
      <c r="V1703" s="1">
        <v>0</v>
      </c>
      <c r="W1703" s="1">
        <v>923.50049999999999</v>
      </c>
      <c r="X1703" s="2" t="s">
        <v>8</v>
      </c>
      <c r="Y1703" s="1">
        <v>147.76004000000003</v>
      </c>
      <c r="Z1703" s="3">
        <v>0</v>
      </c>
      <c r="AA1703" s="3" t="s">
        <v>0</v>
      </c>
      <c r="AB1703" s="3">
        <v>0</v>
      </c>
      <c r="AC1703" s="3">
        <v>0</v>
      </c>
      <c r="AD1703" s="3" t="s">
        <v>0</v>
      </c>
      <c r="AE1703" s="3">
        <v>0</v>
      </c>
      <c r="AF1703" s="4">
        <v>0</v>
      </c>
      <c r="AG1703" s="4" t="s">
        <v>0</v>
      </c>
      <c r="AH1703" s="4">
        <v>0</v>
      </c>
      <c r="AI1703" s="4">
        <v>0</v>
      </c>
      <c r="AJ1703" s="4" t="s">
        <v>0</v>
      </c>
      <c r="AK1703" s="4">
        <v>0</v>
      </c>
      <c r="AL1703" s="4">
        <v>0</v>
      </c>
      <c r="AM1703" s="4" t="s">
        <v>1</v>
      </c>
      <c r="AN1703" s="4" t="s">
        <v>1</v>
      </c>
      <c r="AO1703" s="4" t="s">
        <v>1</v>
      </c>
      <c r="AP1703" s="4" t="s">
        <v>1</v>
      </c>
      <c r="AQ1703" s="4">
        <v>4148.4661900000001</v>
      </c>
      <c r="AR1703" s="4">
        <v>0</v>
      </c>
    </row>
    <row r="1704" spans="1:44" x14ac:dyDescent="0.25">
      <c r="A1704" s="2" t="s">
        <v>958</v>
      </c>
      <c r="B1704" s="47">
        <v>44497</v>
      </c>
      <c r="C1704" s="2" t="s">
        <v>6</v>
      </c>
      <c r="D1704" s="2" t="s">
        <v>21</v>
      </c>
      <c r="E1704" s="2" t="s">
        <v>191</v>
      </c>
      <c r="F1704" s="2" t="s">
        <v>4381</v>
      </c>
      <c r="G1704" s="2" t="s">
        <v>3</v>
      </c>
      <c r="H1704" s="2" t="s">
        <v>4419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2</v>
      </c>
      <c r="P1704" s="2" t="s">
        <v>1</v>
      </c>
      <c r="Q1704" s="1">
        <v>3310.2518380000006</v>
      </c>
      <c r="R1704" s="1">
        <v>0</v>
      </c>
      <c r="S1704" s="1">
        <v>2426.1491999999998</v>
      </c>
      <c r="T1704" s="1">
        <v>0</v>
      </c>
      <c r="U1704" s="2" t="s">
        <v>0</v>
      </c>
      <c r="V1704" s="1">
        <v>0</v>
      </c>
      <c r="W1704" s="1">
        <v>762.15754999999979</v>
      </c>
      <c r="X1704" s="2" t="s">
        <v>8</v>
      </c>
      <c r="Y1704" s="1">
        <v>121.94508800000001</v>
      </c>
      <c r="Z1704" s="3">
        <v>0</v>
      </c>
      <c r="AA1704" s="3" t="s">
        <v>0</v>
      </c>
      <c r="AB1704" s="3">
        <v>0</v>
      </c>
      <c r="AC1704" s="3">
        <v>0</v>
      </c>
      <c r="AD1704" s="3" t="s">
        <v>0</v>
      </c>
      <c r="AE1704" s="3">
        <v>0</v>
      </c>
      <c r="AF1704" s="4">
        <v>0</v>
      </c>
      <c r="AG1704" s="4" t="s">
        <v>0</v>
      </c>
      <c r="AH1704" s="4">
        <v>0</v>
      </c>
      <c r="AI1704" s="4">
        <v>0</v>
      </c>
      <c r="AJ1704" s="4" t="s">
        <v>0</v>
      </c>
      <c r="AK1704" s="4">
        <v>0</v>
      </c>
      <c r="AL1704" s="4">
        <v>0</v>
      </c>
      <c r="AM1704" s="4" t="s">
        <v>1</v>
      </c>
      <c r="AN1704" s="4" t="s">
        <v>1</v>
      </c>
      <c r="AO1704" s="4" t="s">
        <v>1</v>
      </c>
      <c r="AP1704" s="4" t="s">
        <v>1</v>
      </c>
      <c r="AQ1704" s="4">
        <v>3310.2518379999997</v>
      </c>
      <c r="AR1704" s="4">
        <v>0</v>
      </c>
    </row>
    <row r="1705" spans="1:44" x14ac:dyDescent="0.25">
      <c r="A1705" s="2" t="s">
        <v>959</v>
      </c>
      <c r="B1705" s="46">
        <v>44497</v>
      </c>
      <c r="C1705" s="2" t="s">
        <v>6</v>
      </c>
      <c r="D1705" s="2" t="s">
        <v>892</v>
      </c>
      <c r="E1705" s="2" t="s">
        <v>893</v>
      </c>
      <c r="F1705" s="58" t="s">
        <v>1221</v>
      </c>
      <c r="G1705" s="2" t="s">
        <v>3</v>
      </c>
      <c r="H1705" s="2" t="s">
        <v>4420</v>
      </c>
      <c r="I1705" s="1" t="s">
        <v>1</v>
      </c>
      <c r="J1705" s="1" t="s">
        <v>1</v>
      </c>
      <c r="K1705" s="1" t="s">
        <v>1</v>
      </c>
      <c r="L1705" s="1" t="s">
        <v>1</v>
      </c>
      <c r="M1705" s="1">
        <v>0</v>
      </c>
      <c r="N1705" s="2" t="s">
        <v>1</v>
      </c>
      <c r="O1705" s="2" t="s">
        <v>2</v>
      </c>
      <c r="P1705" s="2" t="s">
        <v>1</v>
      </c>
      <c r="Q1705" s="1">
        <v>3071.0477300000002</v>
      </c>
      <c r="R1705" s="1">
        <v>0</v>
      </c>
      <c r="S1705" s="1">
        <v>2404.9126500000002</v>
      </c>
      <c r="T1705" s="1">
        <v>0</v>
      </c>
      <c r="U1705" s="2" t="s">
        <v>0</v>
      </c>
      <c r="V1705" s="1">
        <v>0</v>
      </c>
      <c r="W1705" s="1">
        <v>574.25440000000003</v>
      </c>
      <c r="X1705" s="2" t="s">
        <v>8</v>
      </c>
      <c r="Y1705" s="1">
        <v>91.880679999999984</v>
      </c>
      <c r="Z1705" s="3">
        <v>0</v>
      </c>
      <c r="AA1705" s="3" t="s">
        <v>0</v>
      </c>
      <c r="AB1705" s="3">
        <v>0</v>
      </c>
      <c r="AC1705" s="3">
        <v>0</v>
      </c>
      <c r="AD1705" s="3" t="s">
        <v>0</v>
      </c>
      <c r="AE1705" s="3">
        <v>0</v>
      </c>
      <c r="AF1705" s="4">
        <v>0</v>
      </c>
      <c r="AG1705" s="4" t="s">
        <v>0</v>
      </c>
      <c r="AH1705" s="4">
        <v>0</v>
      </c>
      <c r="AI1705" s="4">
        <v>0</v>
      </c>
      <c r="AJ1705" s="4" t="s">
        <v>0</v>
      </c>
      <c r="AK1705" s="4">
        <v>0</v>
      </c>
      <c r="AL1705" s="4">
        <v>0</v>
      </c>
      <c r="AM1705" s="4" t="s">
        <v>1</v>
      </c>
      <c r="AN1705" s="4" t="s">
        <v>1</v>
      </c>
      <c r="AO1705" s="4" t="s">
        <v>1</v>
      </c>
      <c r="AP1705" s="4" t="s">
        <v>1</v>
      </c>
      <c r="AQ1705" s="4">
        <v>3071.0477300000002</v>
      </c>
      <c r="AR1705" s="4">
        <v>0</v>
      </c>
    </row>
    <row r="1706" spans="1:44" x14ac:dyDescent="0.25">
      <c r="A1706" s="2" t="s">
        <v>960</v>
      </c>
      <c r="B1706" s="47">
        <v>44497</v>
      </c>
      <c r="C1706" s="2" t="s">
        <v>26</v>
      </c>
      <c r="D1706" s="2" t="s">
        <v>892</v>
      </c>
      <c r="E1706" s="2" t="s">
        <v>894</v>
      </c>
      <c r="F1706" s="2" t="s">
        <v>4421</v>
      </c>
      <c r="G1706" s="2" t="s">
        <v>3</v>
      </c>
      <c r="H1706" s="2" t="s">
        <v>4422</v>
      </c>
      <c r="I1706" s="1" t="s">
        <v>1</v>
      </c>
      <c r="J1706" s="1" t="s">
        <v>1</v>
      </c>
      <c r="K1706" s="1" t="s">
        <v>1</v>
      </c>
      <c r="L1706" s="1" t="s">
        <v>1</v>
      </c>
      <c r="M1706" s="1">
        <v>0</v>
      </c>
      <c r="N1706" s="2" t="s">
        <v>1</v>
      </c>
      <c r="O1706" s="2" t="s">
        <v>2</v>
      </c>
      <c r="P1706" s="2" t="s">
        <v>1</v>
      </c>
      <c r="Q1706" s="1">
        <v>95.630399999999995</v>
      </c>
      <c r="R1706" s="1">
        <v>0</v>
      </c>
      <c r="S1706" s="1">
        <v>0</v>
      </c>
      <c r="T1706" s="1">
        <v>0</v>
      </c>
      <c r="U1706" s="2" t="s">
        <v>0</v>
      </c>
      <c r="V1706" s="1">
        <v>0</v>
      </c>
      <c r="W1706" s="1">
        <v>82.44</v>
      </c>
      <c r="X1706" s="2" t="s">
        <v>8</v>
      </c>
      <c r="Y1706" s="1">
        <v>13.190400000000002</v>
      </c>
      <c r="Z1706" s="3">
        <v>0</v>
      </c>
      <c r="AA1706" s="3" t="s">
        <v>0</v>
      </c>
      <c r="AB1706" s="3">
        <v>0</v>
      </c>
      <c r="AC1706" s="3">
        <v>0</v>
      </c>
      <c r="AD1706" s="3" t="s">
        <v>0</v>
      </c>
      <c r="AE1706" s="3">
        <v>0</v>
      </c>
      <c r="AF1706" s="4">
        <v>0</v>
      </c>
      <c r="AG1706" s="4" t="s">
        <v>0</v>
      </c>
      <c r="AH1706" s="4">
        <v>0</v>
      </c>
      <c r="AI1706" s="4">
        <v>0</v>
      </c>
      <c r="AJ1706" s="4" t="s">
        <v>0</v>
      </c>
      <c r="AK1706" s="4">
        <v>0</v>
      </c>
      <c r="AL1706" s="4">
        <v>0</v>
      </c>
      <c r="AM1706" s="4" t="s">
        <v>1</v>
      </c>
      <c r="AN1706" s="4" t="s">
        <v>1</v>
      </c>
      <c r="AO1706" s="4" t="s">
        <v>1</v>
      </c>
      <c r="AP1706" s="4" t="s">
        <v>1</v>
      </c>
      <c r="AQ1706" s="4">
        <v>95.630399999999995</v>
      </c>
      <c r="AR1706" s="4">
        <v>0</v>
      </c>
    </row>
    <row r="1707" spans="1:44" x14ac:dyDescent="0.25">
      <c r="A1707" s="2" t="s">
        <v>961</v>
      </c>
      <c r="B1707" s="47">
        <v>44497</v>
      </c>
      <c r="C1707" s="2" t="s">
        <v>6</v>
      </c>
      <c r="D1707" s="2" t="s">
        <v>18</v>
      </c>
      <c r="E1707" s="2" t="s">
        <v>184</v>
      </c>
      <c r="F1707" s="2" t="s">
        <v>1527</v>
      </c>
      <c r="G1707" s="2" t="s">
        <v>3</v>
      </c>
      <c r="H1707" s="2" t="s">
        <v>4423</v>
      </c>
      <c r="I1707" s="1" t="s">
        <v>1</v>
      </c>
      <c r="J1707" s="1" t="s">
        <v>1</v>
      </c>
      <c r="K1707" s="1" t="s">
        <v>1</v>
      </c>
      <c r="L1707" s="1" t="s">
        <v>1</v>
      </c>
      <c r="M1707" s="1">
        <v>0</v>
      </c>
      <c r="N1707" s="2" t="s">
        <v>1</v>
      </c>
      <c r="O1707" s="2" t="s">
        <v>356</v>
      </c>
      <c r="P1707" s="2" t="s">
        <v>1250</v>
      </c>
      <c r="Q1707" s="1">
        <v>37.932000000000002</v>
      </c>
      <c r="R1707" s="1">
        <v>0</v>
      </c>
      <c r="S1707" s="1">
        <v>0</v>
      </c>
      <c r="T1707" s="1">
        <v>32.700000000000003</v>
      </c>
      <c r="U1707" s="2" t="s">
        <v>8</v>
      </c>
      <c r="V1707" s="1">
        <v>5.2320000000000002</v>
      </c>
      <c r="W1707" s="1">
        <v>0</v>
      </c>
      <c r="X1707" s="2" t="s">
        <v>0</v>
      </c>
      <c r="Y1707" s="1">
        <v>0</v>
      </c>
      <c r="Z1707" s="3">
        <v>0</v>
      </c>
      <c r="AA1707" s="3" t="s">
        <v>0</v>
      </c>
      <c r="AB1707" s="3">
        <v>0</v>
      </c>
      <c r="AC1707" s="3">
        <v>0</v>
      </c>
      <c r="AD1707" s="3" t="s">
        <v>0</v>
      </c>
      <c r="AE1707" s="3">
        <v>0</v>
      </c>
      <c r="AF1707" s="4">
        <v>0</v>
      </c>
      <c r="AG1707" s="4" t="s">
        <v>0</v>
      </c>
      <c r="AH1707" s="4">
        <v>0</v>
      </c>
      <c r="AI1707" s="4">
        <v>0</v>
      </c>
      <c r="AJ1707" s="4" t="s">
        <v>0</v>
      </c>
      <c r="AK1707" s="4">
        <v>0</v>
      </c>
      <c r="AL1707" s="4">
        <v>0</v>
      </c>
      <c r="AM1707" s="4" t="s">
        <v>1</v>
      </c>
      <c r="AN1707" s="4" t="s">
        <v>1</v>
      </c>
      <c r="AO1707" s="4" t="s">
        <v>1</v>
      </c>
      <c r="AP1707" s="4" t="s">
        <v>1</v>
      </c>
      <c r="AQ1707" s="4">
        <v>37.932000000000002</v>
      </c>
      <c r="AR1707" s="4">
        <v>0</v>
      </c>
    </row>
    <row r="1708" spans="1:44" x14ac:dyDescent="0.25">
      <c r="A1708" s="2" t="s">
        <v>962</v>
      </c>
      <c r="B1708" s="47">
        <v>44497</v>
      </c>
      <c r="C1708" s="2" t="s">
        <v>6</v>
      </c>
      <c r="D1708" s="2" t="s">
        <v>18</v>
      </c>
      <c r="E1708" s="2" t="s">
        <v>184</v>
      </c>
      <c r="F1708" s="2" t="s">
        <v>1527</v>
      </c>
      <c r="G1708" s="2" t="s">
        <v>3</v>
      </c>
      <c r="H1708" s="2" t="s">
        <v>4424</v>
      </c>
      <c r="I1708" s="1" t="s">
        <v>1</v>
      </c>
      <c r="J1708" s="1" t="s">
        <v>1</v>
      </c>
      <c r="K1708" s="1" t="s">
        <v>1</v>
      </c>
      <c r="L1708" s="1" t="s">
        <v>1</v>
      </c>
      <c r="M1708" s="1">
        <v>0</v>
      </c>
      <c r="N1708" s="2" t="s">
        <v>1</v>
      </c>
      <c r="O1708" s="2" t="s">
        <v>2</v>
      </c>
      <c r="P1708" s="2" t="s">
        <v>1</v>
      </c>
      <c r="Q1708" s="1">
        <v>372.61641399999996</v>
      </c>
      <c r="R1708" s="1">
        <v>0</v>
      </c>
      <c r="S1708" s="1">
        <v>285.69135000000006</v>
      </c>
      <c r="T1708" s="1">
        <v>0</v>
      </c>
      <c r="U1708" s="2" t="s">
        <v>0</v>
      </c>
      <c r="V1708" s="1">
        <v>0</v>
      </c>
      <c r="W1708" s="1">
        <v>74.935400000000001</v>
      </c>
      <c r="X1708" s="2" t="s">
        <v>0</v>
      </c>
      <c r="Y1708" s="1">
        <v>11.989663999999998</v>
      </c>
      <c r="Z1708" s="3">
        <v>0</v>
      </c>
      <c r="AA1708" s="3" t="s">
        <v>0</v>
      </c>
      <c r="AB1708" s="3">
        <v>0</v>
      </c>
      <c r="AC1708" s="3">
        <v>0</v>
      </c>
      <c r="AD1708" s="3" t="s">
        <v>0</v>
      </c>
      <c r="AE1708" s="3">
        <v>0</v>
      </c>
      <c r="AF1708" s="4">
        <v>0</v>
      </c>
      <c r="AG1708" s="4" t="s">
        <v>0</v>
      </c>
      <c r="AH1708" s="4">
        <v>0</v>
      </c>
      <c r="AI1708" s="4">
        <v>0</v>
      </c>
      <c r="AJ1708" s="4" t="s">
        <v>0</v>
      </c>
      <c r="AK1708" s="4">
        <v>0</v>
      </c>
      <c r="AL1708" s="4">
        <v>0</v>
      </c>
      <c r="AM1708" s="4" t="s">
        <v>1</v>
      </c>
      <c r="AN1708" s="4" t="s">
        <v>1</v>
      </c>
      <c r="AO1708" s="4" t="s">
        <v>1</v>
      </c>
      <c r="AP1708" s="4" t="s">
        <v>1</v>
      </c>
      <c r="AQ1708" s="4">
        <v>372.61641400000008</v>
      </c>
      <c r="AR1708" s="4">
        <v>0</v>
      </c>
    </row>
    <row r="1709" spans="1:44" x14ac:dyDescent="0.25">
      <c r="A1709" s="2" t="s">
        <v>963</v>
      </c>
      <c r="B1709" s="47">
        <v>44497</v>
      </c>
      <c r="C1709" s="2" t="s">
        <v>6</v>
      </c>
      <c r="D1709" s="2" t="s">
        <v>18</v>
      </c>
      <c r="E1709" s="2" t="s">
        <v>184</v>
      </c>
      <c r="F1709" s="2" t="s">
        <v>1527</v>
      </c>
      <c r="G1709" s="2" t="s">
        <v>3</v>
      </c>
      <c r="H1709" s="2" t="s">
        <v>4425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2</v>
      </c>
      <c r="P1709" s="2" t="s">
        <v>1</v>
      </c>
      <c r="Q1709" s="1">
        <v>2320.7600019999995</v>
      </c>
      <c r="R1709" s="1">
        <v>0</v>
      </c>
      <c r="S1709" s="1">
        <v>1683.5428999999992</v>
      </c>
      <c r="T1709" s="1">
        <v>0</v>
      </c>
      <c r="U1709" s="2" t="s">
        <v>0</v>
      </c>
      <c r="V1709" s="1">
        <v>0</v>
      </c>
      <c r="W1709" s="1">
        <v>549.32514999999989</v>
      </c>
      <c r="X1709" s="2" t="s">
        <v>0</v>
      </c>
      <c r="Y1709" s="1">
        <v>87.891952000000018</v>
      </c>
      <c r="Z1709" s="3">
        <v>0</v>
      </c>
      <c r="AA1709" s="3" t="s">
        <v>0</v>
      </c>
      <c r="AB1709" s="3">
        <v>0</v>
      </c>
      <c r="AC1709" s="3">
        <v>0</v>
      </c>
      <c r="AD1709" s="3" t="s">
        <v>0</v>
      </c>
      <c r="AE1709" s="3">
        <v>0</v>
      </c>
      <c r="AF1709" s="4">
        <v>0</v>
      </c>
      <c r="AG1709" s="4" t="s">
        <v>0</v>
      </c>
      <c r="AH1709" s="4">
        <v>0</v>
      </c>
      <c r="AI1709" s="4">
        <v>0</v>
      </c>
      <c r="AJ1709" s="4" t="s">
        <v>0</v>
      </c>
      <c r="AK1709" s="4">
        <v>0</v>
      </c>
      <c r="AL1709" s="4">
        <v>0</v>
      </c>
      <c r="AM1709" s="4" t="s">
        <v>1</v>
      </c>
      <c r="AN1709" s="4" t="s">
        <v>1</v>
      </c>
      <c r="AO1709" s="4" t="s">
        <v>1</v>
      </c>
      <c r="AP1709" s="4" t="s">
        <v>1</v>
      </c>
      <c r="AQ1709" s="4">
        <v>2320.7600019999991</v>
      </c>
      <c r="AR1709" s="4">
        <v>0</v>
      </c>
    </row>
    <row r="1710" spans="1:44" x14ac:dyDescent="0.25">
      <c r="A1710" s="2" t="s">
        <v>964</v>
      </c>
      <c r="B1710" s="47">
        <v>44497</v>
      </c>
      <c r="C1710" s="2" t="s">
        <v>6</v>
      </c>
      <c r="D1710" s="2" t="s">
        <v>16</v>
      </c>
      <c r="E1710" s="2" t="s">
        <v>182</v>
      </c>
      <c r="F1710" s="2" t="s">
        <v>4426</v>
      </c>
      <c r="G1710" s="2" t="s">
        <v>3</v>
      </c>
      <c r="H1710" s="2" t="s">
        <v>4427</v>
      </c>
      <c r="I1710" s="2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4428</v>
      </c>
      <c r="P1710" s="2" t="s">
        <v>4176</v>
      </c>
      <c r="Q1710" s="1">
        <v>18.5701</v>
      </c>
      <c r="R1710" s="1">
        <v>0</v>
      </c>
      <c r="S1710" s="1">
        <v>9.4525000000000006</v>
      </c>
      <c r="T1710" s="1">
        <v>7.86</v>
      </c>
      <c r="U1710" s="2" t="s">
        <v>8</v>
      </c>
      <c r="V1710" s="1">
        <v>1.2576000000000001</v>
      </c>
      <c r="W1710" s="1">
        <v>0</v>
      </c>
      <c r="X1710" s="2" t="s">
        <v>0</v>
      </c>
      <c r="Y1710" s="1">
        <v>0</v>
      </c>
      <c r="Z1710" s="3">
        <v>0</v>
      </c>
      <c r="AA1710" s="3" t="s">
        <v>0</v>
      </c>
      <c r="AB1710" s="3">
        <v>0</v>
      </c>
      <c r="AC1710" s="3">
        <v>0</v>
      </c>
      <c r="AD1710" s="3" t="s">
        <v>0</v>
      </c>
      <c r="AE1710" s="3">
        <v>0</v>
      </c>
      <c r="AF1710" s="4">
        <v>0</v>
      </c>
      <c r="AG1710" s="4" t="s">
        <v>0</v>
      </c>
      <c r="AH1710" s="4">
        <v>0</v>
      </c>
      <c r="AI1710" s="4">
        <v>0</v>
      </c>
      <c r="AJ1710" s="4" t="s">
        <v>0</v>
      </c>
      <c r="AK1710" s="4">
        <v>0</v>
      </c>
      <c r="AL1710" s="4">
        <v>0</v>
      </c>
      <c r="AM1710" s="4" t="s">
        <v>1</v>
      </c>
      <c r="AN1710" s="4" t="s">
        <v>1</v>
      </c>
      <c r="AO1710" s="4" t="s">
        <v>1</v>
      </c>
      <c r="AP1710" s="4" t="s">
        <v>1</v>
      </c>
      <c r="AQ1710" s="4">
        <v>18.5701</v>
      </c>
      <c r="AR1710" s="4">
        <v>0</v>
      </c>
    </row>
    <row r="1711" spans="1:44" x14ac:dyDescent="0.25">
      <c r="A1711" s="2" t="s">
        <v>965</v>
      </c>
      <c r="B1711" s="47">
        <v>44497</v>
      </c>
      <c r="C1711" s="2" t="s">
        <v>6</v>
      </c>
      <c r="D1711" s="2" t="s">
        <v>16</v>
      </c>
      <c r="E1711" s="2" t="s">
        <v>182</v>
      </c>
      <c r="F1711" s="2" t="s">
        <v>4426</v>
      </c>
      <c r="G1711" s="2" t="s">
        <v>3</v>
      </c>
      <c r="H1711" s="2" t="s">
        <v>4429</v>
      </c>
      <c r="I1711" s="1" t="s">
        <v>1</v>
      </c>
      <c r="J1711" s="1" t="s">
        <v>1</v>
      </c>
      <c r="K1711" s="1" t="s">
        <v>1</v>
      </c>
      <c r="L1711" s="1" t="s">
        <v>1</v>
      </c>
      <c r="M1711" s="1">
        <v>0</v>
      </c>
      <c r="N1711" s="2" t="s">
        <v>1</v>
      </c>
      <c r="O1711" s="2" t="s">
        <v>2</v>
      </c>
      <c r="P1711" s="2" t="s">
        <v>1</v>
      </c>
      <c r="Q1711" s="1">
        <v>1786.9421999999995</v>
      </c>
      <c r="R1711" s="1">
        <v>0</v>
      </c>
      <c r="S1711" s="1">
        <v>1519.5595499999997</v>
      </c>
      <c r="T1711" s="1">
        <v>0</v>
      </c>
      <c r="U1711" s="2" t="s">
        <v>0</v>
      </c>
      <c r="V1711" s="1">
        <v>0</v>
      </c>
      <c r="W1711" s="1">
        <v>230.50235000000001</v>
      </c>
      <c r="X1711" s="2" t="s">
        <v>0</v>
      </c>
      <c r="Y1711" s="1">
        <v>36.880299999999998</v>
      </c>
      <c r="Z1711" s="3">
        <v>0</v>
      </c>
      <c r="AA1711" s="3" t="s">
        <v>0</v>
      </c>
      <c r="AB1711" s="3">
        <v>0</v>
      </c>
      <c r="AC1711" s="3">
        <v>0</v>
      </c>
      <c r="AD1711" s="3" t="s">
        <v>0</v>
      </c>
      <c r="AE1711" s="3">
        <v>0</v>
      </c>
      <c r="AF1711" s="4">
        <v>0</v>
      </c>
      <c r="AG1711" s="4" t="s">
        <v>0</v>
      </c>
      <c r="AH1711" s="4">
        <v>0</v>
      </c>
      <c r="AI1711" s="4">
        <v>0</v>
      </c>
      <c r="AJ1711" s="4" t="s">
        <v>0</v>
      </c>
      <c r="AK1711" s="4">
        <v>0</v>
      </c>
      <c r="AL1711" s="4">
        <v>0</v>
      </c>
      <c r="AM1711" s="4" t="s">
        <v>1</v>
      </c>
      <c r="AN1711" s="4" t="s">
        <v>1</v>
      </c>
      <c r="AO1711" s="4" t="s">
        <v>1</v>
      </c>
      <c r="AP1711" s="4" t="s">
        <v>1</v>
      </c>
      <c r="AQ1711" s="4">
        <v>1786.9421999999997</v>
      </c>
      <c r="AR1711" s="4">
        <v>0</v>
      </c>
    </row>
    <row r="1712" spans="1:44" x14ac:dyDescent="0.25">
      <c r="A1712" s="2" t="s">
        <v>966</v>
      </c>
      <c r="B1712" s="47">
        <v>44497</v>
      </c>
      <c r="C1712" s="2" t="s">
        <v>6</v>
      </c>
      <c r="D1712" s="2" t="s">
        <v>16</v>
      </c>
      <c r="E1712" s="2" t="s">
        <v>182</v>
      </c>
      <c r="F1712" s="2" t="s">
        <v>4426</v>
      </c>
      <c r="G1712" s="2" t="s">
        <v>3</v>
      </c>
      <c r="H1712" s="2" t="s">
        <v>4430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 t="s">
        <v>1</v>
      </c>
      <c r="Q1712" s="1">
        <v>1591.429206</v>
      </c>
      <c r="R1712" s="1">
        <v>0</v>
      </c>
      <c r="S1712" s="1">
        <v>1167.2762500000003</v>
      </c>
      <c r="T1712" s="1">
        <v>0</v>
      </c>
      <c r="U1712" s="2" t="s">
        <v>0</v>
      </c>
      <c r="V1712" s="1">
        <v>0</v>
      </c>
      <c r="W1712" s="1">
        <v>365.64909999999992</v>
      </c>
      <c r="X1712" s="2" t="s">
        <v>8</v>
      </c>
      <c r="Y1712" s="1">
        <v>58.503855999999992</v>
      </c>
      <c r="Z1712" s="3">
        <v>0</v>
      </c>
      <c r="AA1712" s="3" t="s">
        <v>0</v>
      </c>
      <c r="AB1712" s="3">
        <v>0</v>
      </c>
      <c r="AC1712" s="3">
        <v>0</v>
      </c>
      <c r="AD1712" s="3" t="s">
        <v>0</v>
      </c>
      <c r="AE1712" s="3">
        <v>0</v>
      </c>
      <c r="AF1712" s="4">
        <v>0</v>
      </c>
      <c r="AG1712" s="4" t="s">
        <v>0</v>
      </c>
      <c r="AH1712" s="4">
        <v>0</v>
      </c>
      <c r="AI1712" s="4">
        <v>0</v>
      </c>
      <c r="AJ1712" s="4" t="s">
        <v>0</v>
      </c>
      <c r="AK1712" s="4">
        <v>0</v>
      </c>
      <c r="AL1712" s="4">
        <v>0</v>
      </c>
      <c r="AM1712" s="4" t="s">
        <v>1</v>
      </c>
      <c r="AN1712" s="4" t="s">
        <v>1</v>
      </c>
      <c r="AO1712" s="4" t="s">
        <v>1</v>
      </c>
      <c r="AP1712" s="4" t="s">
        <v>1</v>
      </c>
      <c r="AQ1712" s="4">
        <v>1591.4292060000002</v>
      </c>
      <c r="AR1712" s="4">
        <v>0</v>
      </c>
    </row>
    <row r="1713" spans="1:44" x14ac:dyDescent="0.25">
      <c r="A1713" s="2" t="s">
        <v>967</v>
      </c>
      <c r="B1713" s="46">
        <v>44497</v>
      </c>
      <c r="C1713" s="2" t="s">
        <v>6</v>
      </c>
      <c r="D1713" s="2" t="s">
        <v>13</v>
      </c>
      <c r="E1713" s="2" t="s">
        <v>180</v>
      </c>
      <c r="F1713" s="58" t="s">
        <v>4431</v>
      </c>
      <c r="G1713" s="2" t="s">
        <v>12</v>
      </c>
      <c r="H1713" s="2" t="s">
        <v>1</v>
      </c>
      <c r="I1713" s="2" t="s">
        <v>4432</v>
      </c>
      <c r="J1713" s="1" t="s">
        <v>1</v>
      </c>
      <c r="K1713" s="1" t="s">
        <v>4433</v>
      </c>
      <c r="L1713" s="1" t="s">
        <v>4434</v>
      </c>
      <c r="M1713" s="1">
        <v>0.17</v>
      </c>
      <c r="N1713" s="2" t="s">
        <v>11</v>
      </c>
      <c r="O1713" s="2" t="s">
        <v>1450</v>
      </c>
      <c r="P1713" s="2" t="s">
        <v>1451</v>
      </c>
      <c r="Q1713" s="1">
        <v>-0.17</v>
      </c>
      <c r="R1713" s="1">
        <v>0</v>
      </c>
      <c r="S1713" s="1">
        <v>-0.17</v>
      </c>
      <c r="T1713" s="1">
        <v>0</v>
      </c>
      <c r="U1713" s="2" t="s">
        <v>0</v>
      </c>
      <c r="V1713" s="1">
        <v>0</v>
      </c>
      <c r="W1713" s="1">
        <v>0</v>
      </c>
      <c r="X1713" s="2" t="s">
        <v>0</v>
      </c>
      <c r="Y1713" s="1">
        <v>0</v>
      </c>
      <c r="Z1713" s="3">
        <v>0</v>
      </c>
      <c r="AA1713" s="3" t="s">
        <v>0</v>
      </c>
      <c r="AB1713" s="3">
        <v>0</v>
      </c>
      <c r="AC1713" s="3">
        <v>0</v>
      </c>
      <c r="AD1713" s="3" t="s">
        <v>0</v>
      </c>
      <c r="AE1713" s="3">
        <v>0</v>
      </c>
      <c r="AF1713" s="4">
        <v>0</v>
      </c>
      <c r="AG1713" s="4" t="s">
        <v>0</v>
      </c>
      <c r="AH1713" s="4">
        <v>0</v>
      </c>
      <c r="AI1713" s="4">
        <v>0</v>
      </c>
      <c r="AJ1713" s="4" t="s">
        <v>0</v>
      </c>
      <c r="AK1713" s="4">
        <v>0</v>
      </c>
      <c r="AL1713" s="4">
        <v>0</v>
      </c>
      <c r="AM1713" s="4" t="s">
        <v>1</v>
      </c>
      <c r="AN1713" s="4" t="s">
        <v>1</v>
      </c>
      <c r="AO1713" s="4" t="s">
        <v>1</v>
      </c>
      <c r="AP1713" s="4" t="s">
        <v>1</v>
      </c>
      <c r="AQ1713" s="4">
        <v>-0.17</v>
      </c>
      <c r="AR1713" s="4">
        <v>0</v>
      </c>
    </row>
    <row r="1714" spans="1:44" x14ac:dyDescent="0.25">
      <c r="A1714" s="2" t="s">
        <v>968</v>
      </c>
      <c r="B1714" s="47">
        <v>44497</v>
      </c>
      <c r="C1714" s="2" t="s">
        <v>6</v>
      </c>
      <c r="D1714" s="2" t="s">
        <v>13</v>
      </c>
      <c r="E1714" s="2" t="s">
        <v>180</v>
      </c>
      <c r="F1714" s="2" t="s">
        <v>4435</v>
      </c>
      <c r="G1714" s="2" t="s">
        <v>3</v>
      </c>
      <c r="H1714" s="2" t="s">
        <v>4436</v>
      </c>
      <c r="I1714" s="1" t="s">
        <v>1</v>
      </c>
      <c r="J1714" s="1" t="s">
        <v>1</v>
      </c>
      <c r="K1714" s="1" t="s">
        <v>1</v>
      </c>
      <c r="L1714" s="1" t="s">
        <v>1</v>
      </c>
      <c r="M1714" s="1">
        <v>0</v>
      </c>
      <c r="N1714" s="2" t="s">
        <v>1</v>
      </c>
      <c r="O1714" s="2" t="s">
        <v>2</v>
      </c>
      <c r="P1714" s="2" t="s">
        <v>1</v>
      </c>
      <c r="Q1714" s="1">
        <v>1374.3615000000002</v>
      </c>
      <c r="R1714" s="1">
        <v>0</v>
      </c>
      <c r="S1714" s="1">
        <v>1236.0652999999993</v>
      </c>
      <c r="T1714" s="1">
        <v>0</v>
      </c>
      <c r="U1714" s="2" t="s">
        <v>0</v>
      </c>
      <c r="V1714" s="1">
        <v>0</v>
      </c>
      <c r="W1714" s="1">
        <v>119.2209</v>
      </c>
      <c r="X1714" s="2" t="s">
        <v>0</v>
      </c>
      <c r="Y1714" s="1">
        <v>19.075300000000002</v>
      </c>
      <c r="Z1714" s="3">
        <v>0</v>
      </c>
      <c r="AA1714" s="3" t="s">
        <v>0</v>
      </c>
      <c r="AB1714" s="3">
        <v>0</v>
      </c>
      <c r="AC1714" s="3">
        <v>0</v>
      </c>
      <c r="AD1714" s="3" t="s">
        <v>0</v>
      </c>
      <c r="AE1714" s="3">
        <v>0</v>
      </c>
      <c r="AF1714" s="4">
        <v>0</v>
      </c>
      <c r="AG1714" s="4" t="s">
        <v>0</v>
      </c>
      <c r="AH1714" s="4">
        <v>0</v>
      </c>
      <c r="AI1714" s="4">
        <v>0</v>
      </c>
      <c r="AJ1714" s="4" t="s">
        <v>0</v>
      </c>
      <c r="AK1714" s="4">
        <v>0</v>
      </c>
      <c r="AL1714" s="4">
        <v>0</v>
      </c>
      <c r="AM1714" s="4" t="s">
        <v>1</v>
      </c>
      <c r="AN1714" s="4" t="s">
        <v>1</v>
      </c>
      <c r="AO1714" s="4" t="s">
        <v>1</v>
      </c>
      <c r="AP1714" s="4" t="s">
        <v>1</v>
      </c>
      <c r="AQ1714" s="4">
        <v>1374.3614999999993</v>
      </c>
      <c r="AR1714" s="4">
        <v>0</v>
      </c>
    </row>
    <row r="1715" spans="1:44" x14ac:dyDescent="0.25">
      <c r="A1715" s="2" t="s">
        <v>969</v>
      </c>
      <c r="B1715" s="47">
        <v>44497</v>
      </c>
      <c r="C1715" s="2" t="s">
        <v>6</v>
      </c>
      <c r="D1715" s="2" t="s">
        <v>9</v>
      </c>
      <c r="E1715" s="2" t="s">
        <v>177</v>
      </c>
      <c r="F1715" s="2" t="s">
        <v>4437</v>
      </c>
      <c r="G1715" s="2" t="s">
        <v>3</v>
      </c>
      <c r="H1715" s="2" t="s">
        <v>4438</v>
      </c>
      <c r="I1715" s="1" t="s">
        <v>1</v>
      </c>
      <c r="J1715" s="1" t="s">
        <v>1</v>
      </c>
      <c r="K1715" s="1" t="s">
        <v>1</v>
      </c>
      <c r="L1715" s="1" t="s">
        <v>1</v>
      </c>
      <c r="M1715" s="1">
        <v>0</v>
      </c>
      <c r="N1715" s="2" t="s">
        <v>1</v>
      </c>
      <c r="O1715" s="2" t="s">
        <v>2</v>
      </c>
      <c r="P1715" s="2" t="s">
        <v>1</v>
      </c>
      <c r="Q1715" s="1">
        <v>26.68</v>
      </c>
      <c r="R1715" s="1">
        <v>0</v>
      </c>
      <c r="S1715" s="1">
        <v>0</v>
      </c>
      <c r="T1715" s="1">
        <v>0</v>
      </c>
      <c r="U1715" s="2" t="s">
        <v>0</v>
      </c>
      <c r="V1715" s="1">
        <v>0</v>
      </c>
      <c r="W1715" s="1">
        <v>23</v>
      </c>
      <c r="X1715" s="2" t="s">
        <v>8</v>
      </c>
      <c r="Y1715" s="1">
        <v>3.6799999999999997</v>
      </c>
      <c r="Z1715" s="3">
        <v>0</v>
      </c>
      <c r="AA1715" s="3" t="s">
        <v>0</v>
      </c>
      <c r="AB1715" s="3">
        <v>0</v>
      </c>
      <c r="AC1715" s="3">
        <v>0</v>
      </c>
      <c r="AD1715" s="3" t="s">
        <v>0</v>
      </c>
      <c r="AE1715" s="3">
        <v>0</v>
      </c>
      <c r="AF1715" s="4">
        <v>0</v>
      </c>
      <c r="AG1715" s="4" t="s">
        <v>0</v>
      </c>
      <c r="AH1715" s="4">
        <v>0</v>
      </c>
      <c r="AI1715" s="4">
        <v>0</v>
      </c>
      <c r="AJ1715" s="4" t="s">
        <v>0</v>
      </c>
      <c r="AK1715" s="4">
        <v>0</v>
      </c>
      <c r="AL1715" s="4">
        <v>0</v>
      </c>
      <c r="AM1715" s="4" t="s">
        <v>1</v>
      </c>
      <c r="AN1715" s="4" t="s">
        <v>1</v>
      </c>
      <c r="AO1715" s="4" t="s">
        <v>1</v>
      </c>
      <c r="AP1715" s="4" t="s">
        <v>1</v>
      </c>
      <c r="AQ1715" s="4">
        <v>26.68</v>
      </c>
      <c r="AR1715" s="4">
        <v>0</v>
      </c>
    </row>
    <row r="1716" spans="1:44" x14ac:dyDescent="0.25">
      <c r="A1716" s="2" t="s">
        <v>970</v>
      </c>
      <c r="B1716" s="47">
        <v>44497</v>
      </c>
      <c r="C1716" s="2" t="s">
        <v>6</v>
      </c>
      <c r="D1716" s="2" t="s">
        <v>277</v>
      </c>
      <c r="E1716" s="2" t="s">
        <v>201</v>
      </c>
      <c r="F1716" s="2" t="s">
        <v>4439</v>
      </c>
      <c r="G1716" s="2" t="s">
        <v>3</v>
      </c>
      <c r="H1716" s="2" t="s">
        <v>4440</v>
      </c>
      <c r="I1716" s="1" t="s">
        <v>1</v>
      </c>
      <c r="J1716" s="1" t="s">
        <v>1</v>
      </c>
      <c r="K1716" s="1" t="s">
        <v>1</v>
      </c>
      <c r="L1716" s="1" t="s">
        <v>1</v>
      </c>
      <c r="M1716" s="1">
        <v>0</v>
      </c>
      <c r="N1716" s="2" t="s">
        <v>1</v>
      </c>
      <c r="O1716" s="2" t="s">
        <v>2</v>
      </c>
      <c r="P1716" s="2" t="s">
        <v>1</v>
      </c>
      <c r="Q1716" s="1">
        <v>1904.6502500000008</v>
      </c>
      <c r="R1716" s="1">
        <v>0</v>
      </c>
      <c r="S1716" s="1">
        <v>1687.8381500000007</v>
      </c>
      <c r="T1716" s="1">
        <v>0</v>
      </c>
      <c r="U1716" s="2" t="s">
        <v>0</v>
      </c>
      <c r="V1716" s="1">
        <v>0</v>
      </c>
      <c r="W1716" s="1">
        <v>186.90700000000001</v>
      </c>
      <c r="X1716" s="2" t="s">
        <v>0</v>
      </c>
      <c r="Y1716" s="1">
        <v>29.905100000000001</v>
      </c>
      <c r="Z1716" s="3">
        <v>0</v>
      </c>
      <c r="AA1716" s="3" t="s">
        <v>0</v>
      </c>
      <c r="AB1716" s="3">
        <v>0</v>
      </c>
      <c r="AC1716" s="3">
        <v>0</v>
      </c>
      <c r="AD1716" s="3" t="s">
        <v>0</v>
      </c>
      <c r="AE1716" s="3">
        <v>0</v>
      </c>
      <c r="AF1716" s="4">
        <v>0</v>
      </c>
      <c r="AG1716" s="4" t="s">
        <v>0</v>
      </c>
      <c r="AH1716" s="4">
        <v>0</v>
      </c>
      <c r="AI1716" s="4">
        <v>0</v>
      </c>
      <c r="AJ1716" s="4" t="s">
        <v>0</v>
      </c>
      <c r="AK1716" s="4">
        <v>0</v>
      </c>
      <c r="AL1716" s="4">
        <v>0</v>
      </c>
      <c r="AM1716" s="4" t="s">
        <v>1</v>
      </c>
      <c r="AN1716" s="4" t="s">
        <v>1</v>
      </c>
      <c r="AO1716" s="4" t="s">
        <v>1</v>
      </c>
      <c r="AP1716" s="4" t="s">
        <v>1</v>
      </c>
      <c r="AQ1716" s="4">
        <v>1904.6502500000006</v>
      </c>
      <c r="AR1716" s="4">
        <v>0</v>
      </c>
    </row>
    <row r="1717" spans="1:44" x14ac:dyDescent="0.25">
      <c r="A1717" s="2" t="s">
        <v>971</v>
      </c>
      <c r="B1717" s="47">
        <v>44497</v>
      </c>
      <c r="C1717" s="2" t="s">
        <v>6</v>
      </c>
      <c r="D1717" s="2" t="s">
        <v>1591</v>
      </c>
      <c r="E1717" s="2" t="s">
        <v>732</v>
      </c>
      <c r="F1717" s="2" t="s">
        <v>4441</v>
      </c>
      <c r="G1717" s="2" t="s">
        <v>3</v>
      </c>
      <c r="H1717" s="2" t="s">
        <v>4442</v>
      </c>
      <c r="I1717" s="1" t="s">
        <v>1</v>
      </c>
      <c r="J1717" s="1" t="s">
        <v>1</v>
      </c>
      <c r="K1717" s="1" t="s">
        <v>1</v>
      </c>
      <c r="L1717" s="1" t="s">
        <v>1</v>
      </c>
      <c r="M1717" s="1">
        <v>0</v>
      </c>
      <c r="N1717" s="2" t="s">
        <v>1</v>
      </c>
      <c r="O1717" s="2" t="s">
        <v>2</v>
      </c>
      <c r="P1717" s="2" t="s">
        <v>1</v>
      </c>
      <c r="Q1717" s="1">
        <v>1667.8081779999993</v>
      </c>
      <c r="R1717" s="1">
        <v>0</v>
      </c>
      <c r="S1717" s="1">
        <v>1261.5897999999995</v>
      </c>
      <c r="T1717" s="1">
        <v>0</v>
      </c>
      <c r="U1717" s="2" t="s">
        <v>0</v>
      </c>
      <c r="V1717" s="1">
        <v>0</v>
      </c>
      <c r="W1717" s="1">
        <v>350.1882500000001</v>
      </c>
      <c r="X1717" s="2" t="s">
        <v>8</v>
      </c>
      <c r="Y1717" s="1">
        <v>56.030127999999976</v>
      </c>
      <c r="Z1717" s="3">
        <v>0</v>
      </c>
      <c r="AA1717" s="3" t="s">
        <v>0</v>
      </c>
      <c r="AB1717" s="3">
        <v>0</v>
      </c>
      <c r="AC1717" s="3">
        <v>0</v>
      </c>
      <c r="AD1717" s="3" t="s">
        <v>0</v>
      </c>
      <c r="AE1717" s="3">
        <v>0</v>
      </c>
      <c r="AF1717" s="4">
        <v>0</v>
      </c>
      <c r="AG1717" s="4" t="s">
        <v>0</v>
      </c>
      <c r="AH1717" s="4">
        <v>0</v>
      </c>
      <c r="AI1717" s="4">
        <v>0</v>
      </c>
      <c r="AJ1717" s="4" t="s">
        <v>0</v>
      </c>
      <c r="AK1717" s="4">
        <v>0</v>
      </c>
      <c r="AL1717" s="4">
        <v>0</v>
      </c>
      <c r="AM1717" s="4" t="s">
        <v>1</v>
      </c>
      <c r="AN1717" s="4" t="s">
        <v>1</v>
      </c>
      <c r="AO1717" s="4" t="s">
        <v>1</v>
      </c>
      <c r="AP1717" s="4" t="s">
        <v>1</v>
      </c>
      <c r="AQ1717" s="4">
        <v>1667.8081779999995</v>
      </c>
      <c r="AR1717" s="4">
        <v>0</v>
      </c>
    </row>
    <row r="1718" spans="1:44" x14ac:dyDescent="0.25">
      <c r="A1718" s="2" t="s">
        <v>972</v>
      </c>
      <c r="B1718" s="47">
        <v>44497</v>
      </c>
      <c r="C1718" s="2" t="s">
        <v>6</v>
      </c>
      <c r="D1718" s="2" t="s">
        <v>5</v>
      </c>
      <c r="E1718" s="2" t="s">
        <v>174</v>
      </c>
      <c r="F1718" s="2" t="s">
        <v>2636</v>
      </c>
      <c r="G1718" s="2" t="s">
        <v>3</v>
      </c>
      <c r="H1718" s="2" t="s">
        <v>4443</v>
      </c>
      <c r="I1718" s="1" t="s">
        <v>1</v>
      </c>
      <c r="J1718" s="1" t="s">
        <v>1</v>
      </c>
      <c r="K1718" s="1" t="s">
        <v>1</v>
      </c>
      <c r="L1718" s="1" t="s">
        <v>1</v>
      </c>
      <c r="M1718" s="1">
        <v>0</v>
      </c>
      <c r="N1718" s="2" t="s">
        <v>1</v>
      </c>
      <c r="O1718" s="2" t="s">
        <v>97</v>
      </c>
      <c r="P1718" s="2" t="s">
        <v>1</v>
      </c>
      <c r="Q1718" s="1">
        <v>0</v>
      </c>
      <c r="R1718" s="1">
        <v>0</v>
      </c>
      <c r="S1718" s="1">
        <v>0</v>
      </c>
      <c r="T1718" s="1">
        <v>0</v>
      </c>
      <c r="U1718" s="2" t="s">
        <v>0</v>
      </c>
      <c r="V1718" s="1">
        <v>0</v>
      </c>
      <c r="W1718" s="1">
        <v>0</v>
      </c>
      <c r="X1718" s="2" t="s">
        <v>8</v>
      </c>
      <c r="Y1718" s="1">
        <v>0</v>
      </c>
      <c r="Z1718" s="3">
        <v>0</v>
      </c>
      <c r="AA1718" s="3" t="s">
        <v>0</v>
      </c>
      <c r="AB1718" s="3">
        <v>0</v>
      </c>
      <c r="AC1718" s="3">
        <v>0</v>
      </c>
      <c r="AD1718" s="3" t="s">
        <v>0</v>
      </c>
      <c r="AE1718" s="3">
        <v>0</v>
      </c>
      <c r="AF1718" s="4">
        <v>0</v>
      </c>
      <c r="AG1718" s="4" t="s">
        <v>0</v>
      </c>
      <c r="AH1718" s="4">
        <v>0</v>
      </c>
      <c r="AI1718" s="4">
        <v>0</v>
      </c>
      <c r="AJ1718" s="4" t="s">
        <v>0</v>
      </c>
      <c r="AK1718" s="4">
        <v>0</v>
      </c>
      <c r="AL1718" s="4">
        <v>0</v>
      </c>
      <c r="AM1718" s="4" t="s">
        <v>1</v>
      </c>
      <c r="AN1718" s="4" t="s">
        <v>1</v>
      </c>
      <c r="AO1718" s="4" t="s">
        <v>1</v>
      </c>
      <c r="AP1718" s="4" t="s">
        <v>1</v>
      </c>
      <c r="AQ1718" s="4">
        <v>0</v>
      </c>
      <c r="AR1718" s="4">
        <v>0</v>
      </c>
    </row>
    <row r="1719" spans="1:44" x14ac:dyDescent="0.25">
      <c r="A1719" s="2" t="s">
        <v>973</v>
      </c>
      <c r="B1719" s="47">
        <v>44497</v>
      </c>
      <c r="C1719" s="2" t="s">
        <v>6</v>
      </c>
      <c r="D1719" s="2" t="s">
        <v>929</v>
      </c>
      <c r="E1719" s="2" t="s">
        <v>930</v>
      </c>
      <c r="F1719" s="2" t="s">
        <v>4444</v>
      </c>
      <c r="G1719" s="2" t="s">
        <v>3</v>
      </c>
      <c r="H1719" s="2" t="s">
        <v>4445</v>
      </c>
      <c r="I1719" s="1" t="s">
        <v>1</v>
      </c>
      <c r="J1719" s="1" t="s">
        <v>1</v>
      </c>
      <c r="K1719" s="1" t="s">
        <v>1</v>
      </c>
      <c r="L1719" s="1" t="s">
        <v>1</v>
      </c>
      <c r="M1719" s="1">
        <v>0</v>
      </c>
      <c r="N1719" s="2" t="s">
        <v>1</v>
      </c>
      <c r="O1719" s="2" t="s">
        <v>4446</v>
      </c>
      <c r="P1719" s="2" t="s">
        <v>4447</v>
      </c>
      <c r="Q1719" s="1">
        <v>6.05</v>
      </c>
      <c r="R1719" s="1">
        <v>0</v>
      </c>
      <c r="S1719" s="1">
        <v>6.05</v>
      </c>
      <c r="T1719" s="1">
        <v>0</v>
      </c>
      <c r="U1719" s="2" t="s">
        <v>0</v>
      </c>
      <c r="V1719" s="1">
        <v>0</v>
      </c>
      <c r="W1719" s="1">
        <v>0</v>
      </c>
      <c r="X1719" s="2" t="s">
        <v>0</v>
      </c>
      <c r="Y1719" s="1">
        <v>0</v>
      </c>
      <c r="Z1719" s="3">
        <v>0</v>
      </c>
      <c r="AA1719" s="3" t="s">
        <v>0</v>
      </c>
      <c r="AB1719" s="3">
        <v>0</v>
      </c>
      <c r="AC1719" s="3">
        <v>0</v>
      </c>
      <c r="AD1719" s="3" t="s">
        <v>0</v>
      </c>
      <c r="AE1719" s="3">
        <v>0</v>
      </c>
      <c r="AF1719" s="4">
        <v>0</v>
      </c>
      <c r="AG1719" s="4" t="s">
        <v>0</v>
      </c>
      <c r="AH1719" s="4">
        <v>0</v>
      </c>
      <c r="AI1719" s="4">
        <v>0</v>
      </c>
      <c r="AJ1719" s="4" t="s">
        <v>0</v>
      </c>
      <c r="AK1719" s="4">
        <v>0</v>
      </c>
      <c r="AL1719" s="4">
        <v>0</v>
      </c>
      <c r="AM1719" s="4" t="s">
        <v>1</v>
      </c>
      <c r="AN1719" s="4" t="s">
        <v>1</v>
      </c>
      <c r="AO1719" s="4" t="s">
        <v>1</v>
      </c>
      <c r="AP1719" s="4" t="s">
        <v>1</v>
      </c>
      <c r="AQ1719" s="4">
        <v>6.05</v>
      </c>
      <c r="AR1719" s="4">
        <v>0</v>
      </c>
    </row>
    <row r="1720" spans="1:44" x14ac:dyDescent="0.25">
      <c r="A1720" s="2" t="s">
        <v>974</v>
      </c>
      <c r="B1720" s="47">
        <v>44497</v>
      </c>
      <c r="C1720" s="2" t="s">
        <v>6</v>
      </c>
      <c r="D1720" s="2" t="s">
        <v>929</v>
      </c>
      <c r="E1720" s="2" t="s">
        <v>930</v>
      </c>
      <c r="F1720" s="2" t="s">
        <v>4444</v>
      </c>
      <c r="G1720" s="2" t="s">
        <v>3</v>
      </c>
      <c r="H1720" s="2" t="s">
        <v>4448</v>
      </c>
      <c r="I1720" s="1" t="s">
        <v>1</v>
      </c>
      <c r="J1720" s="1" t="s">
        <v>1</v>
      </c>
      <c r="K1720" s="1" t="s">
        <v>1</v>
      </c>
      <c r="L1720" s="1" t="s">
        <v>1</v>
      </c>
      <c r="M1720" s="1">
        <v>0</v>
      </c>
      <c r="N1720" s="2" t="s">
        <v>1</v>
      </c>
      <c r="O1720" s="2" t="s">
        <v>4449</v>
      </c>
      <c r="P1720" s="2" t="s">
        <v>4450</v>
      </c>
      <c r="Q1720" s="1">
        <v>3.6259999999999999</v>
      </c>
      <c r="R1720" s="1">
        <v>0</v>
      </c>
      <c r="S1720" s="1">
        <v>1.0739999999999998</v>
      </c>
      <c r="T1720" s="1">
        <v>2.2000000000000002</v>
      </c>
      <c r="U1720" s="2" t="s">
        <v>8</v>
      </c>
      <c r="V1720" s="1">
        <v>0.35199999999999998</v>
      </c>
      <c r="W1720" s="1">
        <v>0</v>
      </c>
      <c r="X1720" s="2" t="s">
        <v>0</v>
      </c>
      <c r="Y1720" s="1">
        <v>0</v>
      </c>
      <c r="Z1720" s="3">
        <v>0</v>
      </c>
      <c r="AA1720" s="3" t="s">
        <v>0</v>
      </c>
      <c r="AB1720" s="3">
        <v>0</v>
      </c>
      <c r="AC1720" s="3">
        <v>0</v>
      </c>
      <c r="AD1720" s="3" t="s">
        <v>0</v>
      </c>
      <c r="AE1720" s="3">
        <v>0</v>
      </c>
      <c r="AF1720" s="4">
        <v>0</v>
      </c>
      <c r="AG1720" s="4" t="s">
        <v>0</v>
      </c>
      <c r="AH1720" s="4">
        <v>0</v>
      </c>
      <c r="AI1720" s="4">
        <v>0</v>
      </c>
      <c r="AJ1720" s="4" t="s">
        <v>0</v>
      </c>
      <c r="AK1720" s="4">
        <v>0</v>
      </c>
      <c r="AL1720" s="4">
        <v>0</v>
      </c>
      <c r="AM1720" s="4" t="s">
        <v>1</v>
      </c>
      <c r="AN1720" s="4" t="s">
        <v>1</v>
      </c>
      <c r="AO1720" s="4" t="s">
        <v>1</v>
      </c>
      <c r="AP1720" s="4" t="s">
        <v>1</v>
      </c>
      <c r="AQ1720" s="4">
        <v>3.6259999999999999</v>
      </c>
      <c r="AR1720" s="4">
        <v>0</v>
      </c>
    </row>
    <row r="1721" spans="1:44" x14ac:dyDescent="0.25">
      <c r="A1721" s="2" t="s">
        <v>975</v>
      </c>
      <c r="B1721" s="47">
        <v>44497</v>
      </c>
      <c r="C1721" s="2" t="s">
        <v>6</v>
      </c>
      <c r="D1721" s="2" t="s">
        <v>929</v>
      </c>
      <c r="E1721" s="2" t="s">
        <v>930</v>
      </c>
      <c r="F1721" s="2" t="s">
        <v>4444</v>
      </c>
      <c r="G1721" s="2" t="s">
        <v>12</v>
      </c>
      <c r="H1721" s="2" t="s">
        <v>1</v>
      </c>
      <c r="I1721" s="1" t="s">
        <v>1523</v>
      </c>
      <c r="J1721" s="1" t="s">
        <v>1</v>
      </c>
      <c r="K1721" s="1" t="s">
        <v>4451</v>
      </c>
      <c r="L1721" s="1" t="s">
        <v>4315</v>
      </c>
      <c r="M1721" s="1">
        <v>10.050000000000001</v>
      </c>
      <c r="N1721" s="2" t="s">
        <v>11</v>
      </c>
      <c r="O1721" s="2" t="s">
        <v>4452</v>
      </c>
      <c r="P1721" s="2" t="s">
        <v>4453</v>
      </c>
      <c r="Q1721" s="1">
        <v>-3.6764999999999999</v>
      </c>
      <c r="R1721" s="1">
        <v>0</v>
      </c>
      <c r="S1721" s="1">
        <v>-3.6764999999999999</v>
      </c>
      <c r="T1721" s="1">
        <v>0</v>
      </c>
      <c r="U1721" s="2" t="s">
        <v>0</v>
      </c>
      <c r="V1721" s="1">
        <v>0</v>
      </c>
      <c r="W1721" s="1">
        <v>0</v>
      </c>
      <c r="X1721" s="2" t="s">
        <v>0</v>
      </c>
      <c r="Y1721" s="1">
        <v>0</v>
      </c>
      <c r="Z1721" s="3">
        <v>0</v>
      </c>
      <c r="AA1721" s="3" t="s">
        <v>0</v>
      </c>
      <c r="AB1721" s="3">
        <v>0</v>
      </c>
      <c r="AC1721" s="3">
        <v>0</v>
      </c>
      <c r="AD1721" s="3" t="s">
        <v>0</v>
      </c>
      <c r="AE1721" s="3">
        <v>0</v>
      </c>
      <c r="AF1721" s="4">
        <v>0</v>
      </c>
      <c r="AG1721" s="4" t="s">
        <v>0</v>
      </c>
      <c r="AH1721" s="4">
        <v>0</v>
      </c>
      <c r="AI1721" s="4">
        <v>0</v>
      </c>
      <c r="AJ1721" s="4" t="s">
        <v>0</v>
      </c>
      <c r="AK1721" s="4">
        <v>0</v>
      </c>
      <c r="AL1721" s="4">
        <v>0</v>
      </c>
      <c r="AM1721" s="4" t="s">
        <v>1</v>
      </c>
      <c r="AN1721" s="4" t="s">
        <v>1</v>
      </c>
      <c r="AO1721" s="4" t="s">
        <v>1</v>
      </c>
      <c r="AP1721" s="4" t="s">
        <v>1</v>
      </c>
      <c r="AQ1721" s="4">
        <v>-3.6764999999999999</v>
      </c>
      <c r="AR1721" s="4">
        <v>0</v>
      </c>
    </row>
    <row r="1722" spans="1:44" x14ac:dyDescent="0.25">
      <c r="A1722" s="2" t="s">
        <v>976</v>
      </c>
      <c r="B1722" s="47">
        <v>44497</v>
      </c>
      <c r="C1722" s="2" t="s">
        <v>6</v>
      </c>
      <c r="D1722" s="2" t="s">
        <v>929</v>
      </c>
      <c r="E1722" s="2" t="s">
        <v>930</v>
      </c>
      <c r="F1722" s="2" t="s">
        <v>4444</v>
      </c>
      <c r="G1722" s="2" t="s">
        <v>3</v>
      </c>
      <c r="H1722" s="2" t="s">
        <v>4454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2</v>
      </c>
      <c r="P1722" s="2" t="s">
        <v>1</v>
      </c>
      <c r="Q1722" s="1">
        <v>298.86045000000007</v>
      </c>
      <c r="R1722" s="1">
        <v>0</v>
      </c>
      <c r="S1722" s="1">
        <v>217.51545000000004</v>
      </c>
      <c r="T1722" s="1">
        <v>0</v>
      </c>
      <c r="U1722" s="2" t="s">
        <v>0</v>
      </c>
      <c r="V1722" s="1">
        <v>0</v>
      </c>
      <c r="W1722" s="1">
        <v>70.125</v>
      </c>
      <c r="X1722" s="2" t="s">
        <v>0</v>
      </c>
      <c r="Y1722" s="1">
        <v>11.22</v>
      </c>
      <c r="Z1722" s="3">
        <v>0</v>
      </c>
      <c r="AA1722" s="3" t="s">
        <v>0</v>
      </c>
      <c r="AB1722" s="3">
        <v>0</v>
      </c>
      <c r="AC1722" s="3">
        <v>0</v>
      </c>
      <c r="AD1722" s="3" t="s">
        <v>0</v>
      </c>
      <c r="AE1722" s="3">
        <v>0</v>
      </c>
      <c r="AF1722" s="4">
        <v>0</v>
      </c>
      <c r="AG1722" s="4" t="s">
        <v>0</v>
      </c>
      <c r="AH1722" s="4">
        <v>0</v>
      </c>
      <c r="AI1722" s="4">
        <v>0</v>
      </c>
      <c r="AJ1722" s="4" t="s">
        <v>0</v>
      </c>
      <c r="AK1722" s="4">
        <v>0</v>
      </c>
      <c r="AL1722" s="4">
        <v>0</v>
      </c>
      <c r="AM1722" s="4" t="s">
        <v>1</v>
      </c>
      <c r="AN1722" s="4" t="s">
        <v>1</v>
      </c>
      <c r="AO1722" s="4" t="s">
        <v>1</v>
      </c>
      <c r="AP1722" s="4" t="s">
        <v>1</v>
      </c>
      <c r="AQ1722" s="4">
        <v>298.86045000000007</v>
      </c>
      <c r="AR1722" s="4">
        <v>0</v>
      </c>
    </row>
    <row r="1723" spans="1:44" x14ac:dyDescent="0.25">
      <c r="A1723" s="2" t="s">
        <v>977</v>
      </c>
      <c r="B1723" s="47">
        <v>44497</v>
      </c>
      <c r="C1723" s="2" t="s">
        <v>6</v>
      </c>
      <c r="D1723" s="2" t="s">
        <v>929</v>
      </c>
      <c r="E1723" s="2" t="s">
        <v>930</v>
      </c>
      <c r="F1723" s="2" t="s">
        <v>4444</v>
      </c>
      <c r="G1723" s="2" t="s">
        <v>3</v>
      </c>
      <c r="H1723" s="2" t="s">
        <v>4455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1">
        <v>18.200600000000001</v>
      </c>
      <c r="R1723" s="1">
        <v>0</v>
      </c>
      <c r="S1723" s="1">
        <v>12.389000000000001</v>
      </c>
      <c r="T1723" s="1">
        <v>0</v>
      </c>
      <c r="U1723" s="2" t="s">
        <v>0</v>
      </c>
      <c r="V1723" s="1">
        <v>0</v>
      </c>
      <c r="W1723" s="1">
        <v>5.01</v>
      </c>
      <c r="X1723" s="2" t="s">
        <v>8</v>
      </c>
      <c r="Y1723" s="1">
        <v>0.80159999999999998</v>
      </c>
      <c r="Z1723" s="3">
        <v>0</v>
      </c>
      <c r="AA1723" s="3" t="s">
        <v>0</v>
      </c>
      <c r="AB1723" s="3">
        <v>0</v>
      </c>
      <c r="AC1723" s="3">
        <v>0</v>
      </c>
      <c r="AD1723" s="3" t="s">
        <v>0</v>
      </c>
      <c r="AE1723" s="3">
        <v>0</v>
      </c>
      <c r="AF1723" s="4">
        <v>0</v>
      </c>
      <c r="AG1723" s="4" t="s">
        <v>0</v>
      </c>
      <c r="AH1723" s="4">
        <v>0</v>
      </c>
      <c r="AI1723" s="4">
        <v>0</v>
      </c>
      <c r="AJ1723" s="4" t="s">
        <v>0</v>
      </c>
      <c r="AK1723" s="4">
        <v>0</v>
      </c>
      <c r="AL1723" s="4">
        <v>0</v>
      </c>
      <c r="AM1723" s="4" t="s">
        <v>1</v>
      </c>
      <c r="AN1723" s="4" t="s">
        <v>1</v>
      </c>
      <c r="AO1723" s="4" t="s">
        <v>1</v>
      </c>
      <c r="AP1723" s="4" t="s">
        <v>1</v>
      </c>
      <c r="AQ1723" s="4">
        <v>18.200600000000001</v>
      </c>
      <c r="AR1723" s="4">
        <v>0</v>
      </c>
    </row>
    <row r="1724" spans="1:44" x14ac:dyDescent="0.25">
      <c r="A1724" s="2" t="s">
        <v>978</v>
      </c>
      <c r="B1724" s="47">
        <v>44497</v>
      </c>
      <c r="C1724" s="2" t="s">
        <v>6</v>
      </c>
      <c r="D1724" s="2" t="s">
        <v>929</v>
      </c>
      <c r="E1724" s="2" t="s">
        <v>930</v>
      </c>
      <c r="F1724" s="2" t="s">
        <v>4444</v>
      </c>
      <c r="G1724" s="2" t="s">
        <v>3</v>
      </c>
      <c r="H1724" s="2" t="s">
        <v>4456</v>
      </c>
      <c r="I1724" s="1" t="s">
        <v>1</v>
      </c>
      <c r="J1724" s="1" t="s">
        <v>1</v>
      </c>
      <c r="K1724" s="1" t="s">
        <v>1</v>
      </c>
      <c r="L1724" s="1" t="s">
        <v>1</v>
      </c>
      <c r="M1724" s="1">
        <v>0</v>
      </c>
      <c r="N1724" s="2" t="s">
        <v>1</v>
      </c>
      <c r="O1724" s="2" t="s">
        <v>2</v>
      </c>
      <c r="P1724" s="2" t="s">
        <v>1</v>
      </c>
      <c r="Q1724" s="1">
        <v>736.25144999999998</v>
      </c>
      <c r="R1724" s="1">
        <v>0</v>
      </c>
      <c r="S1724" s="1">
        <v>578.15665000000013</v>
      </c>
      <c r="T1724" s="1">
        <v>0</v>
      </c>
      <c r="U1724" s="2" t="s">
        <v>0</v>
      </c>
      <c r="V1724" s="1">
        <v>0</v>
      </c>
      <c r="W1724" s="1">
        <v>136.2886</v>
      </c>
      <c r="X1724" s="2" t="s">
        <v>0</v>
      </c>
      <c r="Y1724" s="1">
        <v>21.806200000000004</v>
      </c>
      <c r="Z1724" s="3">
        <v>0</v>
      </c>
      <c r="AA1724" s="3" t="s">
        <v>0</v>
      </c>
      <c r="AB1724" s="3">
        <v>0</v>
      </c>
      <c r="AC1724" s="3">
        <v>0</v>
      </c>
      <c r="AD1724" s="3" t="s">
        <v>0</v>
      </c>
      <c r="AE1724" s="3">
        <v>0</v>
      </c>
      <c r="AF1724" s="4">
        <v>0</v>
      </c>
      <c r="AG1724" s="4" t="s">
        <v>0</v>
      </c>
      <c r="AH1724" s="4">
        <v>0</v>
      </c>
      <c r="AI1724" s="4">
        <v>0</v>
      </c>
      <c r="AJ1724" s="4" t="s">
        <v>0</v>
      </c>
      <c r="AK1724" s="4">
        <v>0</v>
      </c>
      <c r="AL1724" s="4">
        <v>0</v>
      </c>
      <c r="AM1724" s="4" t="s">
        <v>1</v>
      </c>
      <c r="AN1724" s="4" t="s">
        <v>1</v>
      </c>
      <c r="AO1724" s="4" t="s">
        <v>1</v>
      </c>
      <c r="AP1724" s="4" t="s">
        <v>1</v>
      </c>
      <c r="AQ1724" s="4">
        <v>736.25145000000009</v>
      </c>
      <c r="AR1724" s="4">
        <v>0</v>
      </c>
    </row>
    <row r="1725" spans="1:44" x14ac:dyDescent="0.25">
      <c r="A1725" s="2" t="s">
        <v>979</v>
      </c>
      <c r="B1725" s="47">
        <v>44497</v>
      </c>
      <c r="C1725" s="2" t="s">
        <v>6</v>
      </c>
      <c r="D1725" s="2" t="s">
        <v>884</v>
      </c>
      <c r="E1725" s="2" t="s">
        <v>850</v>
      </c>
      <c r="F1725" s="2" t="s">
        <v>4457</v>
      </c>
      <c r="G1725" s="2" t="s">
        <v>3</v>
      </c>
      <c r="H1725" s="2" t="s">
        <v>3188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2</v>
      </c>
      <c r="P1725" s="2" t="s">
        <v>1</v>
      </c>
      <c r="Q1725" s="1">
        <v>0</v>
      </c>
      <c r="R1725" s="1">
        <v>0</v>
      </c>
      <c r="S1725" s="1">
        <v>0</v>
      </c>
      <c r="T1725" s="1">
        <v>0</v>
      </c>
      <c r="U1725" s="2" t="s">
        <v>0</v>
      </c>
      <c r="V1725" s="1">
        <v>0</v>
      </c>
      <c r="W1725" s="1">
        <v>0</v>
      </c>
      <c r="X1725" s="2" t="s">
        <v>8</v>
      </c>
      <c r="Y1725" s="1">
        <v>0</v>
      </c>
      <c r="Z1725" s="3">
        <v>0</v>
      </c>
      <c r="AA1725" s="3" t="s">
        <v>0</v>
      </c>
      <c r="AB1725" s="3">
        <v>0</v>
      </c>
      <c r="AC1725" s="3">
        <v>0</v>
      </c>
      <c r="AD1725" s="3" t="s">
        <v>0</v>
      </c>
      <c r="AE1725" s="3">
        <v>0</v>
      </c>
      <c r="AF1725" s="4">
        <v>0</v>
      </c>
      <c r="AG1725" s="4" t="s">
        <v>0</v>
      </c>
      <c r="AH1725" s="4">
        <v>0</v>
      </c>
      <c r="AI1725" s="4">
        <v>0</v>
      </c>
      <c r="AJ1725" s="4" t="s">
        <v>0</v>
      </c>
      <c r="AK1725" s="4">
        <v>0</v>
      </c>
      <c r="AL1725" s="4">
        <v>0</v>
      </c>
      <c r="AO1725" s="4">
        <v>0</v>
      </c>
      <c r="AP1725" s="4">
        <v>0</v>
      </c>
      <c r="AQ1725" s="4">
        <v>0</v>
      </c>
      <c r="AR1725" s="4">
        <v>0</v>
      </c>
    </row>
    <row r="1726" spans="1:44" x14ac:dyDescent="0.25">
      <c r="A1726" s="2" t="s">
        <v>980</v>
      </c>
      <c r="B1726" s="47">
        <v>44498</v>
      </c>
      <c r="C1726" s="2" t="s">
        <v>6</v>
      </c>
      <c r="D1726" s="2" t="s">
        <v>48</v>
      </c>
      <c r="E1726" s="2" t="s">
        <v>229</v>
      </c>
      <c r="F1726" s="2" t="s">
        <v>4458</v>
      </c>
      <c r="G1726" s="2" t="s">
        <v>3</v>
      </c>
      <c r="H1726" s="2" t="s">
        <v>4459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4460</v>
      </c>
      <c r="P1726" s="2" t="s">
        <v>4461</v>
      </c>
      <c r="Q1726" s="1">
        <v>26.951899999999998</v>
      </c>
      <c r="R1726" s="1">
        <v>0</v>
      </c>
      <c r="S1726" s="1">
        <v>26.951899999999998</v>
      </c>
      <c r="T1726" s="1">
        <v>0</v>
      </c>
      <c r="U1726" s="2" t="s">
        <v>0</v>
      </c>
      <c r="V1726" s="1">
        <v>0</v>
      </c>
      <c r="W1726" s="1">
        <v>0</v>
      </c>
      <c r="X1726" s="2" t="s">
        <v>0</v>
      </c>
      <c r="Y1726" s="1">
        <v>0</v>
      </c>
      <c r="Z1726" s="3">
        <v>0</v>
      </c>
      <c r="AA1726" s="3" t="s">
        <v>0</v>
      </c>
      <c r="AB1726" s="3">
        <v>0</v>
      </c>
      <c r="AC1726" s="3">
        <v>0</v>
      </c>
      <c r="AD1726" s="3" t="s">
        <v>0</v>
      </c>
      <c r="AE1726" s="3">
        <v>0</v>
      </c>
      <c r="AF1726" s="4">
        <v>0</v>
      </c>
      <c r="AG1726" s="4" t="s">
        <v>0</v>
      </c>
      <c r="AH1726" s="4">
        <v>0</v>
      </c>
      <c r="AI1726" s="4">
        <v>0</v>
      </c>
      <c r="AJ1726" s="4" t="s">
        <v>0</v>
      </c>
      <c r="AK1726" s="4">
        <v>0</v>
      </c>
      <c r="AL1726" s="4">
        <v>0</v>
      </c>
      <c r="AM1726" s="4" t="s">
        <v>1</v>
      </c>
      <c r="AN1726" s="4" t="s">
        <v>1</v>
      </c>
      <c r="AO1726" s="4" t="s">
        <v>1</v>
      </c>
      <c r="AP1726" s="4" t="s">
        <v>1</v>
      </c>
      <c r="AQ1726" s="4">
        <v>26.951899999999998</v>
      </c>
      <c r="AR1726" s="4">
        <v>0</v>
      </c>
    </row>
    <row r="1727" spans="1:44" x14ac:dyDescent="0.25">
      <c r="A1727" s="2" t="s">
        <v>981</v>
      </c>
      <c r="B1727" s="47">
        <v>44498</v>
      </c>
      <c r="C1727" s="2" t="s">
        <v>6</v>
      </c>
      <c r="D1727" s="2" t="s">
        <v>48</v>
      </c>
      <c r="E1727" s="2" t="s">
        <v>229</v>
      </c>
      <c r="F1727" s="2" t="s">
        <v>4458</v>
      </c>
      <c r="G1727" s="2" t="s">
        <v>12</v>
      </c>
      <c r="H1727" s="2" t="s">
        <v>1</v>
      </c>
      <c r="I1727" s="1" t="s">
        <v>4462</v>
      </c>
      <c r="J1727" s="1" t="s">
        <v>1</v>
      </c>
      <c r="K1727" s="1" t="s">
        <v>4463</v>
      </c>
      <c r="L1727" s="1" t="s">
        <v>4464</v>
      </c>
      <c r="M1727" s="1">
        <v>18.510000000000002</v>
      </c>
      <c r="N1727" s="2" t="s">
        <v>11</v>
      </c>
      <c r="O1727" s="2" t="s">
        <v>4465</v>
      </c>
      <c r="P1727" s="2" t="s">
        <v>4466</v>
      </c>
      <c r="Q1727" s="1">
        <v>-18.510000000000002</v>
      </c>
      <c r="R1727" s="1">
        <v>0</v>
      </c>
      <c r="S1727" s="1">
        <v>-18.510000000000002</v>
      </c>
      <c r="T1727" s="1">
        <v>0</v>
      </c>
      <c r="U1727" s="2" t="s">
        <v>0</v>
      </c>
      <c r="V1727" s="1">
        <v>0</v>
      </c>
      <c r="W1727" s="1">
        <v>0</v>
      </c>
      <c r="X1727" s="2" t="s">
        <v>0</v>
      </c>
      <c r="Y1727" s="1">
        <v>0</v>
      </c>
      <c r="Z1727" s="3">
        <v>0</v>
      </c>
      <c r="AA1727" s="3" t="s">
        <v>0</v>
      </c>
      <c r="AB1727" s="3">
        <v>0</v>
      </c>
      <c r="AC1727" s="3">
        <v>0</v>
      </c>
      <c r="AD1727" s="3" t="s">
        <v>0</v>
      </c>
      <c r="AE1727" s="3">
        <v>0</v>
      </c>
      <c r="AF1727" s="4">
        <v>0</v>
      </c>
      <c r="AG1727" s="4" t="s">
        <v>0</v>
      </c>
      <c r="AH1727" s="4">
        <v>0</v>
      </c>
      <c r="AI1727" s="4">
        <v>0</v>
      </c>
      <c r="AJ1727" s="4" t="s">
        <v>0</v>
      </c>
      <c r="AK1727" s="4">
        <v>0</v>
      </c>
      <c r="AL1727" s="4">
        <v>0</v>
      </c>
      <c r="AM1727" s="4" t="s">
        <v>1</v>
      </c>
      <c r="AN1727" s="4" t="s">
        <v>1</v>
      </c>
      <c r="AO1727" s="4" t="s">
        <v>1</v>
      </c>
      <c r="AP1727" s="4" t="s">
        <v>1</v>
      </c>
      <c r="AQ1727" s="4">
        <v>-18.510000000000002</v>
      </c>
      <c r="AR1727" s="4">
        <v>0</v>
      </c>
    </row>
    <row r="1728" spans="1:44" x14ac:dyDescent="0.25">
      <c r="A1728" s="2" t="s">
        <v>982</v>
      </c>
      <c r="B1728" s="47">
        <v>44498</v>
      </c>
      <c r="C1728" s="2" t="s">
        <v>6</v>
      </c>
      <c r="D1728" s="2" t="s">
        <v>48</v>
      </c>
      <c r="E1728" s="2" t="s">
        <v>229</v>
      </c>
      <c r="F1728" s="2" t="s">
        <v>4458</v>
      </c>
      <c r="G1728" s="2" t="s">
        <v>3</v>
      </c>
      <c r="H1728" s="2" t="s">
        <v>4467</v>
      </c>
      <c r="I1728" s="1" t="s">
        <v>1</v>
      </c>
      <c r="J1728" s="1" t="s">
        <v>1</v>
      </c>
      <c r="K1728" s="1" t="s">
        <v>1</v>
      </c>
      <c r="L1728" s="1" t="s">
        <v>1</v>
      </c>
      <c r="M1728" s="1">
        <v>0</v>
      </c>
      <c r="N1728" s="2" t="s">
        <v>1</v>
      </c>
      <c r="O1728" s="2" t="s">
        <v>2</v>
      </c>
      <c r="P1728" s="2" t="s">
        <v>1</v>
      </c>
      <c r="Q1728" s="1">
        <v>2254.8712080000005</v>
      </c>
      <c r="R1728" s="1">
        <v>0</v>
      </c>
      <c r="S1728" s="1">
        <v>1584.7469000000001</v>
      </c>
      <c r="T1728" s="1">
        <v>0</v>
      </c>
      <c r="U1728" s="2" t="s">
        <v>0</v>
      </c>
      <c r="V1728" s="1">
        <v>0</v>
      </c>
      <c r="W1728" s="1">
        <v>577.6934</v>
      </c>
      <c r="X1728" s="2" t="s">
        <v>0</v>
      </c>
      <c r="Y1728" s="1">
        <v>92.430908000000002</v>
      </c>
      <c r="Z1728" s="3">
        <v>0</v>
      </c>
      <c r="AA1728" s="3" t="s">
        <v>0</v>
      </c>
      <c r="AB1728" s="3">
        <v>0</v>
      </c>
      <c r="AC1728" s="3">
        <v>0</v>
      </c>
      <c r="AD1728" s="3" t="s">
        <v>0</v>
      </c>
      <c r="AE1728" s="3">
        <v>0</v>
      </c>
      <c r="AF1728" s="4">
        <v>0</v>
      </c>
      <c r="AG1728" s="4" t="s">
        <v>0</v>
      </c>
      <c r="AH1728" s="4">
        <v>0</v>
      </c>
      <c r="AI1728" s="4">
        <v>0</v>
      </c>
      <c r="AJ1728" s="4" t="s">
        <v>0</v>
      </c>
      <c r="AK1728" s="4">
        <v>0</v>
      </c>
      <c r="AL1728" s="4">
        <v>0</v>
      </c>
      <c r="AM1728" s="4" t="s">
        <v>1</v>
      </c>
      <c r="AN1728" s="4" t="s">
        <v>1</v>
      </c>
      <c r="AO1728" s="4" t="s">
        <v>1</v>
      </c>
      <c r="AP1728" s="4" t="s">
        <v>1</v>
      </c>
      <c r="AQ1728" s="4">
        <v>2254.871208</v>
      </c>
      <c r="AR1728" s="4">
        <v>0</v>
      </c>
    </row>
    <row r="1729" spans="1:44" x14ac:dyDescent="0.25">
      <c r="A1729" s="2" t="s">
        <v>983</v>
      </c>
      <c r="B1729" s="47">
        <v>44498</v>
      </c>
      <c r="C1729" s="2" t="s">
        <v>6</v>
      </c>
      <c r="D1729" s="2" t="s">
        <v>48</v>
      </c>
      <c r="E1729" s="2" t="s">
        <v>229</v>
      </c>
      <c r="F1729" s="2" t="s">
        <v>4458</v>
      </c>
      <c r="G1729" s="2" t="s">
        <v>3</v>
      </c>
      <c r="H1729" s="2" t="s">
        <v>4468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2</v>
      </c>
      <c r="P1729" s="2" t="s">
        <v>1</v>
      </c>
      <c r="Q1729" s="1">
        <v>2736.0550820000017</v>
      </c>
      <c r="R1729" s="1">
        <v>0</v>
      </c>
      <c r="S1729" s="1">
        <v>2149.0509500000007</v>
      </c>
      <c r="T1729" s="1">
        <v>0</v>
      </c>
      <c r="U1729" s="2" t="s">
        <v>0</v>
      </c>
      <c r="V1729" s="1">
        <v>0</v>
      </c>
      <c r="W1729" s="1">
        <v>506.03800000000001</v>
      </c>
      <c r="X1729" s="2" t="s">
        <v>8</v>
      </c>
      <c r="Y1729" s="1">
        <v>80.966131999999973</v>
      </c>
      <c r="Z1729" s="3">
        <v>0</v>
      </c>
      <c r="AA1729" s="3" t="s">
        <v>0</v>
      </c>
      <c r="AB1729" s="3">
        <v>0</v>
      </c>
      <c r="AC1729" s="3">
        <v>0</v>
      </c>
      <c r="AD1729" s="3" t="s">
        <v>0</v>
      </c>
      <c r="AE1729" s="3">
        <v>0</v>
      </c>
      <c r="AF1729" s="4">
        <v>0</v>
      </c>
      <c r="AG1729" s="4" t="s">
        <v>0</v>
      </c>
      <c r="AH1729" s="4">
        <v>0</v>
      </c>
      <c r="AI1729" s="4">
        <v>0</v>
      </c>
      <c r="AJ1729" s="4" t="s">
        <v>0</v>
      </c>
      <c r="AK1729" s="4">
        <v>0</v>
      </c>
      <c r="AL1729" s="4">
        <v>0</v>
      </c>
      <c r="AM1729" s="4" t="s">
        <v>1</v>
      </c>
      <c r="AN1729" s="4" t="s">
        <v>1</v>
      </c>
      <c r="AO1729" s="4" t="s">
        <v>1</v>
      </c>
      <c r="AP1729" s="4" t="s">
        <v>1</v>
      </c>
      <c r="AQ1729" s="4">
        <v>2736.0550820000008</v>
      </c>
      <c r="AR1729" s="4">
        <v>0</v>
      </c>
    </row>
    <row r="1730" spans="1:44" x14ac:dyDescent="0.25">
      <c r="A1730" s="2" t="s">
        <v>984</v>
      </c>
      <c r="B1730" s="47">
        <v>44498</v>
      </c>
      <c r="C1730" s="2" t="s">
        <v>1364</v>
      </c>
      <c r="D1730" s="2" t="s">
        <v>48</v>
      </c>
      <c r="E1730" s="2" t="s">
        <v>1365</v>
      </c>
      <c r="F1730" s="2" t="s">
        <v>4469</v>
      </c>
      <c r="G1730" s="2" t="s">
        <v>3</v>
      </c>
      <c r="H1730" s="2" t="s">
        <v>4470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2</v>
      </c>
      <c r="P1730" s="2" t="s">
        <v>1</v>
      </c>
      <c r="Q1730" s="1">
        <v>1895.1607999999999</v>
      </c>
      <c r="R1730" s="1">
        <v>0</v>
      </c>
      <c r="S1730" s="1">
        <v>1424.5907499999998</v>
      </c>
      <c r="T1730" s="1">
        <v>0</v>
      </c>
      <c r="U1730" s="2" t="s">
        <v>0</v>
      </c>
      <c r="V1730" s="1">
        <v>0</v>
      </c>
      <c r="W1730" s="1">
        <v>405.66384999999991</v>
      </c>
      <c r="X1730" s="2" t="s">
        <v>0</v>
      </c>
      <c r="Y1730" s="1">
        <v>64.906199999999998</v>
      </c>
      <c r="Z1730" s="3">
        <v>0</v>
      </c>
      <c r="AA1730" s="3" t="s">
        <v>0</v>
      </c>
      <c r="AB1730" s="3">
        <v>0</v>
      </c>
      <c r="AC1730" s="3">
        <v>0</v>
      </c>
      <c r="AD1730" s="3" t="s">
        <v>0</v>
      </c>
      <c r="AE1730" s="3">
        <v>0</v>
      </c>
      <c r="AF1730" s="4">
        <v>0</v>
      </c>
      <c r="AG1730" s="4" t="s">
        <v>0</v>
      </c>
      <c r="AH1730" s="4">
        <v>0</v>
      </c>
      <c r="AI1730" s="4">
        <v>0</v>
      </c>
      <c r="AJ1730" s="4" t="s">
        <v>0</v>
      </c>
      <c r="AK1730" s="4">
        <v>0</v>
      </c>
      <c r="AL1730" s="4">
        <v>0</v>
      </c>
      <c r="AM1730" s="4" t="s">
        <v>1</v>
      </c>
      <c r="AN1730" s="4" t="s">
        <v>1</v>
      </c>
      <c r="AO1730" s="4" t="s">
        <v>1</v>
      </c>
      <c r="AP1730" s="4" t="s">
        <v>1</v>
      </c>
      <c r="AQ1730" s="4">
        <v>1895.1607999999997</v>
      </c>
      <c r="AR1730" s="4">
        <v>0</v>
      </c>
    </row>
    <row r="1731" spans="1:44" x14ac:dyDescent="0.25">
      <c r="A1731" s="2" t="s">
        <v>985</v>
      </c>
      <c r="B1731" s="47">
        <v>44498</v>
      </c>
      <c r="C1731" s="2" t="s">
        <v>26</v>
      </c>
      <c r="D1731" s="2" t="s">
        <v>48</v>
      </c>
      <c r="E1731" s="2" t="s">
        <v>220</v>
      </c>
      <c r="F1731" s="2" t="s">
        <v>4471</v>
      </c>
      <c r="G1731" s="2" t="s">
        <v>3</v>
      </c>
      <c r="H1731" s="2" t="s">
        <v>4472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2</v>
      </c>
      <c r="P1731" s="2" t="s">
        <v>1</v>
      </c>
      <c r="Q1731" s="1">
        <v>3231.5927780000002</v>
      </c>
      <c r="R1731" s="1">
        <v>0</v>
      </c>
      <c r="S1731" s="1">
        <v>2505.5</v>
      </c>
      <c r="T1731" s="1">
        <v>0</v>
      </c>
      <c r="U1731" s="2" t="s">
        <v>0</v>
      </c>
      <c r="V1731" s="1">
        <v>0</v>
      </c>
      <c r="W1731" s="1">
        <v>625.94205000000011</v>
      </c>
      <c r="X1731" s="2" t="s">
        <v>0</v>
      </c>
      <c r="Y1731" s="1">
        <v>100.15072800000002</v>
      </c>
      <c r="Z1731" s="3">
        <v>0</v>
      </c>
      <c r="AA1731" s="3" t="s">
        <v>0</v>
      </c>
      <c r="AB1731" s="3">
        <v>0</v>
      </c>
      <c r="AC1731" s="3">
        <v>0</v>
      </c>
      <c r="AD1731" s="3" t="s">
        <v>0</v>
      </c>
      <c r="AE1731" s="3">
        <v>0</v>
      </c>
      <c r="AF1731" s="4">
        <v>0</v>
      </c>
      <c r="AG1731" s="4" t="s">
        <v>0</v>
      </c>
      <c r="AH1731" s="4">
        <v>0</v>
      </c>
      <c r="AI1731" s="4">
        <v>0</v>
      </c>
      <c r="AJ1731" s="4" t="s">
        <v>0</v>
      </c>
      <c r="AK1731" s="4">
        <v>0</v>
      </c>
      <c r="AL1731" s="4">
        <v>0</v>
      </c>
      <c r="AM1731" s="4" t="s">
        <v>1</v>
      </c>
      <c r="AN1731" s="4" t="s">
        <v>1</v>
      </c>
      <c r="AO1731" s="4" t="s">
        <v>1</v>
      </c>
      <c r="AP1731" s="4" t="s">
        <v>1</v>
      </c>
      <c r="AQ1731" s="4">
        <v>3231.5927780000002</v>
      </c>
      <c r="AR1731" s="4">
        <v>0</v>
      </c>
    </row>
    <row r="1732" spans="1:44" x14ac:dyDescent="0.25">
      <c r="A1732" s="2" t="s">
        <v>986</v>
      </c>
      <c r="B1732" s="47">
        <v>44498</v>
      </c>
      <c r="C1732" s="2" t="s">
        <v>26</v>
      </c>
      <c r="D1732" s="2" t="s">
        <v>48</v>
      </c>
      <c r="E1732" s="2" t="s">
        <v>220</v>
      </c>
      <c r="F1732" s="2" t="s">
        <v>4471</v>
      </c>
      <c r="G1732" s="2" t="s">
        <v>3</v>
      </c>
      <c r="H1732" s="2"/>
      <c r="I1732" s="1" t="s">
        <v>4473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2</v>
      </c>
      <c r="P1732" s="2" t="s">
        <v>1</v>
      </c>
      <c r="Q1732" s="1">
        <v>-4.95</v>
      </c>
      <c r="R1732" s="1">
        <v>0</v>
      </c>
      <c r="S1732" s="1">
        <v>-4.95</v>
      </c>
      <c r="T1732" s="1">
        <v>0</v>
      </c>
      <c r="U1732" s="2" t="s">
        <v>0</v>
      </c>
      <c r="V1732" s="1">
        <v>0</v>
      </c>
      <c r="W1732" s="1">
        <v>0</v>
      </c>
      <c r="X1732" s="2" t="s">
        <v>0</v>
      </c>
      <c r="Y1732" s="1">
        <v>0</v>
      </c>
      <c r="Z1732" s="3">
        <v>0</v>
      </c>
      <c r="AA1732" s="3" t="s">
        <v>0</v>
      </c>
      <c r="AB1732" s="3">
        <v>0</v>
      </c>
      <c r="AC1732" s="3">
        <v>0</v>
      </c>
      <c r="AD1732" s="3" t="s">
        <v>0</v>
      </c>
      <c r="AE1732" s="3">
        <v>0</v>
      </c>
      <c r="AF1732" s="4">
        <v>0</v>
      </c>
      <c r="AG1732" s="4" t="s">
        <v>0</v>
      </c>
      <c r="AH1732" s="4">
        <v>0</v>
      </c>
      <c r="AI1732" s="4">
        <v>0</v>
      </c>
      <c r="AJ1732" s="4" t="s">
        <v>0</v>
      </c>
      <c r="AK1732" s="4">
        <v>0</v>
      </c>
      <c r="AL1732" s="4">
        <v>0</v>
      </c>
      <c r="AM1732" s="4" t="s">
        <v>1</v>
      </c>
      <c r="AN1732" s="4" t="s">
        <v>1</v>
      </c>
      <c r="AO1732" s="4" t="s">
        <v>1</v>
      </c>
      <c r="AP1732" s="4" t="s">
        <v>1</v>
      </c>
      <c r="AQ1732" s="4">
        <v>-4.95</v>
      </c>
      <c r="AR1732" s="4">
        <v>0</v>
      </c>
    </row>
    <row r="1733" spans="1:44" x14ac:dyDescent="0.25">
      <c r="A1733" s="2" t="s">
        <v>987</v>
      </c>
      <c r="B1733" s="47">
        <v>44498</v>
      </c>
      <c r="C1733" s="2" t="s">
        <v>1364</v>
      </c>
      <c r="D1733" s="2" t="s">
        <v>41</v>
      </c>
      <c r="E1733" s="2" t="s">
        <v>1366</v>
      </c>
      <c r="F1733" s="2" t="s">
        <v>4469</v>
      </c>
      <c r="G1733" s="2" t="s">
        <v>3</v>
      </c>
      <c r="H1733" s="2" t="s">
        <v>4474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2</v>
      </c>
      <c r="P1733" s="2" t="s">
        <v>1</v>
      </c>
      <c r="Q1733" s="1">
        <v>3184.607735999999</v>
      </c>
      <c r="R1733" s="1">
        <v>0</v>
      </c>
      <c r="S1733" s="1">
        <v>2451.4924999999985</v>
      </c>
      <c r="T1733" s="1">
        <v>0</v>
      </c>
      <c r="U1733" s="2" t="s">
        <v>0</v>
      </c>
      <c r="V1733" s="1">
        <v>0</v>
      </c>
      <c r="W1733" s="1">
        <v>631.99580000000014</v>
      </c>
      <c r="X1733" s="2" t="s">
        <v>8</v>
      </c>
      <c r="Y1733" s="1">
        <v>101.11943599999999</v>
      </c>
      <c r="Z1733" s="3">
        <v>0</v>
      </c>
      <c r="AA1733" s="3" t="s">
        <v>0</v>
      </c>
      <c r="AB1733" s="3">
        <v>0</v>
      </c>
      <c r="AC1733" s="3">
        <v>0</v>
      </c>
      <c r="AD1733" s="3" t="s">
        <v>0</v>
      </c>
      <c r="AE1733" s="3">
        <v>0</v>
      </c>
      <c r="AF1733" s="4">
        <v>0</v>
      </c>
      <c r="AG1733" s="4" t="s">
        <v>0</v>
      </c>
      <c r="AH1733" s="4">
        <v>0</v>
      </c>
      <c r="AI1733" s="4">
        <v>0</v>
      </c>
      <c r="AJ1733" s="4" t="s">
        <v>0</v>
      </c>
      <c r="AK1733" s="4">
        <v>0</v>
      </c>
      <c r="AL1733" s="4">
        <v>0</v>
      </c>
      <c r="AM1733" s="4" t="s">
        <v>1</v>
      </c>
      <c r="AN1733" s="4" t="s">
        <v>1</v>
      </c>
      <c r="AO1733" s="4" t="s">
        <v>1</v>
      </c>
      <c r="AP1733" s="4" t="s">
        <v>1</v>
      </c>
      <c r="AQ1733" s="4">
        <v>3184.6077359999986</v>
      </c>
      <c r="AR1733" s="4">
        <v>0</v>
      </c>
    </row>
    <row r="1734" spans="1:44" x14ac:dyDescent="0.25">
      <c r="A1734" s="2" t="s">
        <v>988</v>
      </c>
      <c r="B1734" s="47">
        <v>44498</v>
      </c>
      <c r="C1734" s="2" t="s">
        <v>1364</v>
      </c>
      <c r="D1734" s="2" t="s">
        <v>41</v>
      </c>
      <c r="E1734" s="2" t="s">
        <v>1366</v>
      </c>
      <c r="F1734" s="2" t="s">
        <v>4475</v>
      </c>
      <c r="G1734" s="2" t="s">
        <v>12</v>
      </c>
      <c r="H1734" s="2" t="s">
        <v>1</v>
      </c>
      <c r="I1734" s="1" t="s">
        <v>2794</v>
      </c>
      <c r="J1734" s="1" t="s">
        <v>1</v>
      </c>
      <c r="K1734" s="1" t="s">
        <v>4476</v>
      </c>
      <c r="L1734" s="1" t="s">
        <v>4464</v>
      </c>
      <c r="M1734" s="1">
        <v>61.97</v>
      </c>
      <c r="N1734" s="2" t="s">
        <v>11</v>
      </c>
      <c r="O1734" s="2" t="s">
        <v>4477</v>
      </c>
      <c r="P1734" s="2" t="s">
        <v>4478</v>
      </c>
      <c r="Q1734" s="1">
        <v>-10.04815</v>
      </c>
      <c r="R1734" s="1">
        <v>0</v>
      </c>
      <c r="S1734" s="1">
        <v>-10.04815</v>
      </c>
      <c r="T1734" s="1">
        <v>0</v>
      </c>
      <c r="U1734" s="2" t="s">
        <v>0</v>
      </c>
      <c r="V1734" s="1">
        <v>0</v>
      </c>
      <c r="W1734" s="1">
        <v>0</v>
      </c>
      <c r="X1734" s="2" t="s">
        <v>0</v>
      </c>
      <c r="Y1734" s="1">
        <v>0</v>
      </c>
      <c r="Z1734" s="3">
        <v>0</v>
      </c>
      <c r="AA1734" s="3" t="s">
        <v>0</v>
      </c>
      <c r="AB1734" s="3">
        <v>0</v>
      </c>
      <c r="AC1734" s="3">
        <v>0</v>
      </c>
      <c r="AD1734" s="3" t="s">
        <v>0</v>
      </c>
      <c r="AE1734" s="3">
        <v>0</v>
      </c>
      <c r="AF1734" s="4">
        <v>0</v>
      </c>
      <c r="AG1734" s="4" t="s">
        <v>0</v>
      </c>
      <c r="AH1734" s="4">
        <v>0</v>
      </c>
      <c r="AI1734" s="4">
        <v>0</v>
      </c>
      <c r="AJ1734" s="4" t="s">
        <v>0</v>
      </c>
      <c r="AK1734" s="4">
        <v>0</v>
      </c>
      <c r="AL1734" s="4">
        <v>0</v>
      </c>
      <c r="AM1734" s="4" t="s">
        <v>1</v>
      </c>
      <c r="AN1734" s="4" t="s">
        <v>1</v>
      </c>
      <c r="AO1734" s="4" t="s">
        <v>1</v>
      </c>
      <c r="AP1734" s="4" t="s">
        <v>1</v>
      </c>
      <c r="AQ1734" s="4">
        <v>-10.04815</v>
      </c>
      <c r="AR1734" s="4">
        <v>0</v>
      </c>
    </row>
    <row r="1735" spans="1:44" x14ac:dyDescent="0.25">
      <c r="A1735" s="2" t="s">
        <v>989</v>
      </c>
      <c r="B1735" s="47">
        <v>44498</v>
      </c>
      <c r="C1735" s="2" t="s">
        <v>6</v>
      </c>
      <c r="D1735" s="2" t="s">
        <v>41</v>
      </c>
      <c r="E1735" s="2" t="s">
        <v>218</v>
      </c>
      <c r="F1735" s="2" t="s">
        <v>3755</v>
      </c>
      <c r="G1735" s="2" t="s">
        <v>3</v>
      </c>
      <c r="H1735" s="2" t="s">
        <v>4479</v>
      </c>
      <c r="I1735" s="1" t="s">
        <v>1</v>
      </c>
      <c r="J1735" s="1" t="s">
        <v>1</v>
      </c>
      <c r="K1735" s="1" t="s">
        <v>1</v>
      </c>
      <c r="L1735" s="1" t="s">
        <v>1</v>
      </c>
      <c r="M1735" s="1">
        <v>0</v>
      </c>
      <c r="N1735" s="2" t="s">
        <v>1</v>
      </c>
      <c r="O1735" s="2" t="s">
        <v>2</v>
      </c>
      <c r="P1735" s="2" t="s">
        <v>1</v>
      </c>
      <c r="Q1735" s="1">
        <v>4727.0229800000006</v>
      </c>
      <c r="R1735" s="1">
        <v>0</v>
      </c>
      <c r="S1735" s="1">
        <v>3317.6132000000007</v>
      </c>
      <c r="T1735" s="1">
        <v>0</v>
      </c>
      <c r="U1735" s="2" t="s">
        <v>0</v>
      </c>
      <c r="V1735" s="1">
        <v>0</v>
      </c>
      <c r="W1735" s="1">
        <v>1215.0084999999997</v>
      </c>
      <c r="X1735" s="2" t="s">
        <v>0</v>
      </c>
      <c r="Y1735" s="1">
        <v>194.40127999999996</v>
      </c>
      <c r="Z1735" s="3">
        <v>0</v>
      </c>
      <c r="AA1735" s="3" t="s">
        <v>0</v>
      </c>
      <c r="AB1735" s="3">
        <v>0</v>
      </c>
      <c r="AC1735" s="3">
        <v>0</v>
      </c>
      <c r="AD1735" s="3" t="s">
        <v>0</v>
      </c>
      <c r="AE1735" s="3">
        <v>0</v>
      </c>
      <c r="AF1735" s="4">
        <v>0</v>
      </c>
      <c r="AG1735" s="4" t="s">
        <v>0</v>
      </c>
      <c r="AH1735" s="4">
        <v>0</v>
      </c>
      <c r="AI1735" s="4">
        <v>0</v>
      </c>
      <c r="AJ1735" s="4" t="s">
        <v>0</v>
      </c>
      <c r="AK1735" s="4">
        <v>0</v>
      </c>
      <c r="AL1735" s="4">
        <v>0</v>
      </c>
      <c r="AM1735" s="4" t="s">
        <v>1</v>
      </c>
      <c r="AN1735" s="4" t="s">
        <v>1</v>
      </c>
      <c r="AO1735" s="4" t="s">
        <v>1</v>
      </c>
      <c r="AP1735" s="4" t="s">
        <v>1</v>
      </c>
      <c r="AQ1735" s="4">
        <v>4727.0229800000006</v>
      </c>
      <c r="AR1735" s="4">
        <v>0</v>
      </c>
    </row>
    <row r="1736" spans="1:44" x14ac:dyDescent="0.25">
      <c r="A1736" s="2" t="s">
        <v>990</v>
      </c>
      <c r="B1736" s="47">
        <v>44498</v>
      </c>
      <c r="C1736" s="2" t="s">
        <v>34</v>
      </c>
      <c r="D1736" s="2" t="s">
        <v>41</v>
      </c>
      <c r="E1736" s="2" t="s">
        <v>216</v>
      </c>
      <c r="F1736" s="2" t="s">
        <v>4480</v>
      </c>
      <c r="G1736" s="2" t="s">
        <v>3</v>
      </c>
      <c r="H1736" s="2" t="s">
        <v>4481</v>
      </c>
      <c r="I1736" s="1" t="s">
        <v>1</v>
      </c>
      <c r="J1736" s="1" t="s">
        <v>1</v>
      </c>
      <c r="K1736" s="1" t="s">
        <v>1</v>
      </c>
      <c r="L1736" s="1" t="s">
        <v>1</v>
      </c>
      <c r="M1736" s="1">
        <v>0</v>
      </c>
      <c r="N1736" s="2" t="s">
        <v>1</v>
      </c>
      <c r="O1736" s="2" t="s">
        <v>2</v>
      </c>
      <c r="P1736" s="2" t="s">
        <v>1</v>
      </c>
      <c r="Q1736" s="1">
        <v>2975.5639999999994</v>
      </c>
      <c r="R1736" s="1">
        <v>0</v>
      </c>
      <c r="S1736" s="1">
        <v>2683.4890500000006</v>
      </c>
      <c r="T1736" s="1">
        <v>0</v>
      </c>
      <c r="U1736" s="2" t="s">
        <v>0</v>
      </c>
      <c r="V1736" s="1">
        <v>0</v>
      </c>
      <c r="W1736" s="1">
        <v>251.78875000000002</v>
      </c>
      <c r="X1736" s="2" t="s">
        <v>8</v>
      </c>
      <c r="Y1736" s="1">
        <v>40.286200000000001</v>
      </c>
      <c r="Z1736" s="3">
        <v>0</v>
      </c>
      <c r="AA1736" s="3" t="s">
        <v>0</v>
      </c>
      <c r="AB1736" s="3">
        <v>0</v>
      </c>
      <c r="AC1736" s="3">
        <v>0</v>
      </c>
      <c r="AD1736" s="3" t="s">
        <v>0</v>
      </c>
      <c r="AE1736" s="3">
        <v>0</v>
      </c>
      <c r="AF1736" s="4">
        <v>0</v>
      </c>
      <c r="AG1736" s="4" t="s">
        <v>0</v>
      </c>
      <c r="AH1736" s="4">
        <v>0</v>
      </c>
      <c r="AI1736" s="4">
        <v>0</v>
      </c>
      <c r="AJ1736" s="4" t="s">
        <v>0</v>
      </c>
      <c r="AK1736" s="4">
        <v>0</v>
      </c>
      <c r="AL1736" s="4">
        <v>0</v>
      </c>
      <c r="AM1736" s="4" t="s">
        <v>1</v>
      </c>
      <c r="AN1736" s="4" t="s">
        <v>1</v>
      </c>
      <c r="AO1736" s="4" t="s">
        <v>1</v>
      </c>
      <c r="AP1736" s="4" t="s">
        <v>1</v>
      </c>
      <c r="AQ1736" s="4">
        <v>2975.5640000000008</v>
      </c>
      <c r="AR1736" s="4">
        <v>0</v>
      </c>
    </row>
    <row r="1737" spans="1:44" x14ac:dyDescent="0.25">
      <c r="A1737" s="2" t="s">
        <v>991</v>
      </c>
      <c r="B1737" s="47">
        <v>44498</v>
      </c>
      <c r="C1737" s="2" t="s">
        <v>26</v>
      </c>
      <c r="D1737" s="2" t="s">
        <v>41</v>
      </c>
      <c r="E1737" s="2" t="s">
        <v>211</v>
      </c>
      <c r="F1737" s="2" t="s">
        <v>3752</v>
      </c>
      <c r="G1737" s="2" t="s">
        <v>3</v>
      </c>
      <c r="H1737" s="2" t="s">
        <v>4482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2</v>
      </c>
      <c r="P1737" s="2" t="s">
        <v>1</v>
      </c>
      <c r="Q1737" s="1">
        <v>2729.5642800000014</v>
      </c>
      <c r="R1737" s="1">
        <v>0</v>
      </c>
      <c r="S1737" s="1">
        <v>1915.5547999999999</v>
      </c>
      <c r="T1737" s="1">
        <v>0</v>
      </c>
      <c r="U1737" s="2" t="s">
        <v>0</v>
      </c>
      <c r="V1737" s="1">
        <v>0</v>
      </c>
      <c r="W1737" s="1">
        <v>701.73230000000024</v>
      </c>
      <c r="X1737" s="2" t="s">
        <v>0</v>
      </c>
      <c r="Y1737" s="1">
        <v>112.27717999999999</v>
      </c>
      <c r="Z1737" s="3">
        <v>0</v>
      </c>
      <c r="AA1737" s="3" t="s">
        <v>0</v>
      </c>
      <c r="AB1737" s="3">
        <v>0</v>
      </c>
      <c r="AC1737" s="3">
        <v>0</v>
      </c>
      <c r="AD1737" s="3" t="s">
        <v>0</v>
      </c>
      <c r="AE1737" s="3">
        <v>0</v>
      </c>
      <c r="AF1737" s="4">
        <v>0</v>
      </c>
      <c r="AG1737" s="4" t="s">
        <v>0</v>
      </c>
      <c r="AH1737" s="4">
        <v>0</v>
      </c>
      <c r="AI1737" s="4">
        <v>0</v>
      </c>
      <c r="AJ1737" s="4" t="s">
        <v>0</v>
      </c>
      <c r="AK1737" s="4">
        <v>0</v>
      </c>
      <c r="AL1737" s="4">
        <v>0</v>
      </c>
      <c r="AM1737" s="4" t="s">
        <v>1</v>
      </c>
      <c r="AN1737" s="4" t="s">
        <v>1</v>
      </c>
      <c r="AO1737" s="4" t="s">
        <v>1</v>
      </c>
      <c r="AP1737" s="4" t="s">
        <v>1</v>
      </c>
      <c r="AQ1737" s="4">
        <v>2729.5642800000001</v>
      </c>
      <c r="AR1737" s="4">
        <v>0</v>
      </c>
    </row>
    <row r="1738" spans="1:44" x14ac:dyDescent="0.25">
      <c r="A1738" s="2" t="s">
        <v>992</v>
      </c>
      <c r="B1738" s="47">
        <v>44498</v>
      </c>
      <c r="C1738" s="2" t="s">
        <v>1364</v>
      </c>
      <c r="D1738" s="2" t="s">
        <v>37</v>
      </c>
      <c r="E1738" s="2" t="s">
        <v>1367</v>
      </c>
      <c r="F1738" s="2" t="s">
        <v>4374</v>
      </c>
      <c r="G1738" s="2" t="s">
        <v>3</v>
      </c>
      <c r="H1738" s="2" t="s">
        <v>4483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2</v>
      </c>
      <c r="P1738" s="2" t="s">
        <v>1</v>
      </c>
      <c r="Q1738" s="1">
        <v>2582.3720999999991</v>
      </c>
      <c r="R1738" s="1">
        <v>0</v>
      </c>
      <c r="S1738" s="1">
        <v>2022.0831000000007</v>
      </c>
      <c r="T1738" s="1">
        <v>0</v>
      </c>
      <c r="U1738" s="2" t="s">
        <v>0</v>
      </c>
      <c r="V1738" s="1">
        <v>0</v>
      </c>
      <c r="W1738" s="1">
        <v>483.0077999999998</v>
      </c>
      <c r="X1738" s="2" t="s">
        <v>0</v>
      </c>
      <c r="Y1738" s="1">
        <v>77.281199999999984</v>
      </c>
      <c r="Z1738" s="3">
        <v>0</v>
      </c>
      <c r="AA1738" s="3" t="s">
        <v>0</v>
      </c>
      <c r="AB1738" s="3">
        <v>0</v>
      </c>
      <c r="AC1738" s="3">
        <v>0</v>
      </c>
      <c r="AD1738" s="3" t="s">
        <v>0</v>
      </c>
      <c r="AE1738" s="3">
        <v>0</v>
      </c>
      <c r="AF1738" s="4">
        <v>0</v>
      </c>
      <c r="AG1738" s="4" t="s">
        <v>0</v>
      </c>
      <c r="AH1738" s="4">
        <v>0</v>
      </c>
      <c r="AI1738" s="4">
        <v>0</v>
      </c>
      <c r="AJ1738" s="4" t="s">
        <v>0</v>
      </c>
      <c r="AK1738" s="4">
        <v>0</v>
      </c>
      <c r="AL1738" s="4">
        <v>0</v>
      </c>
      <c r="AM1738" s="4" t="s">
        <v>1</v>
      </c>
      <c r="AN1738" s="4" t="s">
        <v>1</v>
      </c>
      <c r="AO1738" s="4" t="s">
        <v>1</v>
      </c>
      <c r="AP1738" s="4" t="s">
        <v>1</v>
      </c>
      <c r="AQ1738" s="4">
        <v>2582.3721000000005</v>
      </c>
      <c r="AR1738" s="4">
        <v>0</v>
      </c>
    </row>
    <row r="1739" spans="1:44" x14ac:dyDescent="0.25">
      <c r="A1739" s="2" t="s">
        <v>993</v>
      </c>
      <c r="B1739" s="47">
        <v>44498</v>
      </c>
      <c r="C1739" s="2" t="s">
        <v>6</v>
      </c>
      <c r="D1739" s="2" t="s">
        <v>37</v>
      </c>
      <c r="E1739" s="2" t="s">
        <v>209</v>
      </c>
      <c r="F1739" s="2" t="s">
        <v>4145</v>
      </c>
      <c r="G1739" s="2" t="s">
        <v>3</v>
      </c>
      <c r="H1739" s="2" t="s">
        <v>4484</v>
      </c>
      <c r="I1739" s="1" t="s">
        <v>1</v>
      </c>
      <c r="J1739" s="1" t="s">
        <v>1</v>
      </c>
      <c r="K1739" s="1" t="s">
        <v>1</v>
      </c>
      <c r="L1739" s="1" t="s">
        <v>1</v>
      </c>
      <c r="M1739" s="1">
        <v>0</v>
      </c>
      <c r="N1739" s="2" t="s">
        <v>1</v>
      </c>
      <c r="O1739" s="2" t="s">
        <v>1245</v>
      </c>
      <c r="P1739" s="2" t="s">
        <v>1507</v>
      </c>
      <c r="Q1739" s="1">
        <v>130.47409999999999</v>
      </c>
      <c r="R1739" s="1">
        <v>0</v>
      </c>
      <c r="S1739" s="1">
        <v>105.16290000000001</v>
      </c>
      <c r="T1739" s="1">
        <v>21.82</v>
      </c>
      <c r="U1739" s="2" t="s">
        <v>8</v>
      </c>
      <c r="V1739" s="1">
        <v>3.4912000000000001</v>
      </c>
      <c r="W1739" s="1">
        <v>0</v>
      </c>
      <c r="X1739" s="2" t="s">
        <v>0</v>
      </c>
      <c r="Y1739" s="1">
        <v>0</v>
      </c>
      <c r="Z1739" s="3">
        <v>0</v>
      </c>
      <c r="AA1739" s="3" t="s">
        <v>0</v>
      </c>
      <c r="AB1739" s="3">
        <v>0</v>
      </c>
      <c r="AC1739" s="3">
        <v>0</v>
      </c>
      <c r="AD1739" s="3" t="s">
        <v>0</v>
      </c>
      <c r="AE1739" s="3">
        <v>0</v>
      </c>
      <c r="AF1739" s="4">
        <v>0</v>
      </c>
      <c r="AG1739" s="4" t="s">
        <v>0</v>
      </c>
      <c r="AH1739" s="4">
        <v>0</v>
      </c>
      <c r="AI1739" s="4">
        <v>0</v>
      </c>
      <c r="AJ1739" s="4" t="s">
        <v>0</v>
      </c>
      <c r="AK1739" s="4">
        <v>0</v>
      </c>
      <c r="AL1739" s="4">
        <v>0</v>
      </c>
      <c r="AM1739" s="4" t="s">
        <v>1</v>
      </c>
      <c r="AN1739" s="4" t="s">
        <v>1</v>
      </c>
      <c r="AO1739" s="4" t="s">
        <v>1</v>
      </c>
      <c r="AP1739" s="4" t="s">
        <v>1</v>
      </c>
      <c r="AQ1739" s="4">
        <v>130.47409999999999</v>
      </c>
      <c r="AR1739" s="4">
        <v>0</v>
      </c>
    </row>
    <row r="1740" spans="1:44" x14ac:dyDescent="0.25">
      <c r="A1740" s="2" t="s">
        <v>994</v>
      </c>
      <c r="B1740" s="47">
        <v>44498</v>
      </c>
      <c r="C1740" s="2" t="s">
        <v>6</v>
      </c>
      <c r="D1740" s="2" t="s">
        <v>37</v>
      </c>
      <c r="E1740" s="2" t="s">
        <v>209</v>
      </c>
      <c r="F1740" s="2" t="s">
        <v>4145</v>
      </c>
      <c r="G1740" s="2" t="s">
        <v>12</v>
      </c>
      <c r="H1740" s="2" t="s">
        <v>1</v>
      </c>
      <c r="I1740" s="1" t="s">
        <v>2893</v>
      </c>
      <c r="J1740" s="1" t="s">
        <v>1</v>
      </c>
      <c r="K1740" s="1" t="s">
        <v>4485</v>
      </c>
      <c r="L1740" s="1" t="s">
        <v>4464</v>
      </c>
      <c r="M1740" s="1">
        <v>3.46</v>
      </c>
      <c r="N1740" s="2" t="s">
        <v>11</v>
      </c>
      <c r="O1740" s="2" t="s">
        <v>4486</v>
      </c>
      <c r="P1740" s="2" t="s">
        <v>4487</v>
      </c>
      <c r="Q1740" s="1">
        <v>-3.4567999999999999</v>
      </c>
      <c r="R1740" s="1">
        <v>0</v>
      </c>
      <c r="S1740" s="1">
        <v>0</v>
      </c>
      <c r="T1740" s="1">
        <v>0</v>
      </c>
      <c r="U1740" s="2" t="s">
        <v>0</v>
      </c>
      <c r="V1740" s="1">
        <v>0</v>
      </c>
      <c r="W1740" s="1">
        <v>-2.98</v>
      </c>
      <c r="X1740" s="2" t="s">
        <v>8</v>
      </c>
      <c r="Y1740" s="1">
        <v>-0.4768</v>
      </c>
      <c r="Z1740" s="3">
        <v>0</v>
      </c>
      <c r="AA1740" s="3" t="s">
        <v>0</v>
      </c>
      <c r="AB1740" s="3">
        <v>0</v>
      </c>
      <c r="AC1740" s="3">
        <v>0</v>
      </c>
      <c r="AD1740" s="3" t="s">
        <v>0</v>
      </c>
      <c r="AE1740" s="3">
        <v>0</v>
      </c>
      <c r="AF1740" s="4">
        <v>0</v>
      </c>
      <c r="AG1740" s="4" t="s">
        <v>0</v>
      </c>
      <c r="AH1740" s="4">
        <v>0</v>
      </c>
      <c r="AI1740" s="4">
        <v>0</v>
      </c>
      <c r="AJ1740" s="4" t="s">
        <v>0</v>
      </c>
      <c r="AK1740" s="4">
        <v>0</v>
      </c>
      <c r="AL1740" s="4">
        <v>0</v>
      </c>
      <c r="AM1740" s="4" t="s">
        <v>1</v>
      </c>
      <c r="AN1740" s="4" t="s">
        <v>1</v>
      </c>
      <c r="AO1740" s="4" t="s">
        <v>1</v>
      </c>
      <c r="AP1740" s="4" t="s">
        <v>1</v>
      </c>
      <c r="AQ1740" s="4">
        <v>-3.4567999999999999</v>
      </c>
      <c r="AR1740" s="4">
        <v>0</v>
      </c>
    </row>
    <row r="1741" spans="1:44" x14ac:dyDescent="0.25">
      <c r="A1741" s="2" t="s">
        <v>995</v>
      </c>
      <c r="B1741" s="46">
        <v>44498</v>
      </c>
      <c r="C1741" s="2" t="s">
        <v>6</v>
      </c>
      <c r="D1741" s="2" t="s">
        <v>37</v>
      </c>
      <c r="E1741" s="2" t="s">
        <v>209</v>
      </c>
      <c r="F1741" s="58" t="s">
        <v>4145</v>
      </c>
      <c r="G1741" s="2" t="s">
        <v>3</v>
      </c>
      <c r="H1741" s="2" t="s">
        <v>4488</v>
      </c>
      <c r="I1741" s="1" t="s">
        <v>1</v>
      </c>
      <c r="J1741" s="1" t="s">
        <v>1</v>
      </c>
      <c r="K1741" s="1" t="s">
        <v>1</v>
      </c>
      <c r="L1741" s="1" t="s">
        <v>1</v>
      </c>
      <c r="M1741" s="1">
        <v>0</v>
      </c>
      <c r="N1741" s="2" t="s">
        <v>1</v>
      </c>
      <c r="O1741" s="2" t="s">
        <v>2</v>
      </c>
      <c r="P1741" s="2" t="s">
        <v>1</v>
      </c>
      <c r="Q1741" s="1">
        <v>2990.3382000000006</v>
      </c>
      <c r="R1741" s="1">
        <v>0</v>
      </c>
      <c r="S1741" s="1">
        <v>2239.17535</v>
      </c>
      <c r="T1741" s="1">
        <v>0</v>
      </c>
      <c r="U1741" s="2" t="s">
        <v>0</v>
      </c>
      <c r="V1741" s="1">
        <v>0</v>
      </c>
      <c r="W1741" s="1">
        <v>647.55425000000002</v>
      </c>
      <c r="X1741" s="2" t="s">
        <v>8</v>
      </c>
      <c r="Y1741" s="1">
        <v>103.6086</v>
      </c>
      <c r="Z1741" s="3">
        <v>0</v>
      </c>
      <c r="AA1741" s="3" t="s">
        <v>0</v>
      </c>
      <c r="AB1741" s="3">
        <v>0</v>
      </c>
      <c r="AC1741" s="3">
        <v>0</v>
      </c>
      <c r="AD1741" s="3" t="s">
        <v>0</v>
      </c>
      <c r="AE1741" s="3">
        <v>0</v>
      </c>
      <c r="AF1741" s="4">
        <v>0</v>
      </c>
      <c r="AG1741" s="4" t="s">
        <v>0</v>
      </c>
      <c r="AH1741" s="4">
        <v>0</v>
      </c>
      <c r="AI1741" s="4">
        <v>0</v>
      </c>
      <c r="AJ1741" s="4" t="s">
        <v>0</v>
      </c>
      <c r="AK1741" s="4">
        <v>0</v>
      </c>
      <c r="AL1741" s="4">
        <v>0</v>
      </c>
      <c r="AM1741" s="4" t="s">
        <v>1</v>
      </c>
      <c r="AN1741" s="4" t="s">
        <v>1</v>
      </c>
      <c r="AO1741" s="4" t="s">
        <v>1</v>
      </c>
      <c r="AP1741" s="4" t="s">
        <v>1</v>
      </c>
      <c r="AQ1741" s="4">
        <v>2990.3382000000001</v>
      </c>
      <c r="AR1741" s="4">
        <v>0</v>
      </c>
    </row>
    <row r="1742" spans="1:44" x14ac:dyDescent="0.25">
      <c r="A1742" s="2" t="s">
        <v>996</v>
      </c>
      <c r="B1742" s="47">
        <v>44498</v>
      </c>
      <c r="C1742" s="2" t="s">
        <v>6</v>
      </c>
      <c r="D1742" s="2" t="s">
        <v>37</v>
      </c>
      <c r="E1742" s="2" t="s">
        <v>209</v>
      </c>
      <c r="F1742" s="2" t="s">
        <v>4145</v>
      </c>
      <c r="G1742" s="2" t="s">
        <v>3</v>
      </c>
      <c r="H1742" s="2" t="s">
        <v>4489</v>
      </c>
      <c r="I1742" s="1" t="s">
        <v>1</v>
      </c>
      <c r="J1742" s="1" t="s">
        <v>1</v>
      </c>
      <c r="K1742" s="1" t="s">
        <v>1</v>
      </c>
      <c r="L1742" s="1" t="s">
        <v>1</v>
      </c>
      <c r="M1742" s="1">
        <v>0</v>
      </c>
      <c r="N1742" s="2" t="s">
        <v>1</v>
      </c>
      <c r="O1742" s="2" t="s">
        <v>2</v>
      </c>
      <c r="P1742" s="2" t="s">
        <v>1</v>
      </c>
      <c r="Q1742" s="1">
        <v>805.86169800000016</v>
      </c>
      <c r="R1742" s="1">
        <v>0</v>
      </c>
      <c r="S1742" s="1">
        <v>528.55174999999997</v>
      </c>
      <c r="T1742" s="1">
        <v>0</v>
      </c>
      <c r="U1742" s="2" t="s">
        <v>0</v>
      </c>
      <c r="V1742" s="1">
        <v>0</v>
      </c>
      <c r="W1742" s="1">
        <v>239.06029999999998</v>
      </c>
      <c r="X1742" s="2" t="s">
        <v>8</v>
      </c>
      <c r="Y1742" s="1">
        <v>38.249648000000001</v>
      </c>
      <c r="Z1742" s="3">
        <v>0</v>
      </c>
      <c r="AA1742" s="3" t="s">
        <v>0</v>
      </c>
      <c r="AB1742" s="3">
        <v>0</v>
      </c>
      <c r="AC1742" s="3">
        <v>0</v>
      </c>
      <c r="AD1742" s="3" t="s">
        <v>0</v>
      </c>
      <c r="AE1742" s="3">
        <v>0</v>
      </c>
      <c r="AF1742" s="4">
        <v>0</v>
      </c>
      <c r="AG1742" s="4" t="s">
        <v>0</v>
      </c>
      <c r="AH1742" s="4">
        <v>0</v>
      </c>
      <c r="AI1742" s="4">
        <v>0</v>
      </c>
      <c r="AJ1742" s="4" t="s">
        <v>0</v>
      </c>
      <c r="AK1742" s="4">
        <v>0</v>
      </c>
      <c r="AL1742" s="4">
        <v>0</v>
      </c>
      <c r="AM1742" s="4" t="s">
        <v>1</v>
      </c>
      <c r="AN1742" s="4" t="s">
        <v>1</v>
      </c>
      <c r="AO1742" s="4" t="s">
        <v>1</v>
      </c>
      <c r="AP1742" s="4" t="s">
        <v>1</v>
      </c>
      <c r="AQ1742" s="4">
        <v>805.86169799999993</v>
      </c>
      <c r="AR1742" s="4">
        <v>0</v>
      </c>
    </row>
    <row r="1743" spans="1:44" x14ac:dyDescent="0.25">
      <c r="A1743" s="2" t="s">
        <v>998</v>
      </c>
      <c r="B1743" s="47">
        <v>44498</v>
      </c>
      <c r="C1743" s="2" t="s">
        <v>34</v>
      </c>
      <c r="D1743" s="2" t="s">
        <v>37</v>
      </c>
      <c r="E1743" s="2" t="s">
        <v>207</v>
      </c>
      <c r="F1743" s="2" t="s">
        <v>2255</v>
      </c>
      <c r="G1743" s="2" t="s">
        <v>3</v>
      </c>
      <c r="H1743" s="2" t="s">
        <v>4490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 t="s">
        <v>1</v>
      </c>
      <c r="Q1743" s="1">
        <v>2787.5354499999994</v>
      </c>
      <c r="R1743" s="1">
        <v>0</v>
      </c>
      <c r="S1743" s="1">
        <v>2582.7591999999995</v>
      </c>
      <c r="T1743" s="1">
        <v>0</v>
      </c>
      <c r="U1743" s="2" t="s">
        <v>0</v>
      </c>
      <c r="V1743" s="1">
        <v>0</v>
      </c>
      <c r="W1743" s="1">
        <v>176.53125</v>
      </c>
      <c r="X1743" s="2" t="s">
        <v>0</v>
      </c>
      <c r="Y1743" s="1">
        <v>28.245000000000005</v>
      </c>
      <c r="Z1743" s="3">
        <v>0</v>
      </c>
      <c r="AA1743" s="3" t="s">
        <v>0</v>
      </c>
      <c r="AB1743" s="3">
        <v>0</v>
      </c>
      <c r="AC1743" s="3">
        <v>0</v>
      </c>
      <c r="AD1743" s="3" t="s">
        <v>0</v>
      </c>
      <c r="AE1743" s="3">
        <v>0</v>
      </c>
      <c r="AF1743" s="4">
        <v>0</v>
      </c>
      <c r="AG1743" s="4" t="s">
        <v>0</v>
      </c>
      <c r="AH1743" s="4">
        <v>0</v>
      </c>
      <c r="AI1743" s="4">
        <v>0</v>
      </c>
      <c r="AJ1743" s="4" t="s">
        <v>0</v>
      </c>
      <c r="AK1743" s="4">
        <v>0</v>
      </c>
      <c r="AL1743" s="4">
        <v>0</v>
      </c>
      <c r="AM1743" s="4" t="s">
        <v>1</v>
      </c>
      <c r="AN1743" s="4" t="s">
        <v>1</v>
      </c>
      <c r="AO1743" s="4" t="s">
        <v>1</v>
      </c>
      <c r="AP1743" s="4" t="s">
        <v>1</v>
      </c>
      <c r="AQ1743" s="4">
        <v>2787.5354499999994</v>
      </c>
      <c r="AR1743" s="4">
        <v>0</v>
      </c>
    </row>
    <row r="1744" spans="1:44" x14ac:dyDescent="0.25">
      <c r="A1744" s="2" t="s">
        <v>999</v>
      </c>
      <c r="B1744" s="47">
        <v>44498</v>
      </c>
      <c r="C1744" s="2" t="s">
        <v>26</v>
      </c>
      <c r="D1744" s="2" t="s">
        <v>37</v>
      </c>
      <c r="E1744" s="2" t="s">
        <v>4</v>
      </c>
      <c r="F1744" s="2" t="s">
        <v>2661</v>
      </c>
      <c r="G1744" s="2" t="s">
        <v>3</v>
      </c>
      <c r="H1744" s="2" t="s">
        <v>4491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1205</v>
      </c>
      <c r="P1744" s="2" t="s">
        <v>731</v>
      </c>
      <c r="Q1744" s="1">
        <v>7.53</v>
      </c>
      <c r="R1744" s="1">
        <v>0</v>
      </c>
      <c r="S1744" s="1">
        <v>7.53</v>
      </c>
      <c r="T1744" s="1">
        <v>0</v>
      </c>
      <c r="U1744" s="2" t="s">
        <v>0</v>
      </c>
      <c r="V1744" s="1">
        <v>0</v>
      </c>
      <c r="W1744" s="1">
        <v>0</v>
      </c>
      <c r="X1744" s="2" t="s">
        <v>0</v>
      </c>
      <c r="Y1744" s="1">
        <v>0</v>
      </c>
      <c r="Z1744" s="3">
        <v>0</v>
      </c>
      <c r="AA1744" s="3" t="s">
        <v>0</v>
      </c>
      <c r="AB1744" s="3">
        <v>0</v>
      </c>
      <c r="AC1744" s="3">
        <v>0</v>
      </c>
      <c r="AD1744" s="3" t="s">
        <v>0</v>
      </c>
      <c r="AE1744" s="3">
        <v>0</v>
      </c>
      <c r="AF1744" s="4">
        <v>0</v>
      </c>
      <c r="AG1744" s="4" t="s">
        <v>0</v>
      </c>
      <c r="AH1744" s="4">
        <v>0</v>
      </c>
      <c r="AI1744" s="4">
        <v>0</v>
      </c>
      <c r="AJ1744" s="4" t="s">
        <v>0</v>
      </c>
      <c r="AK1744" s="4">
        <v>0</v>
      </c>
      <c r="AL1744" s="4">
        <v>0</v>
      </c>
      <c r="AM1744" s="4" t="s">
        <v>1</v>
      </c>
      <c r="AN1744" s="4" t="s">
        <v>1</v>
      </c>
      <c r="AO1744" s="4" t="s">
        <v>1</v>
      </c>
      <c r="AP1744" s="4" t="s">
        <v>1</v>
      </c>
      <c r="AQ1744" s="4">
        <v>7.53</v>
      </c>
      <c r="AR1744" s="4">
        <v>0</v>
      </c>
    </row>
    <row r="1745" spans="1:44" x14ac:dyDescent="0.25">
      <c r="A1745" s="2" t="s">
        <v>1000</v>
      </c>
      <c r="B1745" s="47">
        <v>44498</v>
      </c>
      <c r="C1745" s="2" t="s">
        <v>26</v>
      </c>
      <c r="D1745" s="2" t="s">
        <v>37</v>
      </c>
      <c r="E1745" s="2" t="s">
        <v>4</v>
      </c>
      <c r="F1745" s="2" t="s">
        <v>2661</v>
      </c>
      <c r="G1745" s="2" t="s">
        <v>12</v>
      </c>
      <c r="H1745" s="2" t="s">
        <v>1</v>
      </c>
      <c r="I1745" s="1" t="s">
        <v>912</v>
      </c>
      <c r="J1745" s="1" t="s">
        <v>1</v>
      </c>
      <c r="K1745" s="1" t="s">
        <v>4492</v>
      </c>
      <c r="L1745" s="1" t="s">
        <v>4493</v>
      </c>
      <c r="M1745" s="1">
        <v>36.43</v>
      </c>
      <c r="N1745" s="2" t="s">
        <v>11</v>
      </c>
      <c r="O1745" s="2" t="s">
        <v>4494</v>
      </c>
      <c r="P1745" s="2" t="s">
        <v>4495</v>
      </c>
      <c r="Q1745" s="1">
        <v>-0.67679999999999996</v>
      </c>
      <c r="R1745" s="1">
        <v>0</v>
      </c>
      <c r="S1745" s="1">
        <v>-0.67679999999999996</v>
      </c>
      <c r="T1745" s="1">
        <v>0</v>
      </c>
      <c r="U1745" s="2" t="s">
        <v>0</v>
      </c>
      <c r="V1745" s="1">
        <v>0</v>
      </c>
      <c r="W1745" s="1">
        <v>0</v>
      </c>
      <c r="X1745" s="2" t="s">
        <v>0</v>
      </c>
      <c r="Y1745" s="1">
        <v>0</v>
      </c>
      <c r="Z1745" s="3">
        <v>0</v>
      </c>
      <c r="AA1745" s="3" t="s">
        <v>0</v>
      </c>
      <c r="AB1745" s="3">
        <v>0</v>
      </c>
      <c r="AC1745" s="3">
        <v>0</v>
      </c>
      <c r="AD1745" s="3" t="s">
        <v>0</v>
      </c>
      <c r="AE1745" s="3">
        <v>0</v>
      </c>
      <c r="AF1745" s="4">
        <v>0</v>
      </c>
      <c r="AG1745" s="4" t="s">
        <v>0</v>
      </c>
      <c r="AH1745" s="4">
        <v>0</v>
      </c>
      <c r="AI1745" s="4">
        <v>0</v>
      </c>
      <c r="AJ1745" s="4" t="s">
        <v>0</v>
      </c>
      <c r="AK1745" s="4">
        <v>0</v>
      </c>
      <c r="AL1745" s="4">
        <v>0</v>
      </c>
      <c r="AM1745" s="4" t="s">
        <v>1</v>
      </c>
      <c r="AN1745" s="4" t="s">
        <v>1</v>
      </c>
      <c r="AO1745" s="4" t="s">
        <v>1</v>
      </c>
      <c r="AP1745" s="4" t="s">
        <v>1</v>
      </c>
      <c r="AQ1745" s="4">
        <v>-0.67679999999999996</v>
      </c>
      <c r="AR1745" s="4">
        <v>0</v>
      </c>
    </row>
    <row r="1746" spans="1:44" x14ac:dyDescent="0.25">
      <c r="A1746" s="2" t="s">
        <v>1001</v>
      </c>
      <c r="B1746" s="47">
        <v>44498</v>
      </c>
      <c r="C1746" s="2" t="s">
        <v>26</v>
      </c>
      <c r="D1746" s="2" t="s">
        <v>37</v>
      </c>
      <c r="E1746" s="2" t="s">
        <v>4</v>
      </c>
      <c r="F1746" s="2" t="s">
        <v>2659</v>
      </c>
      <c r="G1746" s="2" t="s">
        <v>3</v>
      </c>
      <c r="H1746" s="2" t="s">
        <v>4496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2</v>
      </c>
      <c r="P1746" s="2" t="s">
        <v>1</v>
      </c>
      <c r="Q1746" s="1">
        <v>2611.2707739999992</v>
      </c>
      <c r="R1746" s="1">
        <v>0</v>
      </c>
      <c r="S1746" s="1">
        <v>2095.3475499999995</v>
      </c>
      <c r="T1746" s="1">
        <v>0</v>
      </c>
      <c r="U1746" s="2" t="s">
        <v>0</v>
      </c>
      <c r="V1746" s="1">
        <v>0</v>
      </c>
      <c r="W1746" s="1">
        <v>444.76140000000015</v>
      </c>
      <c r="X1746" s="2" t="s">
        <v>8</v>
      </c>
      <c r="Y1746" s="1">
        <v>71.161823999999996</v>
      </c>
      <c r="Z1746" s="3">
        <v>0</v>
      </c>
      <c r="AA1746" s="3" t="s">
        <v>0</v>
      </c>
      <c r="AB1746" s="3">
        <v>0</v>
      </c>
      <c r="AC1746" s="3">
        <v>0</v>
      </c>
      <c r="AD1746" s="3" t="s">
        <v>0</v>
      </c>
      <c r="AE1746" s="3">
        <v>0</v>
      </c>
      <c r="AF1746" s="4">
        <v>0</v>
      </c>
      <c r="AG1746" s="4" t="s">
        <v>0</v>
      </c>
      <c r="AH1746" s="4">
        <v>0</v>
      </c>
      <c r="AI1746" s="4">
        <v>0</v>
      </c>
      <c r="AJ1746" s="4" t="s">
        <v>0</v>
      </c>
      <c r="AK1746" s="4">
        <v>0</v>
      </c>
      <c r="AL1746" s="4">
        <v>0</v>
      </c>
      <c r="AM1746" s="4" t="s">
        <v>1</v>
      </c>
      <c r="AN1746" s="4" t="s">
        <v>1</v>
      </c>
      <c r="AO1746" s="4" t="s">
        <v>1</v>
      </c>
      <c r="AP1746" s="4" t="s">
        <v>1</v>
      </c>
      <c r="AQ1746" s="4">
        <v>2611.2707739999996</v>
      </c>
      <c r="AR1746" s="4">
        <v>0</v>
      </c>
    </row>
    <row r="1747" spans="1:44" x14ac:dyDescent="0.25">
      <c r="A1747" s="2" t="s">
        <v>1002</v>
      </c>
      <c r="B1747" s="47">
        <v>44498</v>
      </c>
      <c r="C1747" s="2" t="s">
        <v>26</v>
      </c>
      <c r="D1747" s="2" t="s">
        <v>37</v>
      </c>
      <c r="E1747" s="2" t="s">
        <v>4</v>
      </c>
      <c r="F1747" s="2" t="s">
        <v>2659</v>
      </c>
      <c r="G1747" s="2" t="s">
        <v>3</v>
      </c>
      <c r="H1747" s="2" t="s">
        <v>4497</v>
      </c>
      <c r="I1747" s="1" t="s">
        <v>1</v>
      </c>
      <c r="J1747" s="1" t="s">
        <v>1</v>
      </c>
      <c r="K1747" s="1" t="s">
        <v>1</v>
      </c>
      <c r="L1747" s="1" t="s">
        <v>1</v>
      </c>
      <c r="M1747" s="1">
        <v>0</v>
      </c>
      <c r="N1747" s="2" t="s">
        <v>1</v>
      </c>
      <c r="O1747" s="2" t="s">
        <v>2</v>
      </c>
      <c r="P1747" s="2" t="s">
        <v>1</v>
      </c>
      <c r="Q1747" s="1">
        <v>2339.4461040000001</v>
      </c>
      <c r="R1747" s="1">
        <v>0</v>
      </c>
      <c r="S1747" s="1">
        <v>1739.3366000000001</v>
      </c>
      <c r="T1747" s="1">
        <v>0</v>
      </c>
      <c r="U1747" s="2" t="s">
        <v>0</v>
      </c>
      <c r="V1747" s="1">
        <v>0</v>
      </c>
      <c r="W1747" s="1">
        <v>517.33579999999995</v>
      </c>
      <c r="X1747" s="2" t="s">
        <v>8</v>
      </c>
      <c r="Y1747" s="1">
        <v>82.773703999999981</v>
      </c>
      <c r="Z1747" s="3">
        <v>0</v>
      </c>
      <c r="AA1747" s="3" t="s">
        <v>0</v>
      </c>
      <c r="AB1747" s="3">
        <v>0</v>
      </c>
      <c r="AC1747" s="3">
        <v>0</v>
      </c>
      <c r="AD1747" s="3" t="s">
        <v>0</v>
      </c>
      <c r="AE1747" s="3">
        <v>0</v>
      </c>
      <c r="AF1747" s="4">
        <v>0</v>
      </c>
      <c r="AG1747" s="4" t="s">
        <v>0</v>
      </c>
      <c r="AH1747" s="4">
        <v>0</v>
      </c>
      <c r="AI1747" s="4">
        <v>0</v>
      </c>
      <c r="AJ1747" s="4" t="s">
        <v>0</v>
      </c>
      <c r="AK1747" s="4">
        <v>0</v>
      </c>
      <c r="AL1747" s="4">
        <v>0</v>
      </c>
      <c r="AM1747" s="4" t="s">
        <v>1</v>
      </c>
      <c r="AN1747" s="4" t="s">
        <v>1</v>
      </c>
      <c r="AO1747" s="4" t="s">
        <v>1</v>
      </c>
      <c r="AP1747" s="4" t="s">
        <v>1</v>
      </c>
      <c r="AQ1747" s="4">
        <v>2339.4461040000001</v>
      </c>
      <c r="AR1747" s="4">
        <v>0</v>
      </c>
    </row>
    <row r="1748" spans="1:44" x14ac:dyDescent="0.25">
      <c r="A1748" s="2" t="s">
        <v>1003</v>
      </c>
      <c r="B1748" s="47">
        <v>44498</v>
      </c>
      <c r="C1748" s="2" t="s">
        <v>6</v>
      </c>
      <c r="D1748" s="2" t="s">
        <v>32</v>
      </c>
      <c r="E1748" s="2" t="s">
        <v>203</v>
      </c>
      <c r="F1748" s="2" t="s">
        <v>3085</v>
      </c>
      <c r="G1748" s="2" t="s">
        <v>3</v>
      </c>
      <c r="H1748" s="2" t="s">
        <v>4498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3975</v>
      </c>
      <c r="P1748" s="2" t="s">
        <v>3976</v>
      </c>
      <c r="Q1748" s="1">
        <v>36.815600000000003</v>
      </c>
      <c r="R1748" s="1">
        <v>0</v>
      </c>
      <c r="S1748" s="1">
        <v>17.2</v>
      </c>
      <c r="T1748" s="1">
        <v>16.91</v>
      </c>
      <c r="U1748" s="2" t="s">
        <v>8</v>
      </c>
      <c r="V1748" s="1">
        <v>2.7056</v>
      </c>
      <c r="W1748" s="1">
        <v>0</v>
      </c>
      <c r="X1748" s="2" t="s">
        <v>0</v>
      </c>
      <c r="Y1748" s="1">
        <v>0</v>
      </c>
      <c r="Z1748" s="3">
        <v>0</v>
      </c>
      <c r="AA1748" s="3" t="s">
        <v>0</v>
      </c>
      <c r="AB1748" s="3">
        <v>0</v>
      </c>
      <c r="AC1748" s="3">
        <v>0</v>
      </c>
      <c r="AD1748" s="3" t="s">
        <v>0</v>
      </c>
      <c r="AE1748" s="3">
        <v>0</v>
      </c>
      <c r="AF1748" s="4">
        <v>0</v>
      </c>
      <c r="AG1748" s="4" t="s">
        <v>0</v>
      </c>
      <c r="AH1748" s="4">
        <v>0</v>
      </c>
      <c r="AI1748" s="4">
        <v>0</v>
      </c>
      <c r="AJ1748" s="4" t="s">
        <v>0</v>
      </c>
      <c r="AK1748" s="4">
        <v>0</v>
      </c>
      <c r="AL1748" s="4">
        <v>0</v>
      </c>
      <c r="AM1748" s="4" t="s">
        <v>1</v>
      </c>
      <c r="AN1748" s="4" t="s">
        <v>1</v>
      </c>
      <c r="AO1748" s="4" t="s">
        <v>1</v>
      </c>
      <c r="AP1748" s="4" t="s">
        <v>1</v>
      </c>
      <c r="AQ1748" s="4">
        <v>36.815599999999996</v>
      </c>
      <c r="AR1748" s="4">
        <v>0</v>
      </c>
    </row>
    <row r="1749" spans="1:44" x14ac:dyDescent="0.25">
      <c r="A1749" s="2" t="s">
        <v>1004</v>
      </c>
      <c r="B1749" s="47">
        <v>44498</v>
      </c>
      <c r="C1749" s="2" t="s">
        <v>6</v>
      </c>
      <c r="D1749" s="2" t="s">
        <v>32</v>
      </c>
      <c r="E1749" s="2" t="s">
        <v>203</v>
      </c>
      <c r="F1749" s="2" t="s">
        <v>3085</v>
      </c>
      <c r="G1749" s="2" t="s">
        <v>3</v>
      </c>
      <c r="H1749" s="2" t="s">
        <v>4499</v>
      </c>
      <c r="I1749" s="1" t="s">
        <v>1</v>
      </c>
      <c r="J1749" s="1" t="s">
        <v>1</v>
      </c>
      <c r="K1749" s="1" t="s">
        <v>1</v>
      </c>
      <c r="L1749" s="1" t="s">
        <v>1</v>
      </c>
      <c r="M1749" s="1">
        <v>0</v>
      </c>
      <c r="N1749" s="2" t="s">
        <v>1</v>
      </c>
      <c r="O1749" s="2" t="s">
        <v>2</v>
      </c>
      <c r="P1749" s="2" t="s">
        <v>1</v>
      </c>
      <c r="Q1749" s="1">
        <v>1851.0522500000006</v>
      </c>
      <c r="R1749" s="1">
        <v>0</v>
      </c>
      <c r="S1749" s="1">
        <v>1533.6849500000005</v>
      </c>
      <c r="T1749" s="1">
        <v>0</v>
      </c>
      <c r="U1749" s="2" t="s">
        <v>0</v>
      </c>
      <c r="V1749" s="1">
        <v>0</v>
      </c>
      <c r="W1749" s="1">
        <v>273.59259999999995</v>
      </c>
      <c r="X1749" s="2" t="s">
        <v>8</v>
      </c>
      <c r="Y1749" s="1">
        <v>43.77470000000001</v>
      </c>
      <c r="Z1749" s="3">
        <v>0</v>
      </c>
      <c r="AA1749" s="3" t="s">
        <v>0</v>
      </c>
      <c r="AB1749" s="3">
        <v>0</v>
      </c>
      <c r="AC1749" s="3">
        <v>0</v>
      </c>
      <c r="AD1749" s="3" t="s">
        <v>0</v>
      </c>
      <c r="AE1749" s="3">
        <v>0</v>
      </c>
      <c r="AF1749" s="4">
        <v>0</v>
      </c>
      <c r="AG1749" s="4" t="s">
        <v>0</v>
      </c>
      <c r="AH1749" s="4">
        <v>0</v>
      </c>
      <c r="AI1749" s="4">
        <v>0</v>
      </c>
      <c r="AJ1749" s="4" t="s">
        <v>0</v>
      </c>
      <c r="AK1749" s="4">
        <v>0</v>
      </c>
      <c r="AL1749" s="4">
        <v>0</v>
      </c>
      <c r="AM1749" s="4" t="s">
        <v>1</v>
      </c>
      <c r="AN1749" s="4" t="s">
        <v>1</v>
      </c>
      <c r="AO1749" s="4" t="s">
        <v>1</v>
      </c>
      <c r="AP1749" s="4" t="s">
        <v>1</v>
      </c>
      <c r="AQ1749" s="4">
        <v>1851.0522500000004</v>
      </c>
      <c r="AR1749" s="4">
        <v>0</v>
      </c>
    </row>
    <row r="1750" spans="1:44" x14ac:dyDescent="0.25">
      <c r="A1750" s="2" t="s">
        <v>1005</v>
      </c>
      <c r="B1750" s="46">
        <v>44498</v>
      </c>
      <c r="C1750" s="2" t="s">
        <v>6</v>
      </c>
      <c r="D1750" s="2" t="s">
        <v>32</v>
      </c>
      <c r="E1750" s="2" t="s">
        <v>203</v>
      </c>
      <c r="F1750" s="58" t="s">
        <v>3085</v>
      </c>
      <c r="G1750" s="2" t="s">
        <v>3</v>
      </c>
      <c r="H1750" s="2" t="s">
        <v>4500</v>
      </c>
      <c r="I1750" s="2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 t="s">
        <v>1</v>
      </c>
      <c r="Q1750" s="1">
        <v>3143.2796059999996</v>
      </c>
      <c r="R1750" s="1">
        <v>0</v>
      </c>
      <c r="S1750" s="1">
        <v>2574.6691499999988</v>
      </c>
      <c r="T1750" s="1">
        <v>0</v>
      </c>
      <c r="U1750" s="2" t="s">
        <v>0</v>
      </c>
      <c r="V1750" s="1">
        <v>0</v>
      </c>
      <c r="W1750" s="1">
        <v>490.18139999999994</v>
      </c>
      <c r="X1750" s="2" t="s">
        <v>8</v>
      </c>
      <c r="Y1750" s="1">
        <v>78.429056000000003</v>
      </c>
      <c r="Z1750" s="3">
        <v>0</v>
      </c>
      <c r="AA1750" s="3" t="s">
        <v>0</v>
      </c>
      <c r="AB1750" s="3">
        <v>0</v>
      </c>
      <c r="AC1750" s="3">
        <v>0</v>
      </c>
      <c r="AD1750" s="3" t="s">
        <v>0</v>
      </c>
      <c r="AE1750" s="3">
        <v>0</v>
      </c>
      <c r="AF1750" s="4">
        <v>0</v>
      </c>
      <c r="AG1750" s="4" t="s">
        <v>0</v>
      </c>
      <c r="AH1750" s="4">
        <v>0</v>
      </c>
      <c r="AI1750" s="4">
        <v>0</v>
      </c>
      <c r="AJ1750" s="4" t="s">
        <v>0</v>
      </c>
      <c r="AK1750" s="4">
        <v>0</v>
      </c>
      <c r="AL1750" s="4">
        <v>0</v>
      </c>
      <c r="AM1750" s="4" t="s">
        <v>1</v>
      </c>
      <c r="AN1750" s="4" t="s">
        <v>1</v>
      </c>
      <c r="AO1750" s="4" t="s">
        <v>1</v>
      </c>
      <c r="AP1750" s="4" t="s">
        <v>1</v>
      </c>
      <c r="AQ1750" s="4">
        <v>3143.2796059999987</v>
      </c>
      <c r="AR1750" s="4">
        <v>0</v>
      </c>
    </row>
    <row r="1751" spans="1:44" x14ac:dyDescent="0.25">
      <c r="A1751" s="2" t="s">
        <v>1006</v>
      </c>
      <c r="B1751" s="47">
        <v>44498</v>
      </c>
      <c r="C1751" s="2" t="s">
        <v>26</v>
      </c>
      <c r="D1751" s="2" t="s">
        <v>32</v>
      </c>
      <c r="E1751" s="2" t="s">
        <v>31</v>
      </c>
      <c r="F1751" s="2" t="s">
        <v>4501</v>
      </c>
      <c r="G1751" s="2" t="s">
        <v>3</v>
      </c>
      <c r="H1751" s="2" t="s">
        <v>4502</v>
      </c>
      <c r="I1751" s="1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1205</v>
      </c>
      <c r="P1751" s="2" t="s">
        <v>731</v>
      </c>
      <c r="Q1751" s="1">
        <v>297</v>
      </c>
      <c r="R1751" s="1">
        <v>0</v>
      </c>
      <c r="S1751" s="1">
        <v>297</v>
      </c>
      <c r="T1751" s="1">
        <v>0</v>
      </c>
      <c r="U1751" s="2" t="s">
        <v>0</v>
      </c>
      <c r="V1751" s="1">
        <v>0</v>
      </c>
      <c r="W1751" s="1">
        <v>0</v>
      </c>
      <c r="X1751" s="2" t="s">
        <v>0</v>
      </c>
      <c r="Y1751" s="1">
        <v>0</v>
      </c>
      <c r="Z1751" s="3">
        <v>0</v>
      </c>
      <c r="AA1751" s="3" t="s">
        <v>0</v>
      </c>
      <c r="AB1751" s="3">
        <v>0</v>
      </c>
      <c r="AC1751" s="3">
        <v>0</v>
      </c>
      <c r="AD1751" s="3" t="s">
        <v>0</v>
      </c>
      <c r="AE1751" s="3">
        <v>0</v>
      </c>
      <c r="AF1751" s="4">
        <v>0</v>
      </c>
      <c r="AG1751" s="4" t="s">
        <v>0</v>
      </c>
      <c r="AH1751" s="4">
        <v>0</v>
      </c>
      <c r="AI1751" s="4">
        <v>0</v>
      </c>
      <c r="AJ1751" s="4" t="s">
        <v>0</v>
      </c>
      <c r="AK1751" s="4">
        <v>0</v>
      </c>
      <c r="AL1751" s="4">
        <v>0</v>
      </c>
      <c r="AM1751" s="4" t="s">
        <v>1</v>
      </c>
      <c r="AN1751" s="4" t="s">
        <v>1</v>
      </c>
      <c r="AO1751" s="4" t="s">
        <v>1</v>
      </c>
      <c r="AP1751" s="4" t="s">
        <v>1</v>
      </c>
      <c r="AQ1751" s="4">
        <v>297</v>
      </c>
      <c r="AR1751" s="4">
        <v>0</v>
      </c>
    </row>
    <row r="1752" spans="1:44" x14ac:dyDescent="0.25">
      <c r="A1752" s="2" t="s">
        <v>1007</v>
      </c>
      <c r="B1752" s="47">
        <v>44498</v>
      </c>
      <c r="C1752" s="2" t="s">
        <v>26</v>
      </c>
      <c r="D1752" s="2" t="s">
        <v>32</v>
      </c>
      <c r="E1752" s="2" t="s">
        <v>31</v>
      </c>
      <c r="F1752" s="2" t="s">
        <v>4501</v>
      </c>
      <c r="G1752" s="2" t="s">
        <v>3</v>
      </c>
      <c r="H1752" s="2" t="s">
        <v>4503</v>
      </c>
      <c r="I1752" s="1" t="s">
        <v>1</v>
      </c>
      <c r="J1752" s="1" t="s">
        <v>1</v>
      </c>
      <c r="K1752" s="1" t="s">
        <v>1</v>
      </c>
      <c r="L1752" s="1" t="s">
        <v>1</v>
      </c>
      <c r="M1752" s="1">
        <v>0</v>
      </c>
      <c r="N1752" s="2" t="s">
        <v>1</v>
      </c>
      <c r="O1752" s="2" t="s">
        <v>2629</v>
      </c>
      <c r="P1752" s="2" t="s">
        <v>2630</v>
      </c>
      <c r="Q1752" s="1">
        <v>207.79503800000001</v>
      </c>
      <c r="R1752" s="1">
        <v>0</v>
      </c>
      <c r="S1752" s="1">
        <v>129.58575000000002</v>
      </c>
      <c r="T1752" s="1">
        <v>67.421800000000005</v>
      </c>
      <c r="U1752" s="2" t="s">
        <v>8</v>
      </c>
      <c r="V1752" s="1">
        <v>10.787488</v>
      </c>
      <c r="W1752" s="1">
        <v>0</v>
      </c>
      <c r="X1752" s="2" t="s">
        <v>0</v>
      </c>
      <c r="Y1752" s="1">
        <v>0</v>
      </c>
      <c r="Z1752" s="3">
        <v>0</v>
      </c>
      <c r="AA1752" s="3" t="s">
        <v>0</v>
      </c>
      <c r="AB1752" s="3">
        <v>0</v>
      </c>
      <c r="AC1752" s="3">
        <v>0</v>
      </c>
      <c r="AD1752" s="3" t="s">
        <v>0</v>
      </c>
      <c r="AE1752" s="3">
        <v>0</v>
      </c>
      <c r="AF1752" s="4">
        <v>0</v>
      </c>
      <c r="AG1752" s="4" t="s">
        <v>0</v>
      </c>
      <c r="AH1752" s="4">
        <v>0</v>
      </c>
      <c r="AI1752" s="4">
        <v>0</v>
      </c>
      <c r="AJ1752" s="4" t="s">
        <v>0</v>
      </c>
      <c r="AK1752" s="4">
        <v>0</v>
      </c>
      <c r="AL1752" s="4">
        <v>0</v>
      </c>
      <c r="AM1752" s="4" t="s">
        <v>1</v>
      </c>
      <c r="AN1752" s="4" t="s">
        <v>1</v>
      </c>
      <c r="AO1752" s="4" t="s">
        <v>1</v>
      </c>
      <c r="AP1752" s="4" t="s">
        <v>1</v>
      </c>
      <c r="AQ1752" s="4">
        <v>207.79503800000003</v>
      </c>
      <c r="AR1752" s="4">
        <v>0</v>
      </c>
    </row>
    <row r="1753" spans="1:44" x14ac:dyDescent="0.25">
      <c r="A1753" s="2" t="s">
        <v>1008</v>
      </c>
      <c r="B1753" s="47">
        <v>44498</v>
      </c>
      <c r="C1753" s="2" t="s">
        <v>26</v>
      </c>
      <c r="D1753" s="2" t="s">
        <v>32</v>
      </c>
      <c r="E1753" s="2" t="s">
        <v>31</v>
      </c>
      <c r="F1753" s="2" t="s">
        <v>4504</v>
      </c>
      <c r="G1753" s="2" t="s">
        <v>3</v>
      </c>
      <c r="H1753" s="2" t="s">
        <v>4505</v>
      </c>
      <c r="I1753" s="1" t="s">
        <v>1</v>
      </c>
      <c r="J1753" s="1" t="s">
        <v>1</v>
      </c>
      <c r="K1753" s="1" t="s">
        <v>1</v>
      </c>
      <c r="L1753" s="1" t="s">
        <v>1</v>
      </c>
      <c r="M1753" s="1">
        <v>0</v>
      </c>
      <c r="N1753" s="2" t="s">
        <v>1</v>
      </c>
      <c r="O1753" s="2" t="s">
        <v>2</v>
      </c>
      <c r="P1753" s="2" t="s">
        <v>1</v>
      </c>
      <c r="Q1753" s="1">
        <v>274.60984999999999</v>
      </c>
      <c r="R1753" s="1">
        <v>0</v>
      </c>
      <c r="S1753" s="1">
        <v>174.36265000000003</v>
      </c>
      <c r="T1753" s="1">
        <v>0</v>
      </c>
      <c r="U1753" s="2" t="s">
        <v>0</v>
      </c>
      <c r="V1753" s="1">
        <v>0</v>
      </c>
      <c r="W1753" s="1">
        <v>86.42</v>
      </c>
      <c r="X1753" s="2" t="s">
        <v>8</v>
      </c>
      <c r="Y1753" s="1">
        <v>13.827199999999999</v>
      </c>
      <c r="Z1753" s="3">
        <v>0</v>
      </c>
      <c r="AA1753" s="3" t="s">
        <v>0</v>
      </c>
      <c r="AB1753" s="3">
        <v>0</v>
      </c>
      <c r="AC1753" s="3">
        <v>0</v>
      </c>
      <c r="AD1753" s="3" t="s">
        <v>0</v>
      </c>
      <c r="AE1753" s="3">
        <v>0</v>
      </c>
      <c r="AF1753" s="4">
        <v>0</v>
      </c>
      <c r="AG1753" s="4" t="s">
        <v>0</v>
      </c>
      <c r="AH1753" s="4">
        <v>0</v>
      </c>
      <c r="AI1753" s="4">
        <v>0</v>
      </c>
      <c r="AJ1753" s="4" t="s">
        <v>0</v>
      </c>
      <c r="AK1753" s="4">
        <v>0</v>
      </c>
      <c r="AL1753" s="4">
        <v>0</v>
      </c>
      <c r="AM1753" s="4" t="s">
        <v>1</v>
      </c>
      <c r="AN1753" s="4" t="s">
        <v>1</v>
      </c>
      <c r="AO1753" s="4" t="s">
        <v>1</v>
      </c>
      <c r="AP1753" s="4" t="s">
        <v>1</v>
      </c>
      <c r="AQ1753" s="4">
        <v>274.60985000000005</v>
      </c>
      <c r="AR1753" s="4">
        <v>0</v>
      </c>
    </row>
    <row r="1754" spans="1:44" x14ac:dyDescent="0.25">
      <c r="A1754" s="2" t="s">
        <v>1009</v>
      </c>
      <c r="B1754" s="47">
        <v>44498</v>
      </c>
      <c r="C1754" s="2" t="s">
        <v>26</v>
      </c>
      <c r="D1754" s="2" t="s">
        <v>32</v>
      </c>
      <c r="E1754" s="2" t="s">
        <v>31</v>
      </c>
      <c r="F1754" s="2" t="s">
        <v>4504</v>
      </c>
      <c r="G1754" s="2" t="s">
        <v>3</v>
      </c>
      <c r="H1754" s="2" t="s">
        <v>4506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2</v>
      </c>
      <c r="P1754" s="2" t="s">
        <v>1</v>
      </c>
      <c r="Q1754" s="1">
        <v>327.987978</v>
      </c>
      <c r="R1754" s="1">
        <v>0</v>
      </c>
      <c r="S1754" s="1">
        <v>227.60645</v>
      </c>
      <c r="T1754" s="1">
        <v>0</v>
      </c>
      <c r="U1754" s="2" t="s">
        <v>0</v>
      </c>
      <c r="V1754" s="1">
        <v>0</v>
      </c>
      <c r="W1754" s="1">
        <v>86.535799999999995</v>
      </c>
      <c r="X1754" s="2" t="s">
        <v>0</v>
      </c>
      <c r="Y1754" s="1">
        <v>13.845727999999999</v>
      </c>
      <c r="Z1754" s="3">
        <v>0</v>
      </c>
      <c r="AA1754" s="3" t="s">
        <v>0</v>
      </c>
      <c r="AB1754" s="3">
        <v>0</v>
      </c>
      <c r="AC1754" s="3">
        <v>0</v>
      </c>
      <c r="AD1754" s="3" t="s">
        <v>0</v>
      </c>
      <c r="AE1754" s="3">
        <v>0</v>
      </c>
      <c r="AF1754" s="4">
        <v>0</v>
      </c>
      <c r="AG1754" s="4" t="s">
        <v>0</v>
      </c>
      <c r="AH1754" s="4">
        <v>0</v>
      </c>
      <c r="AI1754" s="4">
        <v>0</v>
      </c>
      <c r="AJ1754" s="4" t="s">
        <v>0</v>
      </c>
      <c r="AK1754" s="4">
        <v>0</v>
      </c>
      <c r="AL1754" s="4">
        <v>0</v>
      </c>
      <c r="AM1754" s="4" t="s">
        <v>1</v>
      </c>
      <c r="AN1754" s="4" t="s">
        <v>1</v>
      </c>
      <c r="AO1754" s="4" t="s">
        <v>1</v>
      </c>
      <c r="AP1754" s="4" t="s">
        <v>1</v>
      </c>
      <c r="AQ1754" s="4">
        <v>327.987978</v>
      </c>
      <c r="AR1754" s="4">
        <v>0</v>
      </c>
    </row>
    <row r="1755" spans="1:44" x14ac:dyDescent="0.25">
      <c r="A1755" s="2" t="s">
        <v>1010</v>
      </c>
      <c r="B1755" s="47">
        <v>44498</v>
      </c>
      <c r="C1755" s="2" t="s">
        <v>26</v>
      </c>
      <c r="D1755" s="2" t="s">
        <v>32</v>
      </c>
      <c r="E1755" s="2" t="s">
        <v>31</v>
      </c>
      <c r="F1755" s="2" t="s">
        <v>4504</v>
      </c>
      <c r="G1755" s="2" t="s">
        <v>3</v>
      </c>
      <c r="H1755" s="2" t="s">
        <v>4507</v>
      </c>
      <c r="I1755" s="1" t="s">
        <v>1</v>
      </c>
      <c r="J1755" s="1" t="s">
        <v>1</v>
      </c>
      <c r="K1755" s="1" t="s">
        <v>1</v>
      </c>
      <c r="L1755" s="1" t="s">
        <v>1</v>
      </c>
      <c r="M1755" s="1">
        <v>0</v>
      </c>
      <c r="N1755" s="2" t="s">
        <v>1</v>
      </c>
      <c r="O1755" s="2" t="s">
        <v>2</v>
      </c>
      <c r="P1755" s="2" t="s">
        <v>1</v>
      </c>
      <c r="Q1755" s="1">
        <v>1382.2141160000001</v>
      </c>
      <c r="R1755" s="1">
        <v>0</v>
      </c>
      <c r="S1755" s="1">
        <v>986.88805000000025</v>
      </c>
      <c r="T1755" s="1">
        <v>0</v>
      </c>
      <c r="U1755" s="2" t="s">
        <v>0</v>
      </c>
      <c r="V1755" s="1">
        <v>0</v>
      </c>
      <c r="W1755" s="1">
        <v>340.79834999999997</v>
      </c>
      <c r="X1755" s="2" t="s">
        <v>0</v>
      </c>
      <c r="Y1755" s="1">
        <v>54.527716000000005</v>
      </c>
      <c r="Z1755" s="3">
        <v>0</v>
      </c>
      <c r="AA1755" s="3" t="s">
        <v>0</v>
      </c>
      <c r="AB1755" s="3">
        <v>0</v>
      </c>
      <c r="AC1755" s="3">
        <v>0</v>
      </c>
      <c r="AD1755" s="3" t="s">
        <v>0</v>
      </c>
      <c r="AE1755" s="3">
        <v>0</v>
      </c>
      <c r="AF1755" s="4">
        <v>0</v>
      </c>
      <c r="AG1755" s="4" t="s">
        <v>0</v>
      </c>
      <c r="AH1755" s="4">
        <v>0</v>
      </c>
      <c r="AI1755" s="4">
        <v>0</v>
      </c>
      <c r="AJ1755" s="4" t="s">
        <v>0</v>
      </c>
      <c r="AK1755" s="4">
        <v>0</v>
      </c>
      <c r="AL1755" s="4">
        <v>0</v>
      </c>
      <c r="AM1755" s="4" t="s">
        <v>1</v>
      </c>
      <c r="AN1755" s="4" t="s">
        <v>1</v>
      </c>
      <c r="AO1755" s="4" t="s">
        <v>1</v>
      </c>
      <c r="AP1755" s="4" t="s">
        <v>1</v>
      </c>
      <c r="AQ1755" s="4">
        <v>1382.2141160000003</v>
      </c>
      <c r="AR1755" s="4">
        <v>0</v>
      </c>
    </row>
    <row r="1756" spans="1:44" x14ac:dyDescent="0.25">
      <c r="A1756" s="2" t="s">
        <v>1011</v>
      </c>
      <c r="B1756" s="47">
        <v>44498</v>
      </c>
      <c r="C1756" s="2" t="s">
        <v>6</v>
      </c>
      <c r="D1756" s="2" t="s">
        <v>25</v>
      </c>
      <c r="E1756" s="2" t="s">
        <v>197</v>
      </c>
      <c r="F1756" s="2" t="s">
        <v>4508</v>
      </c>
      <c r="G1756" s="2" t="s">
        <v>3</v>
      </c>
      <c r="H1756" s="2" t="s">
        <v>4509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4510</v>
      </c>
      <c r="P1756" s="2" t="s">
        <v>4511</v>
      </c>
      <c r="Q1756" s="1">
        <v>54.806800000000003</v>
      </c>
      <c r="R1756" s="1">
        <v>0</v>
      </c>
      <c r="S1756" s="1">
        <v>2.6300000000000026</v>
      </c>
      <c r="T1756" s="1">
        <v>44.98</v>
      </c>
      <c r="U1756" s="2" t="s">
        <v>8</v>
      </c>
      <c r="V1756" s="1">
        <v>7.1967999999999996</v>
      </c>
      <c r="W1756" s="1">
        <v>0</v>
      </c>
      <c r="X1756" s="2" t="s">
        <v>0</v>
      </c>
      <c r="Y1756" s="1">
        <v>0</v>
      </c>
      <c r="Z1756" s="3">
        <v>0</v>
      </c>
      <c r="AA1756" s="3" t="s">
        <v>0</v>
      </c>
      <c r="AB1756" s="3">
        <v>0</v>
      </c>
      <c r="AC1756" s="3">
        <v>0</v>
      </c>
      <c r="AD1756" s="3" t="s">
        <v>0</v>
      </c>
      <c r="AE1756" s="3">
        <v>0</v>
      </c>
      <c r="AF1756" s="4">
        <v>0</v>
      </c>
      <c r="AG1756" s="4" t="s">
        <v>0</v>
      </c>
      <c r="AH1756" s="4">
        <v>0</v>
      </c>
      <c r="AI1756" s="4">
        <v>0</v>
      </c>
      <c r="AJ1756" s="4" t="s">
        <v>0</v>
      </c>
      <c r="AK1756" s="4">
        <v>0</v>
      </c>
      <c r="AL1756" s="4">
        <v>0</v>
      </c>
      <c r="AM1756" s="4" t="s">
        <v>1</v>
      </c>
      <c r="AN1756" s="4" t="s">
        <v>1</v>
      </c>
      <c r="AO1756" s="4" t="s">
        <v>1</v>
      </c>
      <c r="AP1756" s="4" t="s">
        <v>1</v>
      </c>
      <c r="AQ1756" s="4">
        <v>54.806799999999996</v>
      </c>
      <c r="AR1756" s="4">
        <v>0</v>
      </c>
    </row>
    <row r="1757" spans="1:44" x14ac:dyDescent="0.25">
      <c r="A1757" s="2" t="s">
        <v>1012</v>
      </c>
      <c r="B1757" s="47">
        <v>44498</v>
      </c>
      <c r="C1757" s="2" t="s">
        <v>6</v>
      </c>
      <c r="D1757" s="2" t="s">
        <v>25</v>
      </c>
      <c r="E1757" s="2" t="s">
        <v>197</v>
      </c>
      <c r="F1757" s="2" t="s">
        <v>4508</v>
      </c>
      <c r="G1757" s="2" t="s">
        <v>3</v>
      </c>
      <c r="H1757" s="2" t="s">
        <v>4512</v>
      </c>
      <c r="I1757" s="1" t="s">
        <v>1</v>
      </c>
      <c r="J1757" s="1" t="s">
        <v>1</v>
      </c>
      <c r="K1757" s="1" t="s">
        <v>1</v>
      </c>
      <c r="L1757" s="1" t="s">
        <v>1</v>
      </c>
      <c r="M1757" s="1">
        <v>0</v>
      </c>
      <c r="N1757" s="2" t="s">
        <v>1</v>
      </c>
      <c r="O1757" s="2" t="s">
        <v>2</v>
      </c>
      <c r="P1757" s="2" t="s">
        <v>1</v>
      </c>
      <c r="Q1757" s="1">
        <v>278.97874999999999</v>
      </c>
      <c r="R1757" s="1">
        <v>0</v>
      </c>
      <c r="S1757" s="1">
        <v>261.07995</v>
      </c>
      <c r="T1757" s="1">
        <v>0</v>
      </c>
      <c r="U1757" s="2" t="s">
        <v>0</v>
      </c>
      <c r="V1757" s="1">
        <v>0</v>
      </c>
      <c r="W1757" s="1">
        <v>15.43</v>
      </c>
      <c r="X1757" s="2" t="s">
        <v>8</v>
      </c>
      <c r="Y1757" s="1">
        <v>2.4687999999999999</v>
      </c>
      <c r="Z1757" s="3">
        <v>0</v>
      </c>
      <c r="AA1757" s="3" t="s">
        <v>0</v>
      </c>
      <c r="AB1757" s="3">
        <v>0</v>
      </c>
      <c r="AC1757" s="3">
        <v>0</v>
      </c>
      <c r="AD1757" s="3" t="s">
        <v>0</v>
      </c>
      <c r="AE1757" s="3">
        <v>0</v>
      </c>
      <c r="AF1757" s="4">
        <v>0</v>
      </c>
      <c r="AG1757" s="4" t="s">
        <v>0</v>
      </c>
      <c r="AH1757" s="4">
        <v>0</v>
      </c>
      <c r="AI1757" s="4">
        <v>0</v>
      </c>
      <c r="AJ1757" s="4" t="s">
        <v>0</v>
      </c>
      <c r="AK1757" s="4">
        <v>0</v>
      </c>
      <c r="AL1757" s="4">
        <v>0</v>
      </c>
      <c r="AM1757" s="4" t="s">
        <v>1</v>
      </c>
      <c r="AN1757" s="4" t="s">
        <v>1</v>
      </c>
      <c r="AO1757" s="4" t="s">
        <v>1</v>
      </c>
      <c r="AP1757" s="4" t="s">
        <v>1</v>
      </c>
      <c r="AQ1757" s="4">
        <v>278.97874999999999</v>
      </c>
      <c r="AR1757" s="4">
        <v>0</v>
      </c>
    </row>
    <row r="1758" spans="1:44" x14ac:dyDescent="0.25">
      <c r="A1758" s="2" t="s">
        <v>1015</v>
      </c>
      <c r="B1758" s="47">
        <v>44498</v>
      </c>
      <c r="C1758" s="2" t="s">
        <v>6</v>
      </c>
      <c r="D1758" s="2" t="s">
        <v>25</v>
      </c>
      <c r="E1758" s="2" t="s">
        <v>197</v>
      </c>
      <c r="F1758" s="2" t="s">
        <v>4508</v>
      </c>
      <c r="G1758" s="2" t="s">
        <v>3</v>
      </c>
      <c r="H1758" s="2" t="s">
        <v>4513</v>
      </c>
      <c r="I1758" s="1" t="s">
        <v>1</v>
      </c>
      <c r="J1758" s="1" t="s">
        <v>1</v>
      </c>
      <c r="K1758" s="1" t="s">
        <v>1</v>
      </c>
      <c r="L1758" s="1" t="s">
        <v>1</v>
      </c>
      <c r="M1758" s="1">
        <v>0</v>
      </c>
      <c r="N1758" s="2" t="s">
        <v>1</v>
      </c>
      <c r="O1758" s="2" t="s">
        <v>2</v>
      </c>
      <c r="P1758" s="2" t="s">
        <v>1</v>
      </c>
      <c r="Q1758" s="1">
        <v>4256.4756859999998</v>
      </c>
      <c r="R1758" s="1">
        <v>0</v>
      </c>
      <c r="S1758" s="1">
        <v>3216.7405499999995</v>
      </c>
      <c r="T1758" s="1">
        <v>0</v>
      </c>
      <c r="U1758" s="2" t="s">
        <v>0</v>
      </c>
      <c r="V1758" s="1">
        <v>0</v>
      </c>
      <c r="W1758" s="1">
        <v>896.32340000000022</v>
      </c>
      <c r="X1758" s="2" t="s">
        <v>8</v>
      </c>
      <c r="Y1758" s="1">
        <v>143.41173599999996</v>
      </c>
      <c r="Z1758" s="3">
        <v>0</v>
      </c>
      <c r="AA1758" s="3" t="s">
        <v>0</v>
      </c>
      <c r="AB1758" s="3">
        <v>0</v>
      </c>
      <c r="AC1758" s="3">
        <v>0</v>
      </c>
      <c r="AD1758" s="3" t="s">
        <v>0</v>
      </c>
      <c r="AE1758" s="3">
        <v>0</v>
      </c>
      <c r="AF1758" s="4">
        <v>0</v>
      </c>
      <c r="AG1758" s="4" t="s">
        <v>0</v>
      </c>
      <c r="AH1758" s="4">
        <v>0</v>
      </c>
      <c r="AI1758" s="4">
        <v>0</v>
      </c>
      <c r="AJ1758" s="4" t="s">
        <v>0</v>
      </c>
      <c r="AK1758" s="4">
        <v>0</v>
      </c>
      <c r="AL1758" s="4">
        <v>0</v>
      </c>
      <c r="AM1758" s="4" t="s">
        <v>1</v>
      </c>
      <c r="AN1758" s="4" t="s">
        <v>1</v>
      </c>
      <c r="AO1758" s="4" t="s">
        <v>1</v>
      </c>
      <c r="AP1758" s="4" t="s">
        <v>1</v>
      </c>
      <c r="AQ1758" s="4">
        <v>4256.4756859999998</v>
      </c>
      <c r="AR1758" s="4">
        <v>0</v>
      </c>
    </row>
    <row r="1759" spans="1:44" x14ac:dyDescent="0.25">
      <c r="A1759" s="2" t="s">
        <v>1016</v>
      </c>
      <c r="B1759" s="47">
        <v>44498</v>
      </c>
      <c r="C1759" s="2" t="s">
        <v>26</v>
      </c>
      <c r="D1759" s="2" t="s">
        <v>25</v>
      </c>
      <c r="E1759" s="2" t="s">
        <v>250</v>
      </c>
      <c r="F1759" s="2" t="s">
        <v>2661</v>
      </c>
      <c r="G1759" s="2" t="s">
        <v>3</v>
      </c>
      <c r="H1759" s="2" t="s">
        <v>4514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4515</v>
      </c>
      <c r="P1759" s="2" t="s">
        <v>4516</v>
      </c>
      <c r="Q1759" s="1">
        <v>13.8156</v>
      </c>
      <c r="R1759" s="1">
        <v>0</v>
      </c>
      <c r="S1759" s="1">
        <v>0</v>
      </c>
      <c r="T1759" s="1">
        <v>11.91</v>
      </c>
      <c r="U1759" s="2" t="s">
        <v>8</v>
      </c>
      <c r="V1759" s="1">
        <v>1.9056</v>
      </c>
      <c r="W1759" s="1">
        <v>0</v>
      </c>
      <c r="X1759" s="2" t="s">
        <v>0</v>
      </c>
      <c r="Y1759" s="1">
        <v>0</v>
      </c>
      <c r="Z1759" s="3">
        <v>0</v>
      </c>
      <c r="AA1759" s="3" t="s">
        <v>0</v>
      </c>
      <c r="AB1759" s="3">
        <v>0</v>
      </c>
      <c r="AC1759" s="3">
        <v>0</v>
      </c>
      <c r="AD1759" s="3" t="s">
        <v>0</v>
      </c>
      <c r="AE1759" s="3">
        <v>0</v>
      </c>
      <c r="AF1759" s="4">
        <v>0</v>
      </c>
      <c r="AG1759" s="4" t="s">
        <v>0</v>
      </c>
      <c r="AH1759" s="4">
        <v>0</v>
      </c>
      <c r="AI1759" s="4">
        <v>0</v>
      </c>
      <c r="AJ1759" s="4" t="s">
        <v>0</v>
      </c>
      <c r="AK1759" s="4">
        <v>0</v>
      </c>
      <c r="AL1759" s="4">
        <v>0</v>
      </c>
      <c r="AM1759" s="4" t="s">
        <v>1</v>
      </c>
      <c r="AN1759" s="4" t="s">
        <v>1</v>
      </c>
      <c r="AO1759" s="4" t="s">
        <v>1</v>
      </c>
      <c r="AP1759" s="4" t="s">
        <v>1</v>
      </c>
      <c r="AQ1759" s="4">
        <v>13.8156</v>
      </c>
      <c r="AR1759" s="4">
        <v>0</v>
      </c>
    </row>
    <row r="1760" spans="1:44" x14ac:dyDescent="0.25">
      <c r="A1760" s="2" t="s">
        <v>1018</v>
      </c>
      <c r="B1760" s="47">
        <v>44498</v>
      </c>
      <c r="C1760" s="2" t="s">
        <v>26</v>
      </c>
      <c r="D1760" s="2" t="s">
        <v>25</v>
      </c>
      <c r="E1760" s="2" t="s">
        <v>250</v>
      </c>
      <c r="F1760" s="2" t="s">
        <v>2659</v>
      </c>
      <c r="G1760" s="2" t="s">
        <v>3</v>
      </c>
      <c r="H1760" s="2" t="s">
        <v>4517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2</v>
      </c>
      <c r="P1760" s="2" t="s">
        <v>1</v>
      </c>
      <c r="Q1760" s="1">
        <v>485.22239999999999</v>
      </c>
      <c r="R1760" s="1">
        <v>0</v>
      </c>
      <c r="S1760" s="1">
        <v>268.09359999999998</v>
      </c>
      <c r="T1760" s="1">
        <v>0</v>
      </c>
      <c r="U1760" s="2" t="s">
        <v>0</v>
      </c>
      <c r="V1760" s="1">
        <v>0</v>
      </c>
      <c r="W1760" s="1">
        <v>187.18</v>
      </c>
      <c r="X1760" s="2" t="s">
        <v>8</v>
      </c>
      <c r="Y1760" s="1">
        <v>29.948800000000006</v>
      </c>
      <c r="Z1760" s="3">
        <v>0</v>
      </c>
      <c r="AA1760" s="3" t="s">
        <v>0</v>
      </c>
      <c r="AB1760" s="3">
        <v>0</v>
      </c>
      <c r="AC1760" s="3">
        <v>0</v>
      </c>
      <c r="AD1760" s="3" t="s">
        <v>0</v>
      </c>
      <c r="AE1760" s="3">
        <v>0</v>
      </c>
      <c r="AF1760" s="4">
        <v>0</v>
      </c>
      <c r="AG1760" s="4" t="s">
        <v>0</v>
      </c>
      <c r="AH1760" s="4">
        <v>0</v>
      </c>
      <c r="AI1760" s="4">
        <v>0</v>
      </c>
      <c r="AJ1760" s="4" t="s">
        <v>0</v>
      </c>
      <c r="AK1760" s="4">
        <v>0</v>
      </c>
      <c r="AL1760" s="4">
        <v>0</v>
      </c>
      <c r="AM1760" s="4" t="s">
        <v>1</v>
      </c>
      <c r="AN1760" s="4" t="s">
        <v>1</v>
      </c>
      <c r="AO1760" s="4" t="s">
        <v>1</v>
      </c>
      <c r="AP1760" s="4" t="s">
        <v>1</v>
      </c>
      <c r="AQ1760" s="4">
        <v>485.22239999999999</v>
      </c>
      <c r="AR1760" s="4">
        <v>0</v>
      </c>
    </row>
    <row r="1761" spans="1:44" x14ac:dyDescent="0.25">
      <c r="A1761" s="2" t="s">
        <v>1019</v>
      </c>
      <c r="B1761" s="47">
        <v>44498</v>
      </c>
      <c r="C1761" s="2" t="s">
        <v>26</v>
      </c>
      <c r="D1761" s="2" t="s">
        <v>25</v>
      </c>
      <c r="E1761" s="2" t="s">
        <v>250</v>
      </c>
      <c r="F1761" s="2" t="s">
        <v>2659</v>
      </c>
      <c r="G1761" s="2" t="s">
        <v>3</v>
      </c>
      <c r="H1761" s="2" t="s">
        <v>4518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2</v>
      </c>
      <c r="P1761" s="2" t="s">
        <v>1</v>
      </c>
      <c r="Q1761" s="1">
        <v>2108.640766</v>
      </c>
      <c r="R1761" s="1">
        <v>0</v>
      </c>
      <c r="S1761" s="1">
        <v>1697.2669500000002</v>
      </c>
      <c r="T1761" s="1">
        <v>0</v>
      </c>
      <c r="U1761" s="2" t="s">
        <v>0</v>
      </c>
      <c r="V1761" s="1">
        <v>0</v>
      </c>
      <c r="W1761" s="1">
        <v>354.63260000000002</v>
      </c>
      <c r="X1761" s="2" t="s">
        <v>8</v>
      </c>
      <c r="Y1761" s="1">
        <v>56.741216000000009</v>
      </c>
      <c r="Z1761" s="3">
        <v>0</v>
      </c>
      <c r="AA1761" s="3" t="s">
        <v>0</v>
      </c>
      <c r="AB1761" s="3">
        <v>0</v>
      </c>
      <c r="AC1761" s="3">
        <v>0</v>
      </c>
      <c r="AD1761" s="3" t="s">
        <v>0</v>
      </c>
      <c r="AE1761" s="3">
        <v>0</v>
      </c>
      <c r="AF1761" s="4">
        <v>0</v>
      </c>
      <c r="AG1761" s="4" t="s">
        <v>0</v>
      </c>
      <c r="AH1761" s="4">
        <v>0</v>
      </c>
      <c r="AI1761" s="4">
        <v>0</v>
      </c>
      <c r="AJ1761" s="4" t="s">
        <v>0</v>
      </c>
      <c r="AK1761" s="4">
        <v>0</v>
      </c>
      <c r="AL1761" s="4">
        <v>0</v>
      </c>
      <c r="AM1761" s="4" t="s">
        <v>1</v>
      </c>
      <c r="AN1761" s="4" t="s">
        <v>1</v>
      </c>
      <c r="AO1761" s="4" t="s">
        <v>1</v>
      </c>
      <c r="AP1761" s="4" t="s">
        <v>1</v>
      </c>
      <c r="AQ1761" s="4">
        <v>2108.640766</v>
      </c>
      <c r="AR1761" s="4">
        <v>0</v>
      </c>
    </row>
    <row r="1762" spans="1:44" x14ac:dyDescent="0.25">
      <c r="A1762" s="2" t="s">
        <v>1020</v>
      </c>
      <c r="B1762" s="47">
        <v>44498</v>
      </c>
      <c r="C1762" s="2" t="s">
        <v>6</v>
      </c>
      <c r="D1762" s="2" t="s">
        <v>23</v>
      </c>
      <c r="E1762" s="2" t="s">
        <v>193</v>
      </c>
      <c r="F1762" s="2" t="s">
        <v>1543</v>
      </c>
      <c r="G1762" s="2" t="s">
        <v>12</v>
      </c>
      <c r="H1762" s="2" t="s">
        <v>1</v>
      </c>
      <c r="I1762" s="1" t="s">
        <v>1681</v>
      </c>
      <c r="J1762" s="1" t="s">
        <v>1</v>
      </c>
      <c r="K1762" s="1" t="s">
        <v>4519</v>
      </c>
      <c r="L1762" s="1" t="s">
        <v>4464</v>
      </c>
      <c r="M1762" s="1">
        <v>69.06</v>
      </c>
      <c r="N1762" s="2" t="s">
        <v>11</v>
      </c>
      <c r="O1762" s="2" t="s">
        <v>4520</v>
      </c>
      <c r="P1762" s="2" t="s">
        <v>4521</v>
      </c>
      <c r="Q1762" s="1">
        <v>-18.559999999999999</v>
      </c>
      <c r="R1762" s="1">
        <v>0</v>
      </c>
      <c r="S1762" s="1">
        <v>0</v>
      </c>
      <c r="T1762" s="1">
        <v>0</v>
      </c>
      <c r="U1762" s="2" t="s">
        <v>0</v>
      </c>
      <c r="V1762" s="1">
        <v>0</v>
      </c>
      <c r="W1762" s="1">
        <v>-16</v>
      </c>
      <c r="X1762" s="2" t="s">
        <v>8</v>
      </c>
      <c r="Y1762" s="1">
        <v>-2.56</v>
      </c>
      <c r="Z1762" s="3">
        <v>0</v>
      </c>
      <c r="AA1762" s="3" t="s">
        <v>0</v>
      </c>
      <c r="AB1762" s="3">
        <v>0</v>
      </c>
      <c r="AC1762" s="3">
        <v>0</v>
      </c>
      <c r="AD1762" s="3" t="s">
        <v>0</v>
      </c>
      <c r="AE1762" s="3">
        <v>0</v>
      </c>
      <c r="AF1762" s="4">
        <v>0</v>
      </c>
      <c r="AG1762" s="4" t="s">
        <v>0</v>
      </c>
      <c r="AH1762" s="4">
        <v>0</v>
      </c>
      <c r="AI1762" s="4">
        <v>0</v>
      </c>
      <c r="AJ1762" s="4" t="s">
        <v>0</v>
      </c>
      <c r="AK1762" s="4">
        <v>0</v>
      </c>
      <c r="AL1762" s="4">
        <v>0</v>
      </c>
      <c r="AM1762" s="4" t="s">
        <v>1</v>
      </c>
      <c r="AN1762" s="4" t="s">
        <v>1</v>
      </c>
      <c r="AO1762" s="4" t="s">
        <v>1</v>
      </c>
      <c r="AP1762" s="4" t="s">
        <v>1</v>
      </c>
      <c r="AQ1762" s="4">
        <v>-18.559999999999999</v>
      </c>
      <c r="AR1762" s="4">
        <v>0</v>
      </c>
    </row>
    <row r="1763" spans="1:44" x14ac:dyDescent="0.25">
      <c r="A1763" s="2" t="s">
        <v>1021</v>
      </c>
      <c r="B1763" s="47">
        <v>44498</v>
      </c>
      <c r="C1763" s="2" t="s">
        <v>6</v>
      </c>
      <c r="D1763" s="2" t="s">
        <v>23</v>
      </c>
      <c r="E1763" s="2" t="s">
        <v>193</v>
      </c>
      <c r="F1763" s="2" t="s">
        <v>1543</v>
      </c>
      <c r="G1763" s="2" t="s">
        <v>3</v>
      </c>
      <c r="H1763" s="2" t="s">
        <v>4522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1">
        <v>5679.8537700000015</v>
      </c>
      <c r="R1763" s="1">
        <v>0</v>
      </c>
      <c r="S1763" s="1">
        <v>4509.7133500000027</v>
      </c>
      <c r="T1763" s="1">
        <v>0</v>
      </c>
      <c r="U1763" s="2" t="s">
        <v>0</v>
      </c>
      <c r="V1763" s="1">
        <v>0</v>
      </c>
      <c r="W1763" s="1">
        <v>1008.7417999999999</v>
      </c>
      <c r="X1763" s="2" t="s">
        <v>8</v>
      </c>
      <c r="Y1763" s="1">
        <v>161.39861999999999</v>
      </c>
      <c r="Z1763" s="3">
        <v>0</v>
      </c>
      <c r="AA1763" s="3" t="s">
        <v>0</v>
      </c>
      <c r="AB1763" s="3">
        <v>0</v>
      </c>
      <c r="AC1763" s="3">
        <v>0</v>
      </c>
      <c r="AD1763" s="3" t="s">
        <v>0</v>
      </c>
      <c r="AE1763" s="3">
        <v>0</v>
      </c>
      <c r="AF1763" s="4">
        <v>0</v>
      </c>
      <c r="AG1763" s="4" t="s">
        <v>0</v>
      </c>
      <c r="AH1763" s="4">
        <v>0</v>
      </c>
      <c r="AI1763" s="4">
        <v>0</v>
      </c>
      <c r="AJ1763" s="4" t="s">
        <v>0</v>
      </c>
      <c r="AK1763" s="4">
        <v>0</v>
      </c>
      <c r="AL1763" s="4">
        <v>0</v>
      </c>
      <c r="AM1763" s="4" t="s">
        <v>1</v>
      </c>
      <c r="AN1763" s="4" t="s">
        <v>1</v>
      </c>
      <c r="AO1763" s="4" t="s">
        <v>1</v>
      </c>
      <c r="AP1763" s="4" t="s">
        <v>1</v>
      </c>
      <c r="AQ1763" s="4">
        <v>5679.8537700000024</v>
      </c>
      <c r="AR1763" s="4">
        <v>0</v>
      </c>
    </row>
    <row r="1764" spans="1:44" x14ac:dyDescent="0.25">
      <c r="A1764" s="2" t="s">
        <v>1022</v>
      </c>
      <c r="B1764" s="47">
        <v>44498</v>
      </c>
      <c r="C1764" s="2" t="s">
        <v>26</v>
      </c>
      <c r="D1764" s="2" t="s">
        <v>23</v>
      </c>
      <c r="E1764" s="2" t="s">
        <v>355</v>
      </c>
      <c r="F1764" s="2" t="s">
        <v>1458</v>
      </c>
      <c r="G1764" s="2" t="s">
        <v>3</v>
      </c>
      <c r="H1764" s="2" t="s">
        <v>4523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2</v>
      </c>
      <c r="P1764" s="2" t="s">
        <v>1</v>
      </c>
      <c r="Q1764" s="1">
        <v>1181.6781899999999</v>
      </c>
      <c r="R1764" s="1">
        <v>0</v>
      </c>
      <c r="S1764" s="1">
        <v>859.49949999999967</v>
      </c>
      <c r="T1764" s="1">
        <v>0</v>
      </c>
      <c r="U1764" s="2" t="s">
        <v>0</v>
      </c>
      <c r="V1764" s="1">
        <v>0</v>
      </c>
      <c r="W1764" s="1">
        <v>277.74025</v>
      </c>
      <c r="X1764" s="2" t="s">
        <v>8</v>
      </c>
      <c r="Y1764" s="1">
        <v>44.43844</v>
      </c>
      <c r="Z1764" s="3">
        <v>0</v>
      </c>
      <c r="AA1764" s="3" t="s">
        <v>0</v>
      </c>
      <c r="AB1764" s="3">
        <v>0</v>
      </c>
      <c r="AC1764" s="3">
        <v>0</v>
      </c>
      <c r="AD1764" s="3" t="s">
        <v>0</v>
      </c>
      <c r="AE1764" s="3">
        <v>0</v>
      </c>
      <c r="AF1764" s="4">
        <v>0</v>
      </c>
      <c r="AG1764" s="4" t="s">
        <v>0</v>
      </c>
      <c r="AH1764" s="4">
        <v>0</v>
      </c>
      <c r="AI1764" s="4">
        <v>0</v>
      </c>
      <c r="AJ1764" s="4" t="s">
        <v>0</v>
      </c>
      <c r="AK1764" s="4">
        <v>0</v>
      </c>
      <c r="AL1764" s="4">
        <v>0</v>
      </c>
      <c r="AM1764" s="4" t="s">
        <v>1</v>
      </c>
      <c r="AN1764" s="4" t="s">
        <v>1</v>
      </c>
      <c r="AO1764" s="4" t="s">
        <v>1</v>
      </c>
      <c r="AP1764" s="4" t="s">
        <v>1</v>
      </c>
      <c r="AQ1764" s="4">
        <v>1181.6781899999996</v>
      </c>
      <c r="AR1764" s="4">
        <v>0</v>
      </c>
    </row>
    <row r="1765" spans="1:44" x14ac:dyDescent="0.25">
      <c r="A1765" s="2" t="s">
        <v>1023</v>
      </c>
      <c r="B1765" s="47">
        <v>44498</v>
      </c>
      <c r="C1765" s="2" t="s">
        <v>6</v>
      </c>
      <c r="D1765" s="2" t="s">
        <v>21</v>
      </c>
      <c r="E1765" s="2" t="s">
        <v>191</v>
      </c>
      <c r="F1765" s="2" t="s">
        <v>4475</v>
      </c>
      <c r="G1765" s="2" t="s">
        <v>3</v>
      </c>
      <c r="H1765" s="2" t="s">
        <v>4524</v>
      </c>
      <c r="I1765" s="1" t="s">
        <v>1</v>
      </c>
      <c r="J1765" s="1" t="s">
        <v>1</v>
      </c>
      <c r="K1765" s="1" t="s">
        <v>1</v>
      </c>
      <c r="L1765" s="1" t="s">
        <v>1</v>
      </c>
      <c r="M1765" s="1">
        <v>0</v>
      </c>
      <c r="N1765" s="2" t="s">
        <v>1</v>
      </c>
      <c r="O1765" s="2" t="s">
        <v>356</v>
      </c>
      <c r="P1765" s="2" t="s">
        <v>1216</v>
      </c>
      <c r="Q1765" s="1">
        <v>72.361750000000001</v>
      </c>
      <c r="R1765" s="1">
        <v>0</v>
      </c>
      <c r="S1765" s="1">
        <v>72.361750000000001</v>
      </c>
      <c r="T1765" s="1">
        <v>0</v>
      </c>
      <c r="U1765" s="2" t="s">
        <v>0</v>
      </c>
      <c r="V1765" s="1">
        <v>0</v>
      </c>
      <c r="W1765" s="1">
        <v>0</v>
      </c>
      <c r="X1765" s="2" t="s">
        <v>0</v>
      </c>
      <c r="Y1765" s="1">
        <v>0</v>
      </c>
      <c r="Z1765" s="3">
        <v>0</v>
      </c>
      <c r="AA1765" s="3" t="s">
        <v>0</v>
      </c>
      <c r="AB1765" s="3">
        <v>0</v>
      </c>
      <c r="AC1765" s="3">
        <v>0</v>
      </c>
      <c r="AD1765" s="3" t="s">
        <v>0</v>
      </c>
      <c r="AE1765" s="3">
        <v>0</v>
      </c>
      <c r="AF1765" s="4">
        <v>0</v>
      </c>
      <c r="AG1765" s="4" t="s">
        <v>0</v>
      </c>
      <c r="AH1765" s="4">
        <v>0</v>
      </c>
      <c r="AI1765" s="4">
        <v>0</v>
      </c>
      <c r="AJ1765" s="4" t="s">
        <v>0</v>
      </c>
      <c r="AK1765" s="4">
        <v>0</v>
      </c>
      <c r="AL1765" s="4">
        <v>0</v>
      </c>
      <c r="AM1765" s="4" t="s">
        <v>1</v>
      </c>
      <c r="AN1765" s="4" t="s">
        <v>1</v>
      </c>
      <c r="AO1765" s="4" t="s">
        <v>1</v>
      </c>
      <c r="AP1765" s="4" t="s">
        <v>1</v>
      </c>
      <c r="AQ1765" s="4">
        <v>72.361750000000001</v>
      </c>
      <c r="AR1765" s="4">
        <v>0</v>
      </c>
    </row>
    <row r="1766" spans="1:44" x14ac:dyDescent="0.25">
      <c r="A1766" s="2" t="s">
        <v>1024</v>
      </c>
      <c r="B1766" s="47">
        <v>44498</v>
      </c>
      <c r="C1766" s="2" t="s">
        <v>6</v>
      </c>
      <c r="D1766" s="2" t="s">
        <v>21</v>
      </c>
      <c r="E1766" s="2" t="s">
        <v>191</v>
      </c>
      <c r="F1766" s="2" t="s">
        <v>4475</v>
      </c>
      <c r="G1766" s="2" t="s">
        <v>3</v>
      </c>
      <c r="H1766" s="2" t="s">
        <v>4525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2</v>
      </c>
      <c r="P1766" s="2" t="s">
        <v>1</v>
      </c>
      <c r="Q1766" s="1">
        <v>91.246999999999986</v>
      </c>
      <c r="R1766" s="1">
        <v>0</v>
      </c>
      <c r="S1766" s="1">
        <v>48.292200000000008</v>
      </c>
      <c r="T1766" s="1">
        <v>0</v>
      </c>
      <c r="U1766" s="2" t="s">
        <v>0</v>
      </c>
      <c r="V1766" s="1">
        <v>0</v>
      </c>
      <c r="W1766" s="1">
        <v>37.03</v>
      </c>
      <c r="X1766" s="2" t="s">
        <v>0</v>
      </c>
      <c r="Y1766" s="1">
        <v>5.9248000000000003</v>
      </c>
      <c r="Z1766" s="3">
        <v>0</v>
      </c>
      <c r="AA1766" s="3" t="s">
        <v>0</v>
      </c>
      <c r="AB1766" s="3">
        <v>0</v>
      </c>
      <c r="AC1766" s="3">
        <v>0</v>
      </c>
      <c r="AD1766" s="3" t="s">
        <v>0</v>
      </c>
      <c r="AE1766" s="3">
        <v>0</v>
      </c>
      <c r="AF1766" s="4">
        <v>0</v>
      </c>
      <c r="AG1766" s="4" t="s">
        <v>0</v>
      </c>
      <c r="AH1766" s="4">
        <v>0</v>
      </c>
      <c r="AI1766" s="4">
        <v>0</v>
      </c>
      <c r="AJ1766" s="4" t="s">
        <v>0</v>
      </c>
      <c r="AK1766" s="4">
        <v>0</v>
      </c>
      <c r="AL1766" s="4">
        <v>0</v>
      </c>
      <c r="AM1766" s="4" t="s">
        <v>1</v>
      </c>
      <c r="AN1766" s="4" t="s">
        <v>1</v>
      </c>
      <c r="AO1766" s="4" t="s">
        <v>1</v>
      </c>
      <c r="AP1766" s="4" t="s">
        <v>1</v>
      </c>
      <c r="AQ1766" s="4">
        <v>91.247000000000014</v>
      </c>
      <c r="AR1766" s="4">
        <v>0</v>
      </c>
    </row>
    <row r="1767" spans="1:44" x14ac:dyDescent="0.25">
      <c r="A1767" s="2" t="s">
        <v>1025</v>
      </c>
      <c r="B1767" s="47">
        <v>44498</v>
      </c>
      <c r="C1767" s="2" t="s">
        <v>6</v>
      </c>
      <c r="D1767" s="2" t="s">
        <v>21</v>
      </c>
      <c r="E1767" s="2" t="s">
        <v>191</v>
      </c>
      <c r="F1767" s="2" t="s">
        <v>4475</v>
      </c>
      <c r="G1767" s="2" t="s">
        <v>3</v>
      </c>
      <c r="H1767" s="2" t="s">
        <v>4526</v>
      </c>
      <c r="I1767" s="1" t="s">
        <v>1</v>
      </c>
      <c r="J1767" s="1" t="s">
        <v>1</v>
      </c>
      <c r="K1767" s="1" t="s">
        <v>1</v>
      </c>
      <c r="L1767" s="1" t="s">
        <v>1</v>
      </c>
      <c r="M1767" s="1">
        <v>0</v>
      </c>
      <c r="N1767" s="2" t="s">
        <v>1</v>
      </c>
      <c r="O1767" s="2" t="s">
        <v>2</v>
      </c>
      <c r="P1767" s="2" t="s">
        <v>1</v>
      </c>
      <c r="Q1767" s="1">
        <v>7032.6281259999987</v>
      </c>
      <c r="R1767" s="1">
        <v>0</v>
      </c>
      <c r="S1767" s="1">
        <v>5198.6313999999966</v>
      </c>
      <c r="T1767" s="1">
        <v>0</v>
      </c>
      <c r="U1767" s="2" t="s">
        <v>0</v>
      </c>
      <c r="V1767" s="1">
        <v>0</v>
      </c>
      <c r="W1767" s="1">
        <v>1581.0316500000004</v>
      </c>
      <c r="X1767" s="2" t="s">
        <v>0</v>
      </c>
      <c r="Y1767" s="1">
        <v>252.96507600000001</v>
      </c>
      <c r="Z1767" s="3">
        <v>0</v>
      </c>
      <c r="AA1767" s="3" t="s">
        <v>0</v>
      </c>
      <c r="AB1767" s="3">
        <v>0</v>
      </c>
      <c r="AC1767" s="3">
        <v>0</v>
      </c>
      <c r="AD1767" s="3" t="s">
        <v>0</v>
      </c>
      <c r="AE1767" s="3">
        <v>0</v>
      </c>
      <c r="AF1767" s="4">
        <v>0</v>
      </c>
      <c r="AG1767" s="4" t="s">
        <v>0</v>
      </c>
      <c r="AH1767" s="4">
        <v>0</v>
      </c>
      <c r="AI1767" s="4">
        <v>0</v>
      </c>
      <c r="AJ1767" s="4" t="s">
        <v>0</v>
      </c>
      <c r="AK1767" s="4">
        <v>0</v>
      </c>
      <c r="AL1767" s="4">
        <v>0</v>
      </c>
      <c r="AM1767" s="4" t="s">
        <v>1</v>
      </c>
      <c r="AN1767" s="4" t="s">
        <v>1</v>
      </c>
      <c r="AO1767" s="4" t="s">
        <v>1</v>
      </c>
      <c r="AP1767" s="4" t="s">
        <v>1</v>
      </c>
      <c r="AQ1767" s="4">
        <v>7032.6281259999978</v>
      </c>
      <c r="AR1767" s="4">
        <v>0</v>
      </c>
    </row>
    <row r="1768" spans="1:44" x14ac:dyDescent="0.25">
      <c r="A1768" s="2" t="s">
        <v>1026</v>
      </c>
      <c r="B1768" s="47">
        <v>44498</v>
      </c>
      <c r="C1768" s="2" t="s">
        <v>6</v>
      </c>
      <c r="D1768" s="2" t="s">
        <v>892</v>
      </c>
      <c r="E1768" s="2" t="s">
        <v>893</v>
      </c>
      <c r="F1768" s="2" t="s">
        <v>1222</v>
      </c>
      <c r="G1768" s="2" t="s">
        <v>3</v>
      </c>
      <c r="H1768" s="2" t="s">
        <v>4527</v>
      </c>
      <c r="I1768" s="1" t="s">
        <v>1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1">
        <v>5034.1134919999995</v>
      </c>
      <c r="R1768" s="1">
        <v>0</v>
      </c>
      <c r="S1768" s="1">
        <v>3788.525000000001</v>
      </c>
      <c r="T1768" s="1">
        <v>0</v>
      </c>
      <c r="U1768" s="2" t="s">
        <v>0</v>
      </c>
      <c r="V1768" s="1">
        <v>0</v>
      </c>
      <c r="W1768" s="1">
        <v>1073.7832000000003</v>
      </c>
      <c r="X1768" s="2" t="s">
        <v>8</v>
      </c>
      <c r="Y1768" s="1">
        <v>171.80529200000001</v>
      </c>
      <c r="Z1768" s="3">
        <v>0</v>
      </c>
      <c r="AA1768" s="3" t="s">
        <v>0</v>
      </c>
      <c r="AB1768" s="3">
        <v>0</v>
      </c>
      <c r="AC1768" s="3">
        <v>0</v>
      </c>
      <c r="AD1768" s="3" t="s">
        <v>0</v>
      </c>
      <c r="AE1768" s="3">
        <v>0</v>
      </c>
      <c r="AF1768" s="4">
        <v>0</v>
      </c>
      <c r="AG1768" s="4" t="s">
        <v>0</v>
      </c>
      <c r="AH1768" s="4">
        <v>0</v>
      </c>
      <c r="AI1768" s="4">
        <v>0</v>
      </c>
      <c r="AJ1768" s="4" t="s">
        <v>0</v>
      </c>
      <c r="AK1768" s="4">
        <v>0</v>
      </c>
      <c r="AL1768" s="4">
        <v>0</v>
      </c>
      <c r="AM1768" s="4" t="s">
        <v>1</v>
      </c>
      <c r="AN1768" s="4" t="s">
        <v>1</v>
      </c>
      <c r="AO1768" s="4" t="s">
        <v>1</v>
      </c>
      <c r="AP1768" s="4" t="s">
        <v>1</v>
      </c>
      <c r="AQ1768" s="4">
        <v>5034.1134920000013</v>
      </c>
      <c r="AR1768" s="4">
        <v>0</v>
      </c>
    </row>
    <row r="1769" spans="1:44" x14ac:dyDescent="0.25">
      <c r="A1769" s="2" t="s">
        <v>1027</v>
      </c>
      <c r="B1769" s="47">
        <v>44498</v>
      </c>
      <c r="C1769" s="2" t="s">
        <v>26</v>
      </c>
      <c r="D1769" s="2" t="s">
        <v>892</v>
      </c>
      <c r="E1769" s="2" t="s">
        <v>894</v>
      </c>
      <c r="F1769" s="2" t="s">
        <v>4528</v>
      </c>
      <c r="G1769" s="2" t="s">
        <v>3</v>
      </c>
      <c r="H1769" s="2" t="s">
        <v>4529</v>
      </c>
      <c r="I1769" s="1" t="s">
        <v>1</v>
      </c>
      <c r="J1769" s="1" t="s">
        <v>1</v>
      </c>
      <c r="K1769" s="1" t="s">
        <v>1</v>
      </c>
      <c r="L1769" s="1" t="s">
        <v>1</v>
      </c>
      <c r="M1769" s="1">
        <v>0</v>
      </c>
      <c r="N1769" s="2" t="s">
        <v>1</v>
      </c>
      <c r="O1769" s="2" t="s">
        <v>2</v>
      </c>
      <c r="P1769" s="2" t="s">
        <v>1</v>
      </c>
      <c r="Q1769" s="1">
        <v>85.429199999999994</v>
      </c>
      <c r="R1769" s="1">
        <v>0</v>
      </c>
      <c r="S1769" s="1">
        <v>14.240000000000009</v>
      </c>
      <c r="T1769" s="1">
        <v>0</v>
      </c>
      <c r="U1769" s="2" t="s">
        <v>0</v>
      </c>
      <c r="V1769" s="1">
        <v>0</v>
      </c>
      <c r="W1769" s="1">
        <v>61.36999999999999</v>
      </c>
      <c r="X1769" s="2" t="s">
        <v>8</v>
      </c>
      <c r="Y1769" s="1">
        <v>9.8192000000000004</v>
      </c>
      <c r="Z1769" s="3">
        <v>0</v>
      </c>
      <c r="AA1769" s="3" t="s">
        <v>0</v>
      </c>
      <c r="AB1769" s="3">
        <v>0</v>
      </c>
      <c r="AC1769" s="3">
        <v>0</v>
      </c>
      <c r="AD1769" s="3" t="s">
        <v>0</v>
      </c>
      <c r="AE1769" s="3">
        <v>0</v>
      </c>
      <c r="AF1769" s="4">
        <v>0</v>
      </c>
      <c r="AG1769" s="4" t="s">
        <v>0</v>
      </c>
      <c r="AH1769" s="4">
        <v>0</v>
      </c>
      <c r="AI1769" s="4">
        <v>0</v>
      </c>
      <c r="AJ1769" s="4" t="s">
        <v>0</v>
      </c>
      <c r="AK1769" s="4">
        <v>0</v>
      </c>
      <c r="AL1769" s="4">
        <v>0</v>
      </c>
      <c r="AM1769" s="4" t="s">
        <v>1</v>
      </c>
      <c r="AN1769" s="4" t="s">
        <v>1</v>
      </c>
      <c r="AO1769" s="4" t="s">
        <v>1</v>
      </c>
      <c r="AP1769" s="4" t="s">
        <v>1</v>
      </c>
      <c r="AQ1769" s="4">
        <v>85.429199999999994</v>
      </c>
      <c r="AR1769" s="4">
        <v>0</v>
      </c>
    </row>
    <row r="1770" spans="1:44" x14ac:dyDescent="0.25">
      <c r="A1770" s="2" t="s">
        <v>1028</v>
      </c>
      <c r="B1770" s="47">
        <v>44498</v>
      </c>
      <c r="C1770" s="2" t="s">
        <v>6</v>
      </c>
      <c r="D1770" s="2" t="s">
        <v>18</v>
      </c>
      <c r="E1770" s="2" t="s">
        <v>184</v>
      </c>
      <c r="F1770" s="2" t="s">
        <v>1538</v>
      </c>
      <c r="G1770" s="2" t="s">
        <v>3</v>
      </c>
      <c r="H1770" s="2" t="s">
        <v>4530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1480</v>
      </c>
      <c r="P1770" s="2" t="s">
        <v>1481</v>
      </c>
      <c r="Q1770" s="1">
        <v>24.909549999999999</v>
      </c>
      <c r="R1770" s="1">
        <v>0</v>
      </c>
      <c r="S1770" s="1">
        <v>24.909549999999999</v>
      </c>
      <c r="T1770" s="1">
        <v>0</v>
      </c>
      <c r="U1770" s="2" t="s">
        <v>0</v>
      </c>
      <c r="V1770" s="1">
        <v>0</v>
      </c>
      <c r="W1770" s="1">
        <v>0</v>
      </c>
      <c r="X1770" s="2" t="s">
        <v>0</v>
      </c>
      <c r="Y1770" s="1">
        <v>0</v>
      </c>
      <c r="Z1770" s="3">
        <v>0</v>
      </c>
      <c r="AA1770" s="3" t="s">
        <v>0</v>
      </c>
      <c r="AB1770" s="3">
        <v>0</v>
      </c>
      <c r="AC1770" s="3">
        <v>0</v>
      </c>
      <c r="AD1770" s="3" t="s">
        <v>0</v>
      </c>
      <c r="AE1770" s="3">
        <v>0</v>
      </c>
      <c r="AF1770" s="4">
        <v>0</v>
      </c>
      <c r="AG1770" s="4" t="s">
        <v>0</v>
      </c>
      <c r="AH1770" s="4">
        <v>0</v>
      </c>
      <c r="AI1770" s="4">
        <v>0</v>
      </c>
      <c r="AJ1770" s="4" t="s">
        <v>0</v>
      </c>
      <c r="AK1770" s="4">
        <v>0</v>
      </c>
      <c r="AL1770" s="4">
        <v>0</v>
      </c>
      <c r="AM1770" s="4" t="s">
        <v>1</v>
      </c>
      <c r="AN1770" s="4" t="s">
        <v>1</v>
      </c>
      <c r="AO1770" s="4" t="s">
        <v>1</v>
      </c>
      <c r="AP1770" s="4" t="s">
        <v>1</v>
      </c>
      <c r="AQ1770" s="4">
        <v>24.909549999999999</v>
      </c>
      <c r="AR1770" s="4">
        <v>0</v>
      </c>
    </row>
    <row r="1771" spans="1:44" x14ac:dyDescent="0.25">
      <c r="A1771" s="2" t="s">
        <v>1029</v>
      </c>
      <c r="B1771" s="47">
        <v>44498</v>
      </c>
      <c r="C1771" s="2" t="s">
        <v>6</v>
      </c>
      <c r="D1771" s="2" t="s">
        <v>18</v>
      </c>
      <c r="E1771" s="2" t="s">
        <v>184</v>
      </c>
      <c r="F1771" s="2" t="s">
        <v>1538</v>
      </c>
      <c r="G1771" s="2" t="s">
        <v>3</v>
      </c>
      <c r="H1771" s="2" t="s">
        <v>4531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2</v>
      </c>
      <c r="P1771" s="2" t="s">
        <v>1</v>
      </c>
      <c r="Q1771" s="1">
        <v>840.47464000000002</v>
      </c>
      <c r="R1771" s="1">
        <v>0</v>
      </c>
      <c r="S1771" s="1">
        <v>564.08854999999994</v>
      </c>
      <c r="T1771" s="1">
        <v>0</v>
      </c>
      <c r="U1771" s="2" t="s">
        <v>0</v>
      </c>
      <c r="V1771" s="1">
        <v>0</v>
      </c>
      <c r="W1771" s="1">
        <v>238.26385000000002</v>
      </c>
      <c r="X1771" s="2" t="s">
        <v>8</v>
      </c>
      <c r="Y1771" s="1">
        <v>38.122240000000005</v>
      </c>
      <c r="Z1771" s="3">
        <v>0</v>
      </c>
      <c r="AA1771" s="3" t="s">
        <v>0</v>
      </c>
      <c r="AB1771" s="3">
        <v>0</v>
      </c>
      <c r="AC1771" s="3">
        <v>0</v>
      </c>
      <c r="AD1771" s="3" t="s">
        <v>0</v>
      </c>
      <c r="AE1771" s="3">
        <v>0</v>
      </c>
      <c r="AF1771" s="4">
        <v>0</v>
      </c>
      <c r="AG1771" s="4" t="s">
        <v>0</v>
      </c>
      <c r="AH1771" s="4">
        <v>0</v>
      </c>
      <c r="AI1771" s="4">
        <v>0</v>
      </c>
      <c r="AJ1771" s="4" t="s">
        <v>0</v>
      </c>
      <c r="AK1771" s="4">
        <v>0</v>
      </c>
      <c r="AL1771" s="4">
        <v>0</v>
      </c>
      <c r="AM1771" s="4" t="s">
        <v>1</v>
      </c>
      <c r="AN1771" s="4" t="s">
        <v>1</v>
      </c>
      <c r="AO1771" s="4" t="s">
        <v>1</v>
      </c>
      <c r="AP1771" s="4" t="s">
        <v>1</v>
      </c>
      <c r="AQ1771" s="4">
        <v>840.47464000000002</v>
      </c>
      <c r="AR1771" s="4">
        <v>0</v>
      </c>
    </row>
    <row r="1772" spans="1:44" x14ac:dyDescent="0.25">
      <c r="A1772" s="2" t="s">
        <v>1030</v>
      </c>
      <c r="B1772" s="47">
        <v>44498</v>
      </c>
      <c r="C1772" s="2" t="s">
        <v>6</v>
      </c>
      <c r="D1772" s="2" t="s">
        <v>18</v>
      </c>
      <c r="E1772" s="2" t="s">
        <v>184</v>
      </c>
      <c r="F1772" s="2" t="s">
        <v>1538</v>
      </c>
      <c r="G1772" s="2" t="s">
        <v>3</v>
      </c>
      <c r="H1772" s="2" t="s">
        <v>4532</v>
      </c>
      <c r="I1772" s="1" t="s">
        <v>1</v>
      </c>
      <c r="J1772" s="1" t="s">
        <v>1</v>
      </c>
      <c r="K1772" s="1" t="s">
        <v>1</v>
      </c>
      <c r="L1772" s="1" t="s">
        <v>1</v>
      </c>
      <c r="M1772" s="1">
        <v>0</v>
      </c>
      <c r="N1772" s="2" t="s">
        <v>1</v>
      </c>
      <c r="O1772" s="2" t="s">
        <v>2</v>
      </c>
      <c r="P1772" s="2" t="s">
        <v>1</v>
      </c>
      <c r="Q1772" s="1">
        <v>3615.9011000000005</v>
      </c>
      <c r="R1772" s="1">
        <v>0</v>
      </c>
      <c r="S1772" s="1">
        <v>2650.1460000000002</v>
      </c>
      <c r="T1772" s="1">
        <v>0</v>
      </c>
      <c r="U1772" s="2" t="s">
        <v>0</v>
      </c>
      <c r="V1772" s="1">
        <v>0</v>
      </c>
      <c r="W1772" s="1">
        <v>832.54750000000024</v>
      </c>
      <c r="X1772" s="2" t="s">
        <v>0</v>
      </c>
      <c r="Y1772" s="1">
        <v>133.20760000000001</v>
      </c>
      <c r="Z1772" s="3">
        <v>0</v>
      </c>
      <c r="AA1772" s="3" t="s">
        <v>0</v>
      </c>
      <c r="AB1772" s="3">
        <v>0</v>
      </c>
      <c r="AC1772" s="3">
        <v>0</v>
      </c>
      <c r="AD1772" s="3" t="s">
        <v>0</v>
      </c>
      <c r="AE1772" s="3">
        <v>0</v>
      </c>
      <c r="AF1772" s="4">
        <v>0</v>
      </c>
      <c r="AG1772" s="4" t="s">
        <v>0</v>
      </c>
      <c r="AH1772" s="4">
        <v>0</v>
      </c>
      <c r="AI1772" s="4">
        <v>0</v>
      </c>
      <c r="AJ1772" s="4" t="s">
        <v>0</v>
      </c>
      <c r="AK1772" s="4">
        <v>0</v>
      </c>
      <c r="AL1772" s="4">
        <v>0</v>
      </c>
      <c r="AM1772" s="4" t="s">
        <v>1</v>
      </c>
      <c r="AN1772" s="4" t="s">
        <v>1</v>
      </c>
      <c r="AO1772" s="4" t="s">
        <v>1</v>
      </c>
      <c r="AP1772" s="4" t="s">
        <v>1</v>
      </c>
      <c r="AQ1772" s="4">
        <v>3615.9011000000005</v>
      </c>
      <c r="AR1772" s="4">
        <v>0</v>
      </c>
    </row>
    <row r="1773" spans="1:44" x14ac:dyDescent="0.25">
      <c r="A1773" s="2" t="s">
        <v>1031</v>
      </c>
      <c r="B1773" s="47">
        <v>44498</v>
      </c>
      <c r="C1773" s="2" t="s">
        <v>6</v>
      </c>
      <c r="D1773" s="2" t="s">
        <v>16</v>
      </c>
      <c r="E1773" s="2" t="s">
        <v>182</v>
      </c>
      <c r="F1773" s="2" t="s">
        <v>4533</v>
      </c>
      <c r="G1773" s="2" t="s">
        <v>3</v>
      </c>
      <c r="H1773" s="2" t="s">
        <v>4534</v>
      </c>
      <c r="I1773" s="1" t="s">
        <v>1</v>
      </c>
      <c r="J1773" s="1" t="s">
        <v>1</v>
      </c>
      <c r="K1773" s="1" t="s">
        <v>1</v>
      </c>
      <c r="L1773" s="1" t="s">
        <v>1</v>
      </c>
      <c r="M1773" s="1">
        <v>0</v>
      </c>
      <c r="N1773" s="2" t="s">
        <v>1</v>
      </c>
      <c r="O1773" s="2" t="s">
        <v>1358</v>
      </c>
      <c r="P1773" s="2" t="s">
        <v>1373</v>
      </c>
      <c r="Q1773" s="1">
        <v>37.532899999999998</v>
      </c>
      <c r="R1773" s="1">
        <v>0</v>
      </c>
      <c r="S1773" s="1">
        <v>34.435699999999997</v>
      </c>
      <c r="T1773" s="1">
        <v>2.67</v>
      </c>
      <c r="U1773" s="2" t="s">
        <v>8</v>
      </c>
      <c r="V1773" s="1">
        <v>0.42720000000000002</v>
      </c>
      <c r="W1773" s="1">
        <v>0</v>
      </c>
      <c r="X1773" s="2" t="s">
        <v>0</v>
      </c>
      <c r="Y1773" s="1">
        <v>0</v>
      </c>
      <c r="Z1773" s="3">
        <v>0</v>
      </c>
      <c r="AA1773" s="3" t="s">
        <v>0</v>
      </c>
      <c r="AB1773" s="3">
        <v>0</v>
      </c>
      <c r="AC1773" s="3">
        <v>0</v>
      </c>
      <c r="AD1773" s="3" t="s">
        <v>0</v>
      </c>
      <c r="AE1773" s="3">
        <v>0</v>
      </c>
      <c r="AF1773" s="4">
        <v>0</v>
      </c>
      <c r="AG1773" s="4" t="s">
        <v>0</v>
      </c>
      <c r="AH1773" s="4">
        <v>0</v>
      </c>
      <c r="AI1773" s="4">
        <v>0</v>
      </c>
      <c r="AJ1773" s="4" t="s">
        <v>0</v>
      </c>
      <c r="AK1773" s="4">
        <v>0</v>
      </c>
      <c r="AL1773" s="4">
        <v>0</v>
      </c>
      <c r="AM1773" s="4" t="s">
        <v>1</v>
      </c>
      <c r="AN1773" s="4" t="s">
        <v>1</v>
      </c>
      <c r="AO1773" s="4" t="s">
        <v>1</v>
      </c>
      <c r="AP1773" s="4" t="s">
        <v>1</v>
      </c>
      <c r="AQ1773" s="4">
        <v>37.532899999999998</v>
      </c>
      <c r="AR1773" s="4">
        <v>0</v>
      </c>
    </row>
    <row r="1774" spans="1:44" x14ac:dyDescent="0.25">
      <c r="A1774" s="2" t="s">
        <v>1032</v>
      </c>
      <c r="B1774" s="47">
        <v>44498</v>
      </c>
      <c r="C1774" s="2" t="s">
        <v>6</v>
      </c>
      <c r="D1774" s="2" t="s">
        <v>16</v>
      </c>
      <c r="E1774" s="2" t="s">
        <v>182</v>
      </c>
      <c r="F1774" s="2" t="s">
        <v>4533</v>
      </c>
      <c r="G1774" s="2" t="s">
        <v>3</v>
      </c>
      <c r="H1774" s="2" t="s">
        <v>4535</v>
      </c>
      <c r="I1774" s="1" t="s">
        <v>1</v>
      </c>
      <c r="J1774" s="1" t="s">
        <v>1</v>
      </c>
      <c r="K1774" s="1" t="s">
        <v>1</v>
      </c>
      <c r="L1774" s="1" t="s">
        <v>1</v>
      </c>
      <c r="M1774" s="1">
        <v>0</v>
      </c>
      <c r="N1774" s="2" t="s">
        <v>1</v>
      </c>
      <c r="O1774" s="2" t="s">
        <v>2</v>
      </c>
      <c r="P1774" s="2" t="s">
        <v>1</v>
      </c>
      <c r="Q1774" s="1">
        <v>1688.5329200000001</v>
      </c>
      <c r="R1774" s="1">
        <v>0</v>
      </c>
      <c r="S1774" s="1">
        <v>1151.9714000000006</v>
      </c>
      <c r="T1774" s="1">
        <v>0</v>
      </c>
      <c r="U1774" s="2" t="s">
        <v>0</v>
      </c>
      <c r="V1774" s="1">
        <v>0</v>
      </c>
      <c r="W1774" s="1">
        <v>462.55299999999994</v>
      </c>
      <c r="X1774" s="2" t="s">
        <v>8</v>
      </c>
      <c r="Y1774" s="1">
        <v>74.00851999999999</v>
      </c>
      <c r="Z1774" s="3">
        <v>0</v>
      </c>
      <c r="AA1774" s="3" t="s">
        <v>0</v>
      </c>
      <c r="AB1774" s="3">
        <v>0</v>
      </c>
      <c r="AC1774" s="3">
        <v>0</v>
      </c>
      <c r="AD1774" s="3" t="s">
        <v>0</v>
      </c>
      <c r="AE1774" s="3">
        <v>0</v>
      </c>
      <c r="AF1774" s="4">
        <v>0</v>
      </c>
      <c r="AG1774" s="4" t="s">
        <v>0</v>
      </c>
      <c r="AH1774" s="4">
        <v>0</v>
      </c>
      <c r="AI1774" s="4">
        <v>0</v>
      </c>
      <c r="AJ1774" s="4" t="s">
        <v>0</v>
      </c>
      <c r="AK1774" s="4">
        <v>0</v>
      </c>
      <c r="AL1774" s="4">
        <v>0</v>
      </c>
      <c r="AM1774" s="4" t="s">
        <v>1</v>
      </c>
      <c r="AN1774" s="4" t="s">
        <v>1</v>
      </c>
      <c r="AO1774" s="4" t="s">
        <v>1</v>
      </c>
      <c r="AP1774" s="4" t="s">
        <v>1</v>
      </c>
      <c r="AQ1774" s="4">
        <v>1688.5329200000006</v>
      </c>
      <c r="AR1774" s="4">
        <v>0</v>
      </c>
    </row>
    <row r="1775" spans="1:44" x14ac:dyDescent="0.25">
      <c r="A1775" s="2" t="s">
        <v>1033</v>
      </c>
      <c r="B1775" s="47">
        <v>44498</v>
      </c>
      <c r="C1775" s="2" t="s">
        <v>6</v>
      </c>
      <c r="D1775" s="2" t="s">
        <v>16</v>
      </c>
      <c r="E1775" s="2" t="s">
        <v>182</v>
      </c>
      <c r="F1775" s="2" t="s">
        <v>4533</v>
      </c>
      <c r="G1775" s="2" t="s">
        <v>3</v>
      </c>
      <c r="H1775" s="2" t="s">
        <v>4536</v>
      </c>
      <c r="I1775" s="1" t="s">
        <v>1</v>
      </c>
      <c r="J1775" s="1" t="s">
        <v>1</v>
      </c>
      <c r="K1775" s="1" t="s">
        <v>1</v>
      </c>
      <c r="L1775" s="1" t="s">
        <v>1</v>
      </c>
      <c r="M1775" s="1">
        <v>0</v>
      </c>
      <c r="N1775" s="2" t="s">
        <v>1</v>
      </c>
      <c r="O1775" s="2" t="s">
        <v>2</v>
      </c>
      <c r="P1775" s="2" t="s">
        <v>1</v>
      </c>
      <c r="Q1775" s="1">
        <v>1649.5166199999999</v>
      </c>
      <c r="R1775" s="1">
        <v>0</v>
      </c>
      <c r="S1775" s="1">
        <v>1214.5343499999999</v>
      </c>
      <c r="T1775" s="1">
        <v>0</v>
      </c>
      <c r="U1775" s="2" t="s">
        <v>0</v>
      </c>
      <c r="V1775" s="1">
        <v>0</v>
      </c>
      <c r="W1775" s="1">
        <v>374.98474999999996</v>
      </c>
      <c r="X1775" s="2" t="s">
        <v>8</v>
      </c>
      <c r="Y1775" s="1">
        <v>59.997520000000002</v>
      </c>
      <c r="Z1775" s="3">
        <v>0</v>
      </c>
      <c r="AA1775" s="3" t="s">
        <v>0</v>
      </c>
      <c r="AB1775" s="3">
        <v>0</v>
      </c>
      <c r="AC1775" s="3">
        <v>0</v>
      </c>
      <c r="AD1775" s="3" t="s">
        <v>0</v>
      </c>
      <c r="AE1775" s="3">
        <v>0</v>
      </c>
      <c r="AF1775" s="4">
        <v>0</v>
      </c>
      <c r="AG1775" s="4" t="s">
        <v>0</v>
      </c>
      <c r="AH1775" s="4">
        <v>0</v>
      </c>
      <c r="AI1775" s="4">
        <v>0</v>
      </c>
      <c r="AJ1775" s="4" t="s">
        <v>0</v>
      </c>
      <c r="AK1775" s="4">
        <v>0</v>
      </c>
      <c r="AL1775" s="4">
        <v>0</v>
      </c>
      <c r="AM1775" s="4" t="s">
        <v>1</v>
      </c>
      <c r="AN1775" s="4" t="s">
        <v>1</v>
      </c>
      <c r="AO1775" s="4" t="s">
        <v>1</v>
      </c>
      <c r="AP1775" s="4" t="s">
        <v>1</v>
      </c>
      <c r="AQ1775" s="4">
        <v>1649.5166199999999</v>
      </c>
      <c r="AR1775" s="4">
        <v>0</v>
      </c>
    </row>
    <row r="1776" spans="1:44" x14ac:dyDescent="0.25">
      <c r="A1776" s="2" t="s">
        <v>1034</v>
      </c>
      <c r="B1776" s="47">
        <v>44498</v>
      </c>
      <c r="C1776" s="2" t="s">
        <v>6</v>
      </c>
      <c r="D1776" s="2" t="s">
        <v>13</v>
      </c>
      <c r="E1776" s="2" t="s">
        <v>180</v>
      </c>
      <c r="F1776" s="2" t="s">
        <v>4537</v>
      </c>
      <c r="G1776" s="2" t="s">
        <v>3</v>
      </c>
      <c r="H1776" s="2" t="s">
        <v>4538</v>
      </c>
      <c r="I1776" s="1" t="s">
        <v>1</v>
      </c>
      <c r="J1776" s="1" t="s">
        <v>1</v>
      </c>
      <c r="K1776" s="1" t="s">
        <v>1</v>
      </c>
      <c r="L1776" s="1" t="s">
        <v>1</v>
      </c>
      <c r="M1776" s="1">
        <v>0</v>
      </c>
      <c r="N1776" s="2" t="s">
        <v>1</v>
      </c>
      <c r="O1776" s="2" t="s">
        <v>2</v>
      </c>
      <c r="P1776" s="2" t="s">
        <v>1</v>
      </c>
      <c r="Q1776" s="1">
        <v>2215.3178999999996</v>
      </c>
      <c r="R1776" s="1">
        <v>0</v>
      </c>
      <c r="S1776" s="1">
        <v>1978.8626999999999</v>
      </c>
      <c r="T1776" s="1">
        <v>0</v>
      </c>
      <c r="U1776" s="2" t="s">
        <v>0</v>
      </c>
      <c r="V1776" s="1">
        <v>0</v>
      </c>
      <c r="W1776" s="1">
        <v>203.84069999999997</v>
      </c>
      <c r="X1776" s="2" t="s">
        <v>8</v>
      </c>
      <c r="Y1776" s="1">
        <v>32.614500000000007</v>
      </c>
      <c r="Z1776" s="3">
        <v>0</v>
      </c>
      <c r="AA1776" s="3" t="s">
        <v>0</v>
      </c>
      <c r="AB1776" s="3">
        <v>0</v>
      </c>
      <c r="AC1776" s="3">
        <v>0</v>
      </c>
      <c r="AD1776" s="3" t="s">
        <v>0</v>
      </c>
      <c r="AE1776" s="3">
        <v>0</v>
      </c>
      <c r="AF1776" s="4">
        <v>0</v>
      </c>
      <c r="AG1776" s="4" t="s">
        <v>0</v>
      </c>
      <c r="AH1776" s="4">
        <v>0</v>
      </c>
      <c r="AI1776" s="4">
        <v>0</v>
      </c>
      <c r="AJ1776" s="4" t="s">
        <v>0</v>
      </c>
      <c r="AK1776" s="4">
        <v>0</v>
      </c>
      <c r="AL1776" s="4">
        <v>0</v>
      </c>
      <c r="AM1776" s="4" t="s">
        <v>1</v>
      </c>
      <c r="AN1776" s="4" t="s">
        <v>1</v>
      </c>
      <c r="AO1776" s="4" t="s">
        <v>1</v>
      </c>
      <c r="AP1776" s="4" t="s">
        <v>1</v>
      </c>
      <c r="AQ1776" s="4">
        <v>2215.3179</v>
      </c>
      <c r="AR1776" s="4">
        <v>0</v>
      </c>
    </row>
    <row r="1777" spans="1:44" x14ac:dyDescent="0.25">
      <c r="A1777" s="2" t="s">
        <v>1035</v>
      </c>
      <c r="B1777" s="47">
        <v>44498</v>
      </c>
      <c r="C1777" s="2" t="s">
        <v>6</v>
      </c>
      <c r="D1777" s="2" t="s">
        <v>9</v>
      </c>
      <c r="E1777" s="2" t="s">
        <v>177</v>
      </c>
      <c r="F1777" s="2" t="s">
        <v>4539</v>
      </c>
      <c r="G1777" s="2" t="s">
        <v>3</v>
      </c>
      <c r="H1777" s="2" t="s">
        <v>4540</v>
      </c>
      <c r="I1777" s="1" t="s">
        <v>1</v>
      </c>
      <c r="J1777" s="1" t="s">
        <v>1</v>
      </c>
      <c r="K1777" s="1" t="s">
        <v>1</v>
      </c>
      <c r="L1777" s="1" t="s">
        <v>1</v>
      </c>
      <c r="M1777" s="1">
        <v>0</v>
      </c>
      <c r="N1777" s="2" t="s">
        <v>1</v>
      </c>
      <c r="O1777" s="2" t="s">
        <v>2</v>
      </c>
      <c r="P1777" s="2" t="s">
        <v>1</v>
      </c>
      <c r="Q1777" s="1">
        <v>63.765650000000001</v>
      </c>
      <c r="R1777" s="1">
        <v>0</v>
      </c>
      <c r="S1777" s="1">
        <v>25.102850000000004</v>
      </c>
      <c r="T1777" s="1">
        <v>0</v>
      </c>
      <c r="U1777" s="2" t="s">
        <v>0</v>
      </c>
      <c r="V1777" s="1">
        <v>0</v>
      </c>
      <c r="W1777" s="1">
        <v>33.33</v>
      </c>
      <c r="X1777" s="2" t="s">
        <v>0</v>
      </c>
      <c r="Y1777" s="1">
        <v>5.3327999999999998</v>
      </c>
      <c r="Z1777" s="3">
        <v>0</v>
      </c>
      <c r="AA1777" s="3" t="s">
        <v>0</v>
      </c>
      <c r="AB1777" s="3">
        <v>0</v>
      </c>
      <c r="AC1777" s="3">
        <v>0</v>
      </c>
      <c r="AD1777" s="3" t="s">
        <v>0</v>
      </c>
      <c r="AE1777" s="3">
        <v>0</v>
      </c>
      <c r="AF1777" s="4">
        <v>0</v>
      </c>
      <c r="AG1777" s="4" t="s">
        <v>0</v>
      </c>
      <c r="AH1777" s="4">
        <v>0</v>
      </c>
      <c r="AI1777" s="4">
        <v>0</v>
      </c>
      <c r="AJ1777" s="4" t="s">
        <v>0</v>
      </c>
      <c r="AK1777" s="4">
        <v>0</v>
      </c>
      <c r="AL1777" s="4">
        <v>0</v>
      </c>
      <c r="AM1777" s="4" t="s">
        <v>1</v>
      </c>
      <c r="AN1777" s="4" t="s">
        <v>1</v>
      </c>
      <c r="AO1777" s="4" t="s">
        <v>1</v>
      </c>
      <c r="AP1777" s="4" t="s">
        <v>1</v>
      </c>
      <c r="AQ1777" s="4">
        <v>63.765650000000001</v>
      </c>
      <c r="AR1777" s="4">
        <v>0</v>
      </c>
    </row>
    <row r="1778" spans="1:44" x14ac:dyDescent="0.25">
      <c r="A1778" s="2" t="s">
        <v>1036</v>
      </c>
      <c r="B1778" s="47">
        <v>44498</v>
      </c>
      <c r="C1778" s="2" t="s">
        <v>6</v>
      </c>
      <c r="D1778" s="2" t="s">
        <v>277</v>
      </c>
      <c r="E1778" s="2" t="s">
        <v>201</v>
      </c>
      <c r="F1778" s="2" t="s">
        <v>4541</v>
      </c>
      <c r="G1778" s="2" t="s">
        <v>3</v>
      </c>
      <c r="H1778" s="2" t="s">
        <v>4542</v>
      </c>
      <c r="I1778" s="1" t="s">
        <v>1</v>
      </c>
      <c r="J1778" s="1" t="s">
        <v>1</v>
      </c>
      <c r="K1778" s="1" t="s">
        <v>1</v>
      </c>
      <c r="L1778" s="1" t="s">
        <v>1</v>
      </c>
      <c r="M1778" s="1">
        <v>0</v>
      </c>
      <c r="N1778" s="2" t="s">
        <v>1</v>
      </c>
      <c r="O1778" s="2" t="s">
        <v>2</v>
      </c>
      <c r="P1778" s="2" t="s">
        <v>1</v>
      </c>
      <c r="Q1778" s="1">
        <v>524.80939999999987</v>
      </c>
      <c r="R1778" s="1">
        <v>0</v>
      </c>
      <c r="S1778" s="1">
        <v>462.91179999999997</v>
      </c>
      <c r="T1778" s="1">
        <v>0</v>
      </c>
      <c r="U1778" s="2" t="s">
        <v>0</v>
      </c>
      <c r="V1778" s="1">
        <v>0</v>
      </c>
      <c r="W1778" s="1">
        <v>53.36</v>
      </c>
      <c r="X1778" s="2" t="s">
        <v>0</v>
      </c>
      <c r="Y1778" s="1">
        <v>8.5375999999999994</v>
      </c>
      <c r="Z1778" s="3">
        <v>0</v>
      </c>
      <c r="AA1778" s="3" t="s">
        <v>0</v>
      </c>
      <c r="AB1778" s="3">
        <v>0</v>
      </c>
      <c r="AC1778" s="3">
        <v>0</v>
      </c>
      <c r="AD1778" s="3" t="s">
        <v>0</v>
      </c>
      <c r="AE1778" s="3">
        <v>0</v>
      </c>
      <c r="AF1778" s="4">
        <v>0</v>
      </c>
      <c r="AG1778" s="4" t="s">
        <v>0</v>
      </c>
      <c r="AH1778" s="4">
        <v>0</v>
      </c>
      <c r="AI1778" s="4">
        <v>0</v>
      </c>
      <c r="AJ1778" s="4" t="s">
        <v>0</v>
      </c>
      <c r="AK1778" s="4">
        <v>0</v>
      </c>
      <c r="AL1778" s="4">
        <v>0</v>
      </c>
      <c r="AM1778" s="4" t="s">
        <v>1</v>
      </c>
      <c r="AN1778" s="4" t="s">
        <v>1</v>
      </c>
      <c r="AO1778" s="4" t="s">
        <v>1</v>
      </c>
      <c r="AP1778" s="4" t="s">
        <v>1</v>
      </c>
      <c r="AQ1778" s="4">
        <v>524.80939999999998</v>
      </c>
      <c r="AR1778" s="4">
        <v>0</v>
      </c>
    </row>
    <row r="1779" spans="1:44" x14ac:dyDescent="0.25">
      <c r="A1779" s="2" t="s">
        <v>1037</v>
      </c>
      <c r="B1779" s="47">
        <v>44498</v>
      </c>
      <c r="C1779" s="2" t="s">
        <v>6</v>
      </c>
      <c r="D1779" s="2" t="s">
        <v>1591</v>
      </c>
      <c r="E1779" s="2" t="s">
        <v>732</v>
      </c>
      <c r="F1779" s="2" t="s">
        <v>4543</v>
      </c>
      <c r="G1779" s="2" t="s">
        <v>3</v>
      </c>
      <c r="H1779" s="2" t="s">
        <v>4544</v>
      </c>
      <c r="I1779" s="1" t="s">
        <v>1</v>
      </c>
      <c r="J1779" s="1" t="s">
        <v>1</v>
      </c>
      <c r="K1779" s="1" t="s">
        <v>1</v>
      </c>
      <c r="L1779" s="1" t="s">
        <v>1</v>
      </c>
      <c r="M1779" s="1">
        <v>0</v>
      </c>
      <c r="N1779" s="2" t="s">
        <v>1</v>
      </c>
      <c r="O1779" s="2" t="s">
        <v>2</v>
      </c>
      <c r="P1779" s="2" t="s">
        <v>1</v>
      </c>
      <c r="Q1779" s="1">
        <v>2176.1786999999999</v>
      </c>
      <c r="R1779" s="1">
        <v>0</v>
      </c>
      <c r="S1779" s="1">
        <v>1659.1188499999994</v>
      </c>
      <c r="T1779" s="1">
        <v>0</v>
      </c>
      <c r="U1779" s="2" t="s">
        <v>0</v>
      </c>
      <c r="V1779" s="1">
        <v>0</v>
      </c>
      <c r="W1779" s="1">
        <v>445.74125000000004</v>
      </c>
      <c r="X1779" s="2" t="s">
        <v>8</v>
      </c>
      <c r="Y1779" s="1">
        <v>71.318599999999975</v>
      </c>
      <c r="Z1779" s="3">
        <v>0</v>
      </c>
      <c r="AA1779" s="3" t="s">
        <v>0</v>
      </c>
      <c r="AB1779" s="3">
        <v>0</v>
      </c>
      <c r="AC1779" s="3">
        <v>0</v>
      </c>
      <c r="AD1779" s="3" t="s">
        <v>0</v>
      </c>
      <c r="AE1779" s="3">
        <v>0</v>
      </c>
      <c r="AF1779" s="4">
        <v>0</v>
      </c>
      <c r="AG1779" s="4" t="s">
        <v>0</v>
      </c>
      <c r="AH1779" s="4">
        <v>0</v>
      </c>
      <c r="AI1779" s="4">
        <v>0</v>
      </c>
      <c r="AJ1779" s="4" t="s">
        <v>0</v>
      </c>
      <c r="AK1779" s="4">
        <v>0</v>
      </c>
      <c r="AL1779" s="4">
        <v>0</v>
      </c>
      <c r="AM1779" s="4" t="s">
        <v>1</v>
      </c>
      <c r="AN1779" s="4" t="s">
        <v>1</v>
      </c>
      <c r="AO1779" s="4" t="s">
        <v>1</v>
      </c>
      <c r="AP1779" s="4" t="s">
        <v>1</v>
      </c>
      <c r="AQ1779" s="4">
        <v>2176.1786999999995</v>
      </c>
      <c r="AR1779" s="4">
        <v>0</v>
      </c>
    </row>
    <row r="1780" spans="1:44" x14ac:dyDescent="0.25">
      <c r="A1780" s="2" t="s">
        <v>1038</v>
      </c>
      <c r="B1780" s="47">
        <v>44498</v>
      </c>
      <c r="C1780" s="2" t="s">
        <v>6</v>
      </c>
      <c r="D1780" s="2" t="s">
        <v>5</v>
      </c>
      <c r="E1780" s="2" t="s">
        <v>174</v>
      </c>
      <c r="F1780" s="2" t="s">
        <v>2719</v>
      </c>
      <c r="G1780" s="2" t="s">
        <v>3</v>
      </c>
      <c r="H1780" s="2" t="s">
        <v>4545</v>
      </c>
      <c r="I1780" s="1" t="s">
        <v>1</v>
      </c>
      <c r="J1780" s="1" t="s">
        <v>1</v>
      </c>
      <c r="K1780" s="1" t="s">
        <v>1</v>
      </c>
      <c r="L1780" s="1" t="s">
        <v>1</v>
      </c>
      <c r="M1780" s="1">
        <v>0</v>
      </c>
      <c r="N1780" s="2" t="s">
        <v>1</v>
      </c>
      <c r="O1780" s="2" t="s">
        <v>356</v>
      </c>
      <c r="P1780" s="2" t="s">
        <v>1216</v>
      </c>
      <c r="Q1780" s="1">
        <v>24.093050000000002</v>
      </c>
      <c r="R1780" s="1">
        <v>0</v>
      </c>
      <c r="S1780" s="1">
        <v>24.093050000000002</v>
      </c>
      <c r="T1780" s="1">
        <v>0</v>
      </c>
      <c r="U1780" s="2" t="s">
        <v>0</v>
      </c>
      <c r="V1780" s="1">
        <v>0</v>
      </c>
      <c r="W1780" s="1">
        <v>0</v>
      </c>
      <c r="X1780" s="2" t="s">
        <v>0</v>
      </c>
      <c r="Y1780" s="1">
        <v>0</v>
      </c>
      <c r="Z1780" s="3">
        <v>0</v>
      </c>
      <c r="AA1780" s="3" t="s">
        <v>0</v>
      </c>
      <c r="AB1780" s="3">
        <v>0</v>
      </c>
      <c r="AC1780" s="3">
        <v>0</v>
      </c>
      <c r="AD1780" s="3" t="s">
        <v>0</v>
      </c>
      <c r="AE1780" s="3">
        <v>0</v>
      </c>
      <c r="AF1780" s="4">
        <v>0</v>
      </c>
      <c r="AG1780" s="4" t="s">
        <v>0</v>
      </c>
      <c r="AH1780" s="4">
        <v>0</v>
      </c>
      <c r="AI1780" s="4">
        <v>0</v>
      </c>
      <c r="AJ1780" s="4" t="s">
        <v>0</v>
      </c>
      <c r="AK1780" s="4">
        <v>0</v>
      </c>
      <c r="AL1780" s="4">
        <v>0</v>
      </c>
      <c r="AM1780" s="4" t="s">
        <v>1</v>
      </c>
      <c r="AN1780" s="4" t="s">
        <v>1</v>
      </c>
      <c r="AO1780" s="4" t="s">
        <v>1</v>
      </c>
      <c r="AP1780" s="4" t="s">
        <v>1</v>
      </c>
      <c r="AQ1780" s="4">
        <v>24.093050000000002</v>
      </c>
      <c r="AR1780" s="4">
        <v>0</v>
      </c>
    </row>
    <row r="1781" spans="1:44" x14ac:dyDescent="0.25">
      <c r="A1781" s="2" t="s">
        <v>1039</v>
      </c>
      <c r="B1781" s="47">
        <v>44498</v>
      </c>
      <c r="C1781" s="2" t="s">
        <v>6</v>
      </c>
      <c r="D1781" s="2" t="s">
        <v>5</v>
      </c>
      <c r="E1781" s="2" t="s">
        <v>174</v>
      </c>
      <c r="F1781" s="2" t="s">
        <v>2719</v>
      </c>
      <c r="G1781" s="2" t="s">
        <v>12</v>
      </c>
      <c r="H1781" s="2"/>
      <c r="I1781" s="1">
        <v>105</v>
      </c>
      <c r="J1781" s="1" t="s">
        <v>1</v>
      </c>
      <c r="K1781" s="1" t="s">
        <v>1</v>
      </c>
      <c r="L1781" s="1" t="s">
        <v>1</v>
      </c>
      <c r="M1781" s="1">
        <v>0</v>
      </c>
      <c r="N1781" s="2" t="s">
        <v>1</v>
      </c>
      <c r="O1781" s="2" t="s">
        <v>2</v>
      </c>
      <c r="P1781" s="2" t="s">
        <v>1</v>
      </c>
      <c r="Q1781" s="1">
        <v>-82.92</v>
      </c>
      <c r="R1781" s="1">
        <v>0</v>
      </c>
      <c r="S1781" s="1">
        <v>-82.92</v>
      </c>
      <c r="T1781" s="1">
        <v>0</v>
      </c>
      <c r="U1781" s="2" t="s">
        <v>0</v>
      </c>
      <c r="V1781" s="1">
        <v>0</v>
      </c>
      <c r="W1781" s="1">
        <v>0</v>
      </c>
      <c r="X1781" s="2" t="s">
        <v>0</v>
      </c>
      <c r="Y1781" s="1">
        <v>0</v>
      </c>
      <c r="Z1781" s="3">
        <v>0</v>
      </c>
      <c r="AA1781" s="3" t="s">
        <v>0</v>
      </c>
      <c r="AB1781" s="3">
        <v>0</v>
      </c>
      <c r="AC1781" s="3">
        <v>0</v>
      </c>
      <c r="AD1781" s="3" t="s">
        <v>0</v>
      </c>
      <c r="AE1781" s="3">
        <v>0</v>
      </c>
      <c r="AF1781" s="4">
        <v>0</v>
      </c>
      <c r="AG1781" s="4" t="s">
        <v>0</v>
      </c>
      <c r="AH1781" s="4">
        <v>0</v>
      </c>
      <c r="AI1781" s="4">
        <v>0</v>
      </c>
      <c r="AJ1781" s="4" t="s">
        <v>0</v>
      </c>
      <c r="AK1781" s="4">
        <v>0</v>
      </c>
      <c r="AL1781" s="4">
        <v>0</v>
      </c>
      <c r="AM1781" s="4" t="s">
        <v>1</v>
      </c>
      <c r="AN1781" s="4" t="s">
        <v>1</v>
      </c>
      <c r="AO1781" s="4" t="s">
        <v>1</v>
      </c>
      <c r="AP1781" s="4" t="s">
        <v>1</v>
      </c>
      <c r="AQ1781" s="4">
        <v>-82.92</v>
      </c>
      <c r="AR1781" s="4">
        <v>0</v>
      </c>
    </row>
    <row r="1782" spans="1:44" x14ac:dyDescent="0.25">
      <c r="A1782" s="2" t="s">
        <v>1040</v>
      </c>
      <c r="B1782" s="47">
        <v>44498</v>
      </c>
      <c r="C1782" s="2" t="s">
        <v>6</v>
      </c>
      <c r="D1782" s="2" t="s">
        <v>5</v>
      </c>
      <c r="E1782" s="2" t="s">
        <v>174</v>
      </c>
      <c r="F1782" s="2" t="s">
        <v>2719</v>
      </c>
      <c r="G1782" s="2" t="s">
        <v>3</v>
      </c>
      <c r="H1782" s="2" t="s">
        <v>4546</v>
      </c>
      <c r="I1782" s="1" t="s">
        <v>1</v>
      </c>
      <c r="J1782" s="1" t="s">
        <v>1</v>
      </c>
      <c r="K1782" s="1" t="s">
        <v>1</v>
      </c>
      <c r="L1782" s="1" t="s">
        <v>1</v>
      </c>
      <c r="M1782" s="1">
        <v>0</v>
      </c>
      <c r="N1782" s="2" t="s">
        <v>1</v>
      </c>
      <c r="O1782" s="2" t="s">
        <v>2</v>
      </c>
      <c r="P1782" s="2" t="s">
        <v>1</v>
      </c>
      <c r="Q1782" s="1">
        <v>2085.502</v>
      </c>
      <c r="R1782" s="1">
        <v>0</v>
      </c>
      <c r="S1782" s="1">
        <v>1538.8706999999999</v>
      </c>
      <c r="T1782" s="1">
        <v>0</v>
      </c>
      <c r="U1782" s="2" t="s">
        <v>0</v>
      </c>
      <c r="V1782" s="1">
        <v>0</v>
      </c>
      <c r="W1782" s="1">
        <v>471.23379999999997</v>
      </c>
      <c r="X1782" s="2" t="s">
        <v>0</v>
      </c>
      <c r="Y1782" s="1">
        <v>75.39749999999998</v>
      </c>
      <c r="Z1782" s="3">
        <v>0</v>
      </c>
      <c r="AA1782" s="3" t="s">
        <v>0</v>
      </c>
      <c r="AB1782" s="3">
        <v>0</v>
      </c>
      <c r="AC1782" s="3">
        <v>0</v>
      </c>
      <c r="AD1782" s="3" t="s">
        <v>0</v>
      </c>
      <c r="AE1782" s="3">
        <v>0</v>
      </c>
      <c r="AF1782" s="4">
        <v>0</v>
      </c>
      <c r="AG1782" s="4" t="s">
        <v>0</v>
      </c>
      <c r="AH1782" s="4">
        <v>0</v>
      </c>
      <c r="AI1782" s="4">
        <v>0</v>
      </c>
      <c r="AJ1782" s="4" t="s">
        <v>0</v>
      </c>
      <c r="AK1782" s="4">
        <v>0</v>
      </c>
      <c r="AL1782" s="4">
        <v>0</v>
      </c>
      <c r="AM1782" s="4" t="s">
        <v>1</v>
      </c>
      <c r="AN1782" s="4" t="s">
        <v>1</v>
      </c>
      <c r="AO1782" s="4" t="s">
        <v>1</v>
      </c>
      <c r="AP1782" s="4" t="s">
        <v>1</v>
      </c>
      <c r="AQ1782" s="4">
        <v>2085.502</v>
      </c>
      <c r="AR1782" s="4">
        <v>0</v>
      </c>
    </row>
    <row r="1783" spans="1:44" x14ac:dyDescent="0.25">
      <c r="A1783" s="2" t="s">
        <v>1041</v>
      </c>
      <c r="B1783" s="47">
        <v>44498</v>
      </c>
      <c r="C1783" s="2" t="s">
        <v>6</v>
      </c>
      <c r="D1783" s="2" t="s">
        <v>5</v>
      </c>
      <c r="E1783" s="2" t="s">
        <v>174</v>
      </c>
      <c r="F1783" s="2" t="s">
        <v>2719</v>
      </c>
      <c r="G1783" s="2" t="s">
        <v>3</v>
      </c>
      <c r="H1783" s="2" t="s">
        <v>4547</v>
      </c>
      <c r="I1783" s="1" t="s">
        <v>1</v>
      </c>
      <c r="J1783" s="1" t="s">
        <v>1</v>
      </c>
      <c r="K1783" s="1" t="s">
        <v>1</v>
      </c>
      <c r="L1783" s="1" t="s">
        <v>1</v>
      </c>
      <c r="M1783" s="1">
        <v>0</v>
      </c>
      <c r="N1783" s="2" t="s">
        <v>1</v>
      </c>
      <c r="O1783" s="2" t="s">
        <v>2</v>
      </c>
      <c r="P1783" s="2" t="s">
        <v>1</v>
      </c>
      <c r="Q1783" s="1">
        <v>339.0711</v>
      </c>
      <c r="R1783" s="1">
        <v>0</v>
      </c>
      <c r="S1783" s="1">
        <v>284.28385000000003</v>
      </c>
      <c r="T1783" s="1">
        <v>0</v>
      </c>
      <c r="U1783" s="2" t="s">
        <v>0</v>
      </c>
      <c r="V1783" s="1">
        <v>0</v>
      </c>
      <c r="W1783" s="1">
        <v>47.230350000000001</v>
      </c>
      <c r="X1783" s="2" t="s">
        <v>0</v>
      </c>
      <c r="Y1783" s="1">
        <v>7.5568999999999997</v>
      </c>
      <c r="Z1783" s="3">
        <v>0</v>
      </c>
      <c r="AA1783" s="3" t="s">
        <v>0</v>
      </c>
      <c r="AB1783" s="3">
        <v>0</v>
      </c>
      <c r="AC1783" s="3">
        <v>0</v>
      </c>
      <c r="AD1783" s="3" t="s">
        <v>0</v>
      </c>
      <c r="AE1783" s="3">
        <v>0</v>
      </c>
      <c r="AF1783" s="4">
        <v>0</v>
      </c>
      <c r="AG1783" s="4" t="s">
        <v>0</v>
      </c>
      <c r="AH1783" s="4">
        <v>0</v>
      </c>
      <c r="AI1783" s="4">
        <v>0</v>
      </c>
      <c r="AJ1783" s="4" t="s">
        <v>0</v>
      </c>
      <c r="AK1783" s="4">
        <v>0</v>
      </c>
      <c r="AL1783" s="4">
        <v>0</v>
      </c>
      <c r="AM1783" s="4" t="s">
        <v>1</v>
      </c>
      <c r="AN1783" s="4" t="s">
        <v>1</v>
      </c>
      <c r="AO1783" s="4" t="s">
        <v>1</v>
      </c>
      <c r="AP1783" s="4" t="s">
        <v>1</v>
      </c>
      <c r="AQ1783" s="4">
        <v>339.0711</v>
      </c>
      <c r="AR1783" s="4">
        <v>0</v>
      </c>
    </row>
    <row r="1784" spans="1:44" x14ac:dyDescent="0.25">
      <c r="A1784" s="2" t="s">
        <v>1042</v>
      </c>
      <c r="B1784" s="47">
        <v>44498</v>
      </c>
      <c r="C1784" s="2" t="s">
        <v>6</v>
      </c>
      <c r="D1784" s="2" t="s">
        <v>929</v>
      </c>
      <c r="E1784" s="2" t="s">
        <v>930</v>
      </c>
      <c r="F1784" s="2" t="s">
        <v>4548</v>
      </c>
      <c r="G1784" s="2" t="s">
        <v>3</v>
      </c>
      <c r="H1784" s="2" t="s">
        <v>4549</v>
      </c>
      <c r="I1784" s="1" t="s">
        <v>1</v>
      </c>
      <c r="J1784" s="1" t="s">
        <v>1</v>
      </c>
      <c r="K1784" s="1" t="s">
        <v>1</v>
      </c>
      <c r="L1784" s="1" t="s">
        <v>1</v>
      </c>
      <c r="M1784" s="1">
        <v>0</v>
      </c>
      <c r="N1784" s="2" t="s">
        <v>1</v>
      </c>
      <c r="O1784" s="2" t="s">
        <v>2</v>
      </c>
      <c r="P1784" s="2" t="s">
        <v>1</v>
      </c>
      <c r="Q1784" s="1">
        <v>1509.2422999999992</v>
      </c>
      <c r="R1784" s="1">
        <v>0</v>
      </c>
      <c r="S1784" s="1">
        <v>1171.4122499999996</v>
      </c>
      <c r="T1784" s="1">
        <v>0</v>
      </c>
      <c r="U1784" s="2" t="s">
        <v>0</v>
      </c>
      <c r="V1784" s="1">
        <v>0</v>
      </c>
      <c r="W1784" s="1">
        <v>291.23264999999998</v>
      </c>
      <c r="X1784" s="2" t="s">
        <v>8</v>
      </c>
      <c r="Y1784" s="1">
        <v>46.597400000000007</v>
      </c>
      <c r="Z1784" s="3">
        <v>0</v>
      </c>
      <c r="AA1784" s="3" t="s">
        <v>0</v>
      </c>
      <c r="AB1784" s="3">
        <v>0</v>
      </c>
      <c r="AC1784" s="3">
        <v>0</v>
      </c>
      <c r="AD1784" s="3" t="s">
        <v>0</v>
      </c>
      <c r="AE1784" s="3">
        <v>0</v>
      </c>
      <c r="AF1784" s="4">
        <v>0</v>
      </c>
      <c r="AG1784" s="4" t="s">
        <v>0</v>
      </c>
      <c r="AH1784" s="4">
        <v>0</v>
      </c>
      <c r="AI1784" s="4">
        <v>0</v>
      </c>
      <c r="AJ1784" s="4" t="s">
        <v>0</v>
      </c>
      <c r="AK1784" s="4">
        <v>0</v>
      </c>
      <c r="AL1784" s="4">
        <v>0</v>
      </c>
      <c r="AM1784" s="4" t="s">
        <v>1</v>
      </c>
      <c r="AN1784" s="4" t="s">
        <v>1</v>
      </c>
      <c r="AO1784" s="4" t="s">
        <v>1</v>
      </c>
      <c r="AP1784" s="4" t="s">
        <v>1</v>
      </c>
      <c r="AQ1784" s="4">
        <v>1509.2422999999997</v>
      </c>
      <c r="AR1784" s="4">
        <v>0</v>
      </c>
    </row>
    <row r="1785" spans="1:44" x14ac:dyDescent="0.25">
      <c r="A1785" s="2" t="s">
        <v>1043</v>
      </c>
      <c r="B1785" s="47">
        <v>44498</v>
      </c>
      <c r="C1785" s="2" t="s">
        <v>6</v>
      </c>
      <c r="D1785" s="2" t="s">
        <v>884</v>
      </c>
      <c r="E1785" s="2" t="s">
        <v>850</v>
      </c>
      <c r="F1785" s="2" t="s">
        <v>4550</v>
      </c>
      <c r="G1785" s="2" t="s">
        <v>3</v>
      </c>
      <c r="H1785" s="2" t="s">
        <v>3188</v>
      </c>
      <c r="I1785" s="1" t="s">
        <v>1</v>
      </c>
      <c r="J1785" s="1" t="s">
        <v>1</v>
      </c>
      <c r="K1785" s="1" t="s">
        <v>1</v>
      </c>
      <c r="L1785" s="1" t="s">
        <v>1</v>
      </c>
      <c r="M1785" s="1">
        <v>0</v>
      </c>
      <c r="N1785" s="2" t="s">
        <v>1</v>
      </c>
      <c r="O1785" s="2" t="s">
        <v>2</v>
      </c>
      <c r="P1785" s="2" t="s">
        <v>1</v>
      </c>
      <c r="Q1785" s="1">
        <v>0</v>
      </c>
      <c r="R1785" s="1">
        <v>0</v>
      </c>
      <c r="S1785" s="1">
        <v>0</v>
      </c>
      <c r="T1785" s="1">
        <v>0</v>
      </c>
      <c r="U1785" s="2" t="s">
        <v>0</v>
      </c>
      <c r="V1785" s="1">
        <v>0</v>
      </c>
      <c r="W1785" s="1">
        <v>0</v>
      </c>
      <c r="X1785" s="2" t="s">
        <v>8</v>
      </c>
      <c r="Y1785" s="1">
        <v>0</v>
      </c>
      <c r="Z1785" s="3">
        <v>0</v>
      </c>
      <c r="AA1785" s="3" t="s">
        <v>0</v>
      </c>
      <c r="AB1785" s="3">
        <v>0</v>
      </c>
      <c r="AC1785" s="3">
        <v>0</v>
      </c>
      <c r="AD1785" s="3" t="s">
        <v>0</v>
      </c>
      <c r="AE1785" s="3">
        <v>0</v>
      </c>
      <c r="AF1785" s="4">
        <v>0</v>
      </c>
      <c r="AG1785" s="4" t="s">
        <v>0</v>
      </c>
      <c r="AH1785" s="4">
        <v>0</v>
      </c>
      <c r="AI1785" s="4">
        <v>0</v>
      </c>
      <c r="AJ1785" s="4" t="s">
        <v>0</v>
      </c>
      <c r="AK1785" s="4">
        <v>0</v>
      </c>
      <c r="AL1785" s="4">
        <v>0</v>
      </c>
      <c r="AO1785" s="4">
        <v>0</v>
      </c>
      <c r="AP1785" s="4">
        <v>0</v>
      </c>
      <c r="AQ1785" s="4">
        <v>0</v>
      </c>
      <c r="AR1785" s="4">
        <v>0</v>
      </c>
    </row>
    <row r="1786" spans="1:44" x14ac:dyDescent="0.25">
      <c r="A1786" s="2" t="s">
        <v>1044</v>
      </c>
      <c r="B1786" s="47">
        <v>44499</v>
      </c>
      <c r="C1786" s="2" t="s">
        <v>6</v>
      </c>
      <c r="D1786" s="2" t="s">
        <v>48</v>
      </c>
      <c r="E1786" s="2" t="s">
        <v>229</v>
      </c>
      <c r="F1786" s="2" t="s">
        <v>4551</v>
      </c>
      <c r="G1786" s="2" t="s">
        <v>3</v>
      </c>
      <c r="H1786" s="2" t="s">
        <v>4552</v>
      </c>
      <c r="I1786" s="1" t="s">
        <v>1</v>
      </c>
      <c r="J1786" s="1" t="s">
        <v>1</v>
      </c>
      <c r="K1786" s="1" t="s">
        <v>1</v>
      </c>
      <c r="L1786" s="1" t="s">
        <v>1</v>
      </c>
      <c r="M1786" s="1">
        <v>0</v>
      </c>
      <c r="N1786" s="2" t="s">
        <v>1</v>
      </c>
      <c r="O1786" s="2" t="s">
        <v>2</v>
      </c>
      <c r="P1786" s="2" t="s">
        <v>1</v>
      </c>
      <c r="Q1786" s="1">
        <v>6395.5814700000055</v>
      </c>
      <c r="R1786" s="1">
        <v>0</v>
      </c>
      <c r="S1786" s="1">
        <v>5097.8596500000058</v>
      </c>
      <c r="T1786" s="1">
        <v>0</v>
      </c>
      <c r="U1786" s="2" t="s">
        <v>0</v>
      </c>
      <c r="V1786" s="1">
        <v>0</v>
      </c>
      <c r="W1786" s="1">
        <v>1118.7256999999997</v>
      </c>
      <c r="X1786" s="2" t="s">
        <v>8</v>
      </c>
      <c r="Y1786" s="1">
        <v>178.99612000000005</v>
      </c>
      <c r="Z1786" s="3">
        <v>0</v>
      </c>
      <c r="AA1786" s="3" t="s">
        <v>0</v>
      </c>
      <c r="AB1786" s="3">
        <v>0</v>
      </c>
      <c r="AC1786" s="3">
        <v>0</v>
      </c>
      <c r="AD1786" s="3" t="s">
        <v>0</v>
      </c>
      <c r="AE1786" s="3">
        <v>0</v>
      </c>
      <c r="AF1786" s="4">
        <v>0</v>
      </c>
      <c r="AG1786" s="4" t="s">
        <v>0</v>
      </c>
      <c r="AH1786" s="4">
        <v>0</v>
      </c>
      <c r="AI1786" s="4">
        <v>0</v>
      </c>
      <c r="AJ1786" s="4" t="s">
        <v>0</v>
      </c>
      <c r="AK1786" s="4">
        <v>0</v>
      </c>
      <c r="AL1786" s="4">
        <v>0</v>
      </c>
      <c r="AM1786" s="4" t="s">
        <v>1</v>
      </c>
      <c r="AN1786" s="4" t="s">
        <v>1</v>
      </c>
      <c r="AO1786" s="4" t="s">
        <v>1</v>
      </c>
      <c r="AP1786" s="4" t="s">
        <v>1</v>
      </c>
      <c r="AQ1786" s="4">
        <v>6395.5814700000055</v>
      </c>
      <c r="AR1786" s="4">
        <v>0</v>
      </c>
    </row>
    <row r="1787" spans="1:44" x14ac:dyDescent="0.25">
      <c r="A1787" s="2" t="s">
        <v>1045</v>
      </c>
      <c r="B1787" s="47">
        <v>44499</v>
      </c>
      <c r="C1787" s="2" t="s">
        <v>1364</v>
      </c>
      <c r="D1787" s="2" t="s">
        <v>48</v>
      </c>
      <c r="E1787" s="2" t="s">
        <v>1365</v>
      </c>
      <c r="F1787" s="2" t="s">
        <v>4553</v>
      </c>
      <c r="G1787" s="2" t="s">
        <v>3</v>
      </c>
      <c r="H1787" s="2" t="s">
        <v>4554</v>
      </c>
      <c r="I1787" s="1" t="s">
        <v>1</v>
      </c>
      <c r="J1787" s="1" t="s">
        <v>1</v>
      </c>
      <c r="K1787" s="1" t="s">
        <v>1</v>
      </c>
      <c r="L1787" s="1" t="s">
        <v>1</v>
      </c>
      <c r="M1787" s="1">
        <v>0</v>
      </c>
      <c r="N1787" s="2" t="s">
        <v>1</v>
      </c>
      <c r="O1787" s="2" t="s">
        <v>2</v>
      </c>
      <c r="P1787" s="2" t="s">
        <v>1</v>
      </c>
      <c r="Q1787" s="1">
        <v>3741.5409240000017</v>
      </c>
      <c r="R1787" s="1">
        <v>0</v>
      </c>
      <c r="S1787" s="1">
        <v>2652.8514500000006</v>
      </c>
      <c r="T1787" s="1">
        <v>0</v>
      </c>
      <c r="U1787" s="2" t="s">
        <v>0</v>
      </c>
      <c r="V1787" s="1">
        <v>0</v>
      </c>
      <c r="W1787" s="1">
        <v>938.52535</v>
      </c>
      <c r="X1787" s="2" t="s">
        <v>8</v>
      </c>
      <c r="Y1787" s="1">
        <v>150.16412400000002</v>
      </c>
      <c r="Z1787" s="3">
        <v>0</v>
      </c>
      <c r="AA1787" s="3" t="s">
        <v>0</v>
      </c>
      <c r="AB1787" s="3">
        <v>0</v>
      </c>
      <c r="AC1787" s="3">
        <v>0</v>
      </c>
      <c r="AD1787" s="3" t="s">
        <v>0</v>
      </c>
      <c r="AE1787" s="3">
        <v>0</v>
      </c>
      <c r="AF1787" s="4">
        <v>0</v>
      </c>
      <c r="AG1787" s="4" t="s">
        <v>0</v>
      </c>
      <c r="AH1787" s="4">
        <v>0</v>
      </c>
      <c r="AI1787" s="4">
        <v>0</v>
      </c>
      <c r="AJ1787" s="4" t="s">
        <v>0</v>
      </c>
      <c r="AK1787" s="4">
        <v>0</v>
      </c>
      <c r="AL1787" s="4">
        <v>0</v>
      </c>
      <c r="AM1787" s="4" t="s">
        <v>1</v>
      </c>
      <c r="AN1787" s="4" t="s">
        <v>1</v>
      </c>
      <c r="AO1787" s="4" t="s">
        <v>1</v>
      </c>
      <c r="AP1787" s="4" t="s">
        <v>1</v>
      </c>
      <c r="AQ1787" s="4">
        <v>3741.5409240000004</v>
      </c>
      <c r="AR1787" s="4">
        <v>0</v>
      </c>
    </row>
    <row r="1788" spans="1:44" x14ac:dyDescent="0.25">
      <c r="A1788" s="2" t="s">
        <v>1046</v>
      </c>
      <c r="B1788" s="47">
        <v>44499</v>
      </c>
      <c r="C1788" s="2" t="s">
        <v>1364</v>
      </c>
      <c r="D1788" s="2" t="s">
        <v>48</v>
      </c>
      <c r="E1788" s="2" t="s">
        <v>1365</v>
      </c>
      <c r="F1788" s="2" t="s">
        <v>4555</v>
      </c>
      <c r="G1788" s="2" t="s">
        <v>3</v>
      </c>
      <c r="H1788" s="2" t="s">
        <v>4556</v>
      </c>
      <c r="I1788" s="1" t="s">
        <v>1</v>
      </c>
      <c r="J1788" s="1" t="s">
        <v>1</v>
      </c>
      <c r="K1788" s="1" t="s">
        <v>1</v>
      </c>
      <c r="L1788" s="1" t="s">
        <v>1</v>
      </c>
      <c r="M1788" s="1">
        <v>0</v>
      </c>
      <c r="N1788" s="2" t="s">
        <v>1</v>
      </c>
      <c r="O1788" s="2" t="s">
        <v>4557</v>
      </c>
      <c r="P1788" s="2" t="s">
        <v>1320</v>
      </c>
      <c r="Q1788" s="1">
        <v>9.7363999999999997</v>
      </c>
      <c r="R1788" s="1">
        <v>0</v>
      </c>
      <c r="S1788" s="1">
        <v>9.7363999999999997</v>
      </c>
      <c r="T1788" s="1">
        <v>0</v>
      </c>
      <c r="U1788" s="2" t="s">
        <v>0</v>
      </c>
      <c r="V1788" s="1">
        <v>0</v>
      </c>
      <c r="W1788" s="1">
        <v>0</v>
      </c>
      <c r="X1788" s="2" t="s">
        <v>0</v>
      </c>
      <c r="Y1788" s="1">
        <v>0</v>
      </c>
      <c r="Z1788" s="3">
        <v>0</v>
      </c>
      <c r="AA1788" s="3" t="s">
        <v>0</v>
      </c>
      <c r="AB1788" s="3">
        <v>0</v>
      </c>
      <c r="AC1788" s="3">
        <v>0</v>
      </c>
      <c r="AD1788" s="3" t="s">
        <v>0</v>
      </c>
      <c r="AE1788" s="3">
        <v>0</v>
      </c>
      <c r="AF1788" s="4">
        <v>0</v>
      </c>
      <c r="AG1788" s="4" t="s">
        <v>0</v>
      </c>
      <c r="AH1788" s="4">
        <v>0</v>
      </c>
      <c r="AI1788" s="4">
        <v>0</v>
      </c>
      <c r="AJ1788" s="4" t="s">
        <v>0</v>
      </c>
      <c r="AK1788" s="4">
        <v>0</v>
      </c>
      <c r="AL1788" s="4">
        <v>0</v>
      </c>
      <c r="AM1788" s="4" t="s">
        <v>1</v>
      </c>
      <c r="AN1788" s="4" t="s">
        <v>1</v>
      </c>
      <c r="AO1788" s="4" t="s">
        <v>1</v>
      </c>
      <c r="AP1788" s="4" t="s">
        <v>1</v>
      </c>
      <c r="AQ1788" s="4">
        <v>9.7363999999999997</v>
      </c>
      <c r="AR1788" s="4">
        <v>0</v>
      </c>
    </row>
    <row r="1789" spans="1:44" x14ac:dyDescent="0.25">
      <c r="A1789" s="2" t="s">
        <v>1047</v>
      </c>
      <c r="B1789" s="47">
        <v>44499</v>
      </c>
      <c r="C1789" s="2" t="s">
        <v>1364</v>
      </c>
      <c r="D1789" s="2" t="s">
        <v>48</v>
      </c>
      <c r="E1789" s="2" t="s">
        <v>1365</v>
      </c>
      <c r="F1789" s="2" t="s">
        <v>4553</v>
      </c>
      <c r="G1789" s="2" t="s">
        <v>3</v>
      </c>
      <c r="H1789" s="2" t="s">
        <v>4558</v>
      </c>
      <c r="I1789" s="1" t="s">
        <v>1</v>
      </c>
      <c r="J1789" s="1" t="s">
        <v>1</v>
      </c>
      <c r="K1789" s="1" t="s">
        <v>1</v>
      </c>
      <c r="L1789" s="1" t="s">
        <v>1</v>
      </c>
      <c r="M1789" s="1">
        <v>0</v>
      </c>
      <c r="N1789" s="2" t="s">
        <v>1</v>
      </c>
      <c r="O1789" s="2" t="s">
        <v>2</v>
      </c>
      <c r="P1789" s="2" t="s">
        <v>1</v>
      </c>
      <c r="Q1789" s="1">
        <v>345.76934999999997</v>
      </c>
      <c r="R1789" s="1">
        <v>0</v>
      </c>
      <c r="S1789" s="1">
        <v>255.35894999999999</v>
      </c>
      <c r="T1789" s="1">
        <v>0</v>
      </c>
      <c r="U1789" s="2" t="s">
        <v>0</v>
      </c>
      <c r="V1789" s="1">
        <v>0</v>
      </c>
      <c r="W1789" s="1">
        <v>77.94</v>
      </c>
      <c r="X1789" s="2" t="s">
        <v>0</v>
      </c>
      <c r="Y1789" s="1">
        <v>12.4704</v>
      </c>
      <c r="Z1789" s="3">
        <v>0</v>
      </c>
      <c r="AA1789" s="3" t="s">
        <v>0</v>
      </c>
      <c r="AB1789" s="3">
        <v>0</v>
      </c>
      <c r="AC1789" s="3">
        <v>0</v>
      </c>
      <c r="AD1789" s="3" t="s">
        <v>0</v>
      </c>
      <c r="AE1789" s="3">
        <v>0</v>
      </c>
      <c r="AF1789" s="4">
        <v>0</v>
      </c>
      <c r="AG1789" s="4" t="s">
        <v>0</v>
      </c>
      <c r="AH1789" s="4">
        <v>0</v>
      </c>
      <c r="AI1789" s="4">
        <v>0</v>
      </c>
      <c r="AJ1789" s="4" t="s">
        <v>0</v>
      </c>
      <c r="AK1789" s="4">
        <v>0</v>
      </c>
      <c r="AL1789" s="4">
        <v>0</v>
      </c>
      <c r="AM1789" s="4" t="s">
        <v>1</v>
      </c>
      <c r="AN1789" s="4" t="s">
        <v>1</v>
      </c>
      <c r="AO1789" s="4" t="s">
        <v>1</v>
      </c>
      <c r="AP1789" s="4" t="s">
        <v>1</v>
      </c>
      <c r="AQ1789" s="4">
        <v>345.76934999999997</v>
      </c>
      <c r="AR1789" s="4">
        <v>0</v>
      </c>
    </row>
    <row r="1790" spans="1:44" x14ac:dyDescent="0.25">
      <c r="A1790" s="2" t="s">
        <v>1048</v>
      </c>
      <c r="B1790" s="47">
        <v>44499</v>
      </c>
      <c r="C1790" s="2" t="s">
        <v>26</v>
      </c>
      <c r="D1790" s="2" t="s">
        <v>48</v>
      </c>
      <c r="E1790" s="2" t="s">
        <v>220</v>
      </c>
      <c r="F1790" s="2" t="s">
        <v>4559</v>
      </c>
      <c r="G1790" s="2" t="s">
        <v>3</v>
      </c>
      <c r="H1790" s="2" t="s">
        <v>4560</v>
      </c>
      <c r="I1790" s="1" t="s">
        <v>1</v>
      </c>
      <c r="J1790" s="1" t="s">
        <v>1</v>
      </c>
      <c r="K1790" s="1" t="s">
        <v>1</v>
      </c>
      <c r="L1790" s="1" t="s">
        <v>1</v>
      </c>
      <c r="M1790" s="1">
        <v>0</v>
      </c>
      <c r="N1790" s="2" t="s">
        <v>1</v>
      </c>
      <c r="O1790" s="2" t="s">
        <v>2</v>
      </c>
      <c r="P1790" s="2" t="s">
        <v>1</v>
      </c>
      <c r="Q1790" s="1">
        <v>3845.0786939999998</v>
      </c>
      <c r="R1790" s="1">
        <v>0</v>
      </c>
      <c r="S1790" s="1">
        <v>2819.5999499999998</v>
      </c>
      <c r="T1790" s="1">
        <v>0</v>
      </c>
      <c r="U1790" s="2" t="s">
        <v>0</v>
      </c>
      <c r="V1790" s="1">
        <v>0</v>
      </c>
      <c r="W1790" s="1">
        <v>884.03339999999992</v>
      </c>
      <c r="X1790" s="2" t="s">
        <v>0</v>
      </c>
      <c r="Y1790" s="1">
        <v>141.44534400000001</v>
      </c>
      <c r="Z1790" s="3">
        <v>0</v>
      </c>
      <c r="AA1790" s="3" t="s">
        <v>0</v>
      </c>
      <c r="AB1790" s="3">
        <v>0</v>
      </c>
      <c r="AC1790" s="3">
        <v>0</v>
      </c>
      <c r="AD1790" s="3" t="s">
        <v>0</v>
      </c>
      <c r="AE1790" s="3">
        <v>0</v>
      </c>
      <c r="AF1790" s="4">
        <v>0</v>
      </c>
      <c r="AG1790" s="4" t="s">
        <v>0</v>
      </c>
      <c r="AH1790" s="4">
        <v>0</v>
      </c>
      <c r="AI1790" s="4">
        <v>0</v>
      </c>
      <c r="AJ1790" s="4" t="s">
        <v>0</v>
      </c>
      <c r="AK1790" s="4">
        <v>0</v>
      </c>
      <c r="AL1790" s="4">
        <v>0</v>
      </c>
      <c r="AM1790" s="4" t="s">
        <v>1</v>
      </c>
      <c r="AN1790" s="4" t="s">
        <v>1</v>
      </c>
      <c r="AO1790" s="4" t="s">
        <v>1</v>
      </c>
      <c r="AP1790" s="4" t="s">
        <v>1</v>
      </c>
      <c r="AQ1790" s="4">
        <v>3845.0786939999998</v>
      </c>
      <c r="AR1790" s="4">
        <v>0</v>
      </c>
    </row>
    <row r="1791" spans="1:44" x14ac:dyDescent="0.25">
      <c r="A1791" s="2" t="s">
        <v>1049</v>
      </c>
      <c r="B1791" s="47">
        <v>44499</v>
      </c>
      <c r="C1791" s="2" t="s">
        <v>1364</v>
      </c>
      <c r="D1791" s="2" t="s">
        <v>41</v>
      </c>
      <c r="E1791" s="2" t="s">
        <v>1366</v>
      </c>
      <c r="F1791" s="2" t="s">
        <v>4553</v>
      </c>
      <c r="G1791" s="2" t="s">
        <v>3</v>
      </c>
      <c r="H1791" s="2" t="s">
        <v>4561</v>
      </c>
      <c r="I1791" s="1" t="s">
        <v>1</v>
      </c>
      <c r="J1791" s="1" t="s">
        <v>1</v>
      </c>
      <c r="K1791" s="1" t="s">
        <v>1</v>
      </c>
      <c r="L1791" s="1" t="s">
        <v>1</v>
      </c>
      <c r="M1791" s="1">
        <v>0</v>
      </c>
      <c r="N1791" s="2" t="s">
        <v>1</v>
      </c>
      <c r="O1791" s="2" t="s">
        <v>2</v>
      </c>
      <c r="P1791" s="2" t="s">
        <v>1</v>
      </c>
      <c r="Q1791" s="1">
        <v>4243.5107679999983</v>
      </c>
      <c r="R1791" s="1">
        <v>0</v>
      </c>
      <c r="S1791" s="1">
        <v>3292.7445499999985</v>
      </c>
      <c r="T1791" s="1">
        <v>0</v>
      </c>
      <c r="U1791" s="2" t="s">
        <v>0</v>
      </c>
      <c r="V1791" s="1">
        <v>0</v>
      </c>
      <c r="W1791" s="1">
        <v>819.62594999999988</v>
      </c>
      <c r="X1791" s="2" t="s">
        <v>0</v>
      </c>
      <c r="Y1791" s="1">
        <v>131.14026799999996</v>
      </c>
      <c r="Z1791" s="3">
        <v>0</v>
      </c>
      <c r="AA1791" s="3" t="s">
        <v>0</v>
      </c>
      <c r="AB1791" s="3">
        <v>0</v>
      </c>
      <c r="AC1791" s="3">
        <v>0</v>
      </c>
      <c r="AD1791" s="3" t="s">
        <v>0</v>
      </c>
      <c r="AE1791" s="3">
        <v>0</v>
      </c>
      <c r="AF1791" s="4">
        <v>0</v>
      </c>
      <c r="AG1791" s="4" t="s">
        <v>0</v>
      </c>
      <c r="AH1791" s="4">
        <v>0</v>
      </c>
      <c r="AI1791" s="4">
        <v>0</v>
      </c>
      <c r="AJ1791" s="4" t="s">
        <v>0</v>
      </c>
      <c r="AK1791" s="4">
        <v>0</v>
      </c>
      <c r="AL1791" s="4">
        <v>0</v>
      </c>
      <c r="AM1791" s="4" t="s">
        <v>1</v>
      </c>
      <c r="AN1791" s="4" t="s">
        <v>1</v>
      </c>
      <c r="AO1791" s="4" t="s">
        <v>1</v>
      </c>
      <c r="AP1791" s="4" t="s">
        <v>1</v>
      </c>
      <c r="AQ1791" s="4">
        <v>4243.5107679999983</v>
      </c>
      <c r="AR1791" s="4">
        <v>0</v>
      </c>
    </row>
    <row r="1792" spans="1:44" x14ac:dyDescent="0.25">
      <c r="A1792" s="2" t="s">
        <v>1050</v>
      </c>
      <c r="B1792" s="47">
        <v>44499</v>
      </c>
      <c r="C1792" s="2" t="s">
        <v>6</v>
      </c>
      <c r="D1792" s="2" t="s">
        <v>41</v>
      </c>
      <c r="E1792" s="2" t="s">
        <v>218</v>
      </c>
      <c r="F1792" s="2" t="s">
        <v>3875</v>
      </c>
      <c r="G1792" s="2" t="s">
        <v>12</v>
      </c>
      <c r="H1792" s="2" t="s">
        <v>1</v>
      </c>
      <c r="I1792" s="1" t="s">
        <v>1230</v>
      </c>
      <c r="J1792" s="1" t="s">
        <v>1</v>
      </c>
      <c r="K1792" s="1" t="s">
        <v>4562</v>
      </c>
      <c r="L1792" s="1" t="s">
        <v>4464</v>
      </c>
      <c r="M1792" s="1">
        <v>23.12</v>
      </c>
      <c r="N1792" s="2" t="s">
        <v>11</v>
      </c>
      <c r="O1792" s="2" t="s">
        <v>4563</v>
      </c>
      <c r="P1792" s="2" t="s">
        <v>4564</v>
      </c>
      <c r="Q1792" s="1">
        <v>-6.13</v>
      </c>
      <c r="R1792" s="1">
        <v>0</v>
      </c>
      <c r="S1792" s="1">
        <v>-6.13</v>
      </c>
      <c r="T1792" s="1">
        <v>0</v>
      </c>
      <c r="U1792" s="2" t="s">
        <v>0</v>
      </c>
      <c r="V1792" s="1">
        <v>0</v>
      </c>
      <c r="W1792" s="1">
        <v>0</v>
      </c>
      <c r="X1792" s="2" t="s">
        <v>0</v>
      </c>
      <c r="Y1792" s="1">
        <v>0</v>
      </c>
      <c r="Z1792" s="3">
        <v>0</v>
      </c>
      <c r="AA1792" s="3" t="s">
        <v>0</v>
      </c>
      <c r="AB1792" s="3">
        <v>0</v>
      </c>
      <c r="AC1792" s="3">
        <v>0</v>
      </c>
      <c r="AD1792" s="3" t="s">
        <v>0</v>
      </c>
      <c r="AE1792" s="3">
        <v>0</v>
      </c>
      <c r="AF1792" s="4">
        <v>0</v>
      </c>
      <c r="AG1792" s="4" t="s">
        <v>0</v>
      </c>
      <c r="AH1792" s="4">
        <v>0</v>
      </c>
      <c r="AI1792" s="4">
        <v>0</v>
      </c>
      <c r="AJ1792" s="4" t="s">
        <v>0</v>
      </c>
      <c r="AK1792" s="4">
        <v>0</v>
      </c>
      <c r="AL1792" s="4">
        <v>0</v>
      </c>
      <c r="AM1792" s="4" t="s">
        <v>1</v>
      </c>
      <c r="AN1792" s="4" t="s">
        <v>1</v>
      </c>
      <c r="AO1792" s="4" t="s">
        <v>1</v>
      </c>
      <c r="AP1792" s="4" t="s">
        <v>1</v>
      </c>
      <c r="AQ1792" s="4">
        <v>-6.13</v>
      </c>
      <c r="AR1792" s="4">
        <v>0</v>
      </c>
    </row>
    <row r="1793" spans="1:44" x14ac:dyDescent="0.25">
      <c r="A1793" s="2" t="s">
        <v>1051</v>
      </c>
      <c r="B1793" s="47">
        <v>44499</v>
      </c>
      <c r="C1793" s="2" t="s">
        <v>6</v>
      </c>
      <c r="D1793" s="2" t="s">
        <v>41</v>
      </c>
      <c r="E1793" s="2" t="s">
        <v>218</v>
      </c>
      <c r="F1793" s="2" t="s">
        <v>3875</v>
      </c>
      <c r="G1793" s="2" t="s">
        <v>12</v>
      </c>
      <c r="H1793" s="2" t="s">
        <v>1</v>
      </c>
      <c r="I1793" s="1" t="s">
        <v>1235</v>
      </c>
      <c r="J1793" s="1" t="s">
        <v>1</v>
      </c>
      <c r="K1793" s="1" t="s">
        <v>4565</v>
      </c>
      <c r="L1793" s="1" t="s">
        <v>4464</v>
      </c>
      <c r="M1793" s="1">
        <v>150.52000000000001</v>
      </c>
      <c r="N1793" s="2" t="s">
        <v>11</v>
      </c>
      <c r="O1793" s="2" t="s">
        <v>4566</v>
      </c>
      <c r="P1793" s="2" t="s">
        <v>4567</v>
      </c>
      <c r="Q1793" s="1">
        <v>-6.6003999999999996</v>
      </c>
      <c r="R1793" s="1">
        <v>0</v>
      </c>
      <c r="S1793" s="1">
        <v>0</v>
      </c>
      <c r="T1793" s="1">
        <v>0</v>
      </c>
      <c r="U1793" s="2" t="s">
        <v>0</v>
      </c>
      <c r="V1793" s="1">
        <v>0</v>
      </c>
      <c r="W1793" s="1">
        <v>-5.69</v>
      </c>
      <c r="X1793" s="2" t="s">
        <v>8</v>
      </c>
      <c r="Y1793" s="1">
        <v>-0.91039999999999999</v>
      </c>
      <c r="Z1793" s="3">
        <v>0</v>
      </c>
      <c r="AA1793" s="3" t="s">
        <v>0</v>
      </c>
      <c r="AB1793" s="3">
        <v>0</v>
      </c>
      <c r="AC1793" s="3">
        <v>0</v>
      </c>
      <c r="AD1793" s="3" t="s">
        <v>0</v>
      </c>
      <c r="AE1793" s="3">
        <v>0</v>
      </c>
      <c r="AF1793" s="4">
        <v>0</v>
      </c>
      <c r="AG1793" s="4" t="s">
        <v>0</v>
      </c>
      <c r="AH1793" s="4">
        <v>0</v>
      </c>
      <c r="AI1793" s="4">
        <v>0</v>
      </c>
      <c r="AJ1793" s="4" t="s">
        <v>0</v>
      </c>
      <c r="AK1793" s="4">
        <v>0</v>
      </c>
      <c r="AL1793" s="4">
        <v>0</v>
      </c>
      <c r="AM1793" s="4" t="s">
        <v>1</v>
      </c>
      <c r="AN1793" s="4" t="s">
        <v>1</v>
      </c>
      <c r="AO1793" s="4" t="s">
        <v>1</v>
      </c>
      <c r="AP1793" s="4" t="s">
        <v>1</v>
      </c>
      <c r="AQ1793" s="4">
        <v>-6.6004000000000005</v>
      </c>
      <c r="AR1793" s="4">
        <v>0</v>
      </c>
    </row>
    <row r="1794" spans="1:44" x14ac:dyDescent="0.25">
      <c r="A1794" s="2" t="s">
        <v>1052</v>
      </c>
      <c r="B1794" s="47">
        <v>44499</v>
      </c>
      <c r="C1794" s="2" t="s">
        <v>6</v>
      </c>
      <c r="D1794" s="2" t="s">
        <v>41</v>
      </c>
      <c r="E1794" s="2" t="s">
        <v>218</v>
      </c>
      <c r="F1794" s="2" t="s">
        <v>3875</v>
      </c>
      <c r="G1794" s="2" t="s">
        <v>3</v>
      </c>
      <c r="H1794" s="2" t="s">
        <v>4568</v>
      </c>
      <c r="I1794" s="1" t="s">
        <v>1</v>
      </c>
      <c r="J1794" s="1" t="s">
        <v>1</v>
      </c>
      <c r="K1794" s="1" t="s">
        <v>1</v>
      </c>
      <c r="L1794" s="1" t="s">
        <v>1</v>
      </c>
      <c r="M1794" s="1">
        <v>0</v>
      </c>
      <c r="N1794" s="2" t="s">
        <v>1</v>
      </c>
      <c r="O1794" s="2" t="s">
        <v>2</v>
      </c>
      <c r="P1794" s="2" t="s">
        <v>1</v>
      </c>
      <c r="Q1794" s="1">
        <v>6054.2482319999981</v>
      </c>
      <c r="R1794" s="1">
        <v>0</v>
      </c>
      <c r="S1794" s="1">
        <v>4464.8679500000007</v>
      </c>
      <c r="T1794" s="1">
        <v>0</v>
      </c>
      <c r="U1794" s="2" t="s">
        <v>0</v>
      </c>
      <c r="V1794" s="1">
        <v>0</v>
      </c>
      <c r="W1794" s="1">
        <v>1370.1553499999993</v>
      </c>
      <c r="X1794" s="2" t="s">
        <v>8</v>
      </c>
      <c r="Y1794" s="1">
        <v>219.22493200000011</v>
      </c>
      <c r="Z1794" s="3">
        <v>0</v>
      </c>
      <c r="AA1794" s="3" t="s">
        <v>0</v>
      </c>
      <c r="AB1794" s="3">
        <v>0</v>
      </c>
      <c r="AC1794" s="3">
        <v>0</v>
      </c>
      <c r="AD1794" s="3" t="s">
        <v>0</v>
      </c>
      <c r="AE1794" s="3">
        <v>0</v>
      </c>
      <c r="AF1794" s="123">
        <v>0</v>
      </c>
      <c r="AG1794" s="123" t="s">
        <v>0</v>
      </c>
      <c r="AH1794" s="4">
        <v>0</v>
      </c>
      <c r="AI1794" s="4">
        <v>0</v>
      </c>
      <c r="AJ1794" s="4" t="s">
        <v>0</v>
      </c>
      <c r="AK1794" s="4">
        <v>0</v>
      </c>
      <c r="AL1794" s="4">
        <v>0</v>
      </c>
      <c r="AM1794" s="4" t="s">
        <v>1</v>
      </c>
      <c r="AN1794" s="4" t="s">
        <v>1</v>
      </c>
      <c r="AO1794" s="4" t="s">
        <v>1</v>
      </c>
      <c r="AP1794" s="4" t="s">
        <v>1</v>
      </c>
      <c r="AQ1794" s="4">
        <v>6054.2482319999999</v>
      </c>
      <c r="AR1794" s="4">
        <v>0</v>
      </c>
    </row>
    <row r="1795" spans="1:44" x14ac:dyDescent="0.25">
      <c r="A1795" s="2" t="s">
        <v>1053</v>
      </c>
      <c r="B1795" s="47">
        <v>44499</v>
      </c>
      <c r="C1795" s="2" t="s">
        <v>26</v>
      </c>
      <c r="D1795" s="2" t="s">
        <v>41</v>
      </c>
      <c r="E1795" s="2" t="s">
        <v>211</v>
      </c>
      <c r="F1795" s="2" t="s">
        <v>4569</v>
      </c>
      <c r="G1795" s="2" t="s">
        <v>3</v>
      </c>
      <c r="H1795" s="2" t="s">
        <v>4570</v>
      </c>
      <c r="I1795" s="1" t="s">
        <v>1</v>
      </c>
      <c r="J1795" s="1" t="s">
        <v>1</v>
      </c>
      <c r="K1795" s="1" t="s">
        <v>1</v>
      </c>
      <c r="L1795" s="1" t="s">
        <v>1</v>
      </c>
      <c r="M1795" s="1">
        <v>0</v>
      </c>
      <c r="N1795" s="2" t="s">
        <v>1</v>
      </c>
      <c r="O1795" s="2" t="s">
        <v>1205</v>
      </c>
      <c r="P1795" s="2" t="s">
        <v>731</v>
      </c>
      <c r="Q1795" s="1">
        <v>8.0282</v>
      </c>
      <c r="R1795" s="1">
        <v>0</v>
      </c>
      <c r="S1795" s="1">
        <v>8.0282</v>
      </c>
      <c r="T1795" s="1">
        <v>0</v>
      </c>
      <c r="U1795" s="2" t="s">
        <v>0</v>
      </c>
      <c r="V1795" s="1">
        <v>0</v>
      </c>
      <c r="W1795" s="1">
        <v>0</v>
      </c>
      <c r="X1795" s="2" t="s">
        <v>0</v>
      </c>
      <c r="Y1795" s="1">
        <v>0</v>
      </c>
      <c r="Z1795" s="3">
        <v>0</v>
      </c>
      <c r="AA1795" s="3" t="s">
        <v>0</v>
      </c>
      <c r="AB1795" s="3">
        <v>0</v>
      </c>
      <c r="AC1795" s="3">
        <v>0</v>
      </c>
      <c r="AD1795" s="3" t="s">
        <v>0</v>
      </c>
      <c r="AE1795" s="3">
        <v>0</v>
      </c>
      <c r="AF1795" s="4">
        <v>0</v>
      </c>
      <c r="AG1795" s="4" t="s">
        <v>0</v>
      </c>
      <c r="AH1795" s="4">
        <v>0</v>
      </c>
      <c r="AI1795" s="4">
        <v>0</v>
      </c>
      <c r="AJ1795" s="4" t="s">
        <v>0</v>
      </c>
      <c r="AK1795" s="4">
        <v>0</v>
      </c>
      <c r="AL1795" s="4">
        <v>0</v>
      </c>
      <c r="AM1795" s="4" t="s">
        <v>1</v>
      </c>
      <c r="AN1795" s="4" t="s">
        <v>1</v>
      </c>
      <c r="AO1795" s="4" t="s">
        <v>1</v>
      </c>
      <c r="AP1795" s="4" t="s">
        <v>1</v>
      </c>
      <c r="AQ1795" s="4">
        <v>8.0282</v>
      </c>
      <c r="AR1795" s="4">
        <v>0</v>
      </c>
    </row>
    <row r="1796" spans="1:44" x14ac:dyDescent="0.25">
      <c r="A1796" s="2" t="s">
        <v>1054</v>
      </c>
      <c r="B1796" s="47">
        <v>44499</v>
      </c>
      <c r="C1796" s="2" t="s">
        <v>26</v>
      </c>
      <c r="D1796" s="2" t="s">
        <v>41</v>
      </c>
      <c r="E1796" s="2" t="s">
        <v>211</v>
      </c>
      <c r="F1796" s="2" t="s">
        <v>4569</v>
      </c>
      <c r="G1796" s="2" t="s">
        <v>3</v>
      </c>
      <c r="H1796" s="2" t="s">
        <v>4571</v>
      </c>
      <c r="I1796" s="1" t="s">
        <v>1</v>
      </c>
      <c r="J1796" s="1" t="s">
        <v>1</v>
      </c>
      <c r="K1796" s="1" t="s">
        <v>1</v>
      </c>
      <c r="L1796" s="1" t="s">
        <v>1</v>
      </c>
      <c r="M1796" s="1">
        <v>0</v>
      </c>
      <c r="N1796" s="2" t="s">
        <v>1</v>
      </c>
      <c r="O1796" s="2" t="s">
        <v>1205</v>
      </c>
      <c r="P1796" s="2" t="s">
        <v>731</v>
      </c>
      <c r="Q1796" s="1">
        <v>297</v>
      </c>
      <c r="R1796" s="1">
        <v>0</v>
      </c>
      <c r="S1796" s="1">
        <v>297</v>
      </c>
      <c r="T1796" s="1">
        <v>0</v>
      </c>
      <c r="U1796" s="2" t="s">
        <v>0</v>
      </c>
      <c r="V1796" s="1">
        <v>0</v>
      </c>
      <c r="W1796" s="1">
        <v>0</v>
      </c>
      <c r="X1796" s="2" t="s">
        <v>0</v>
      </c>
      <c r="Y1796" s="1">
        <v>0</v>
      </c>
      <c r="Z1796" s="3">
        <v>0</v>
      </c>
      <c r="AA1796" s="3" t="s">
        <v>0</v>
      </c>
      <c r="AB1796" s="3">
        <v>0</v>
      </c>
      <c r="AC1796" s="3">
        <v>0</v>
      </c>
      <c r="AD1796" s="3" t="s">
        <v>0</v>
      </c>
      <c r="AE1796" s="3">
        <v>0</v>
      </c>
      <c r="AF1796" s="4">
        <v>0</v>
      </c>
      <c r="AG1796" s="4" t="s">
        <v>0</v>
      </c>
      <c r="AH1796" s="4">
        <v>0</v>
      </c>
      <c r="AI1796" s="4">
        <v>0</v>
      </c>
      <c r="AJ1796" s="4" t="s">
        <v>0</v>
      </c>
      <c r="AK1796" s="4">
        <v>0</v>
      </c>
      <c r="AL1796" s="4">
        <v>0</v>
      </c>
      <c r="AM1796" s="4" t="s">
        <v>1</v>
      </c>
      <c r="AN1796" s="4" t="s">
        <v>1</v>
      </c>
      <c r="AO1796" s="4" t="s">
        <v>1</v>
      </c>
      <c r="AP1796" s="4" t="s">
        <v>1</v>
      </c>
      <c r="AQ1796" s="4">
        <v>297</v>
      </c>
      <c r="AR1796" s="4">
        <v>0</v>
      </c>
    </row>
    <row r="1797" spans="1:44" x14ac:dyDescent="0.25">
      <c r="A1797" s="2" t="s">
        <v>1055</v>
      </c>
      <c r="B1797" s="47">
        <v>44499</v>
      </c>
      <c r="C1797" s="2" t="s">
        <v>26</v>
      </c>
      <c r="D1797" s="2" t="s">
        <v>41</v>
      </c>
      <c r="E1797" s="2" t="s">
        <v>211</v>
      </c>
      <c r="F1797" s="2" t="s">
        <v>4569</v>
      </c>
      <c r="G1797" s="2" t="s">
        <v>3</v>
      </c>
      <c r="H1797" s="2" t="s">
        <v>4572</v>
      </c>
      <c r="I1797" s="1" t="s">
        <v>1</v>
      </c>
      <c r="J1797" s="1" t="s">
        <v>1</v>
      </c>
      <c r="K1797" s="1" t="s">
        <v>1</v>
      </c>
      <c r="L1797" s="1" t="s">
        <v>1</v>
      </c>
      <c r="M1797" s="1">
        <v>0</v>
      </c>
      <c r="N1797" s="2" t="s">
        <v>1</v>
      </c>
      <c r="O1797" s="2" t="s">
        <v>1259</v>
      </c>
      <c r="P1797" s="2" t="s">
        <v>1260</v>
      </c>
      <c r="Q1797" s="1">
        <v>22.014800000000001</v>
      </c>
      <c r="R1797" s="1">
        <v>0</v>
      </c>
      <c r="S1797" s="1">
        <v>6.6100000000000012</v>
      </c>
      <c r="T1797" s="1">
        <v>13.28</v>
      </c>
      <c r="U1797" s="2" t="s">
        <v>8</v>
      </c>
      <c r="V1797" s="1">
        <v>2.1248</v>
      </c>
      <c r="W1797" s="1">
        <v>0</v>
      </c>
      <c r="X1797" s="2" t="s">
        <v>0</v>
      </c>
      <c r="Y1797" s="1">
        <v>0</v>
      </c>
      <c r="Z1797" s="3">
        <v>0</v>
      </c>
      <c r="AA1797" s="3" t="s">
        <v>0</v>
      </c>
      <c r="AB1797" s="3">
        <v>0</v>
      </c>
      <c r="AC1797" s="3">
        <v>0</v>
      </c>
      <c r="AD1797" s="3" t="s">
        <v>0</v>
      </c>
      <c r="AE1797" s="3">
        <v>0</v>
      </c>
      <c r="AF1797" s="4">
        <v>0</v>
      </c>
      <c r="AG1797" s="4" t="s">
        <v>0</v>
      </c>
      <c r="AH1797" s="4">
        <v>0</v>
      </c>
      <c r="AI1797" s="4">
        <v>0</v>
      </c>
      <c r="AJ1797" s="4" t="s">
        <v>0</v>
      </c>
      <c r="AK1797" s="4">
        <v>0</v>
      </c>
      <c r="AL1797" s="4">
        <v>0</v>
      </c>
      <c r="AM1797" s="4" t="s">
        <v>1</v>
      </c>
      <c r="AN1797" s="4" t="s">
        <v>1</v>
      </c>
      <c r="AO1797" s="4" t="s">
        <v>1</v>
      </c>
      <c r="AP1797" s="4" t="s">
        <v>1</v>
      </c>
      <c r="AQ1797" s="4">
        <v>22.014800000000001</v>
      </c>
      <c r="AR1797" s="4">
        <v>0</v>
      </c>
    </row>
    <row r="1798" spans="1:44" x14ac:dyDescent="0.25">
      <c r="A1798" s="2" t="s">
        <v>1056</v>
      </c>
      <c r="B1798" s="47">
        <v>44499</v>
      </c>
      <c r="C1798" s="2" t="s">
        <v>26</v>
      </c>
      <c r="D1798" s="2" t="s">
        <v>41</v>
      </c>
      <c r="E1798" s="2" t="s">
        <v>211</v>
      </c>
      <c r="F1798" s="2" t="s">
        <v>4569</v>
      </c>
      <c r="G1798" s="2" t="s">
        <v>3</v>
      </c>
      <c r="H1798" s="2" t="s">
        <v>4573</v>
      </c>
      <c r="I1798" s="1" t="s">
        <v>1</v>
      </c>
      <c r="J1798" s="1" t="s">
        <v>1</v>
      </c>
      <c r="K1798" s="1" t="s">
        <v>1</v>
      </c>
      <c r="L1798" s="1" t="s">
        <v>1</v>
      </c>
      <c r="M1798" s="1">
        <v>0</v>
      </c>
      <c r="N1798" s="2" t="s">
        <v>1</v>
      </c>
      <c r="O1798" s="2" t="s">
        <v>4225</v>
      </c>
      <c r="P1798" s="2" t="s">
        <v>4226</v>
      </c>
      <c r="Q1798" s="1">
        <v>76.41395</v>
      </c>
      <c r="R1798" s="1">
        <v>0</v>
      </c>
      <c r="S1798" s="1">
        <v>45.476749999999996</v>
      </c>
      <c r="T1798" s="1">
        <v>26.67</v>
      </c>
      <c r="U1798" s="2" t="s">
        <v>8</v>
      </c>
      <c r="V1798" s="1">
        <v>4.2671999999999999</v>
      </c>
      <c r="W1798" s="1">
        <v>0</v>
      </c>
      <c r="X1798" s="2" t="s">
        <v>0</v>
      </c>
      <c r="Y1798" s="1">
        <v>0</v>
      </c>
      <c r="Z1798" s="3">
        <v>0</v>
      </c>
      <c r="AA1798" s="3" t="s">
        <v>0</v>
      </c>
      <c r="AB1798" s="3">
        <v>0</v>
      </c>
      <c r="AC1798" s="3">
        <v>0</v>
      </c>
      <c r="AD1798" s="3" t="s">
        <v>0</v>
      </c>
      <c r="AE1798" s="3">
        <v>0</v>
      </c>
      <c r="AF1798" s="4">
        <v>0</v>
      </c>
      <c r="AG1798" s="4" t="s">
        <v>0</v>
      </c>
      <c r="AH1798" s="4">
        <v>0</v>
      </c>
      <c r="AI1798" s="4">
        <v>0</v>
      </c>
      <c r="AJ1798" s="4" t="s">
        <v>0</v>
      </c>
      <c r="AK1798" s="4">
        <v>0</v>
      </c>
      <c r="AL1798" s="4">
        <v>0</v>
      </c>
      <c r="AM1798" s="4" t="s">
        <v>1</v>
      </c>
      <c r="AN1798" s="4" t="s">
        <v>1</v>
      </c>
      <c r="AO1798" s="4" t="s">
        <v>1</v>
      </c>
      <c r="AP1798" s="4" t="s">
        <v>1</v>
      </c>
      <c r="AQ1798" s="4">
        <v>76.41395</v>
      </c>
      <c r="AR1798" s="4">
        <v>0</v>
      </c>
    </row>
    <row r="1799" spans="1:44" x14ac:dyDescent="0.25">
      <c r="A1799" s="2" t="s">
        <v>1057</v>
      </c>
      <c r="B1799" s="47">
        <v>44499</v>
      </c>
      <c r="C1799" s="2" t="s">
        <v>26</v>
      </c>
      <c r="D1799" s="2" t="s">
        <v>41</v>
      </c>
      <c r="E1799" s="2" t="s">
        <v>211</v>
      </c>
      <c r="F1799" s="2" t="s">
        <v>3883</v>
      </c>
      <c r="G1799" s="2" t="s">
        <v>3</v>
      </c>
      <c r="H1799" s="2" t="s">
        <v>4574</v>
      </c>
      <c r="I1799" s="1" t="s">
        <v>1</v>
      </c>
      <c r="J1799" s="1" t="s">
        <v>1</v>
      </c>
      <c r="K1799" s="1" t="s">
        <v>1</v>
      </c>
      <c r="L1799" s="1" t="s">
        <v>1</v>
      </c>
      <c r="M1799" s="1">
        <v>0</v>
      </c>
      <c r="N1799" s="2" t="s">
        <v>1</v>
      </c>
      <c r="O1799" s="2" t="s">
        <v>2</v>
      </c>
      <c r="P1799" s="2" t="s">
        <v>1</v>
      </c>
      <c r="Q1799" s="1">
        <v>131.02199999999999</v>
      </c>
      <c r="R1799" s="1">
        <v>0</v>
      </c>
      <c r="S1799" s="1">
        <v>85.712399999999988</v>
      </c>
      <c r="T1799" s="1">
        <v>0</v>
      </c>
      <c r="U1799" s="2" t="s">
        <v>0</v>
      </c>
      <c r="V1799" s="1">
        <v>0</v>
      </c>
      <c r="W1799" s="1">
        <v>39.06</v>
      </c>
      <c r="X1799" s="2" t="s">
        <v>0</v>
      </c>
      <c r="Y1799" s="1">
        <v>6.2496</v>
      </c>
      <c r="Z1799" s="3">
        <v>0</v>
      </c>
      <c r="AA1799" s="3" t="s">
        <v>0</v>
      </c>
      <c r="AB1799" s="3">
        <v>0</v>
      </c>
      <c r="AC1799" s="3">
        <v>0</v>
      </c>
      <c r="AD1799" s="3" t="s">
        <v>0</v>
      </c>
      <c r="AE1799" s="3">
        <v>0</v>
      </c>
      <c r="AF1799" s="4">
        <v>0</v>
      </c>
      <c r="AG1799" s="4" t="s">
        <v>0</v>
      </c>
      <c r="AH1799" s="4">
        <v>0</v>
      </c>
      <c r="AI1799" s="4">
        <v>0</v>
      </c>
      <c r="AJ1799" s="4" t="s">
        <v>0</v>
      </c>
      <c r="AK1799" s="4">
        <v>0</v>
      </c>
      <c r="AL1799" s="4">
        <v>0</v>
      </c>
      <c r="AM1799" s="4" t="s">
        <v>1</v>
      </c>
      <c r="AN1799" s="4" t="s">
        <v>1</v>
      </c>
      <c r="AO1799" s="4" t="s">
        <v>1</v>
      </c>
      <c r="AP1799" s="4" t="s">
        <v>1</v>
      </c>
      <c r="AQ1799" s="4">
        <v>131.02199999999999</v>
      </c>
      <c r="AR1799" s="4">
        <v>0</v>
      </c>
    </row>
    <row r="1800" spans="1:44" x14ac:dyDescent="0.25">
      <c r="A1800" s="2" t="s">
        <v>1058</v>
      </c>
      <c r="B1800" s="47">
        <v>44499</v>
      </c>
      <c r="C1800" s="2" t="s">
        <v>26</v>
      </c>
      <c r="D1800" s="2" t="s">
        <v>41</v>
      </c>
      <c r="E1800" s="2" t="s">
        <v>211</v>
      </c>
      <c r="F1800" s="2" t="s">
        <v>3883</v>
      </c>
      <c r="G1800" s="2" t="s">
        <v>3</v>
      </c>
      <c r="H1800" s="2" t="s">
        <v>4575</v>
      </c>
      <c r="I1800" s="1" t="s">
        <v>1</v>
      </c>
      <c r="J1800" s="1" t="s">
        <v>1</v>
      </c>
      <c r="K1800" s="1" t="s">
        <v>1</v>
      </c>
      <c r="L1800" s="1" t="s">
        <v>1</v>
      </c>
      <c r="M1800" s="1">
        <v>0</v>
      </c>
      <c r="N1800" s="2" t="s">
        <v>1</v>
      </c>
      <c r="O1800" s="2" t="s">
        <v>2</v>
      </c>
      <c r="P1800" s="2" t="s">
        <v>1</v>
      </c>
      <c r="Q1800" s="1">
        <v>418.30732999999998</v>
      </c>
      <c r="R1800" s="1">
        <v>0</v>
      </c>
      <c r="S1800" s="1">
        <v>379.91944999999998</v>
      </c>
      <c r="T1800" s="1">
        <v>0</v>
      </c>
      <c r="U1800" s="2" t="s">
        <v>0</v>
      </c>
      <c r="V1800" s="1">
        <v>0</v>
      </c>
      <c r="W1800" s="1">
        <v>33.092999999999996</v>
      </c>
      <c r="X1800" s="2" t="s">
        <v>8</v>
      </c>
      <c r="Y1800" s="1">
        <v>5.2948799999999991</v>
      </c>
      <c r="Z1800" s="3">
        <v>0</v>
      </c>
      <c r="AA1800" s="3" t="s">
        <v>0</v>
      </c>
      <c r="AB1800" s="3">
        <v>0</v>
      </c>
      <c r="AC1800" s="3">
        <v>0</v>
      </c>
      <c r="AD1800" s="3" t="s">
        <v>0</v>
      </c>
      <c r="AE1800" s="3">
        <v>0</v>
      </c>
      <c r="AF1800" s="4">
        <v>0</v>
      </c>
      <c r="AG1800" s="4" t="s">
        <v>0</v>
      </c>
      <c r="AH1800" s="4">
        <v>0</v>
      </c>
      <c r="AI1800" s="4">
        <v>0</v>
      </c>
      <c r="AJ1800" s="4" t="s">
        <v>0</v>
      </c>
      <c r="AK1800" s="4">
        <v>0</v>
      </c>
      <c r="AL1800" s="4">
        <v>0</v>
      </c>
      <c r="AM1800" s="4" t="s">
        <v>1</v>
      </c>
      <c r="AN1800" s="4" t="s">
        <v>1</v>
      </c>
      <c r="AO1800" s="4" t="s">
        <v>1</v>
      </c>
      <c r="AP1800" s="4" t="s">
        <v>1</v>
      </c>
      <c r="AQ1800" s="4">
        <v>418.30732999999998</v>
      </c>
      <c r="AR1800" s="4">
        <v>0</v>
      </c>
    </row>
    <row r="1801" spans="1:44" x14ac:dyDescent="0.25">
      <c r="A1801" s="2" t="s">
        <v>1059</v>
      </c>
      <c r="B1801" s="47">
        <v>44499</v>
      </c>
      <c r="C1801" s="2" t="s">
        <v>26</v>
      </c>
      <c r="D1801" s="2" t="s">
        <v>41</v>
      </c>
      <c r="E1801" s="2" t="s">
        <v>211</v>
      </c>
      <c r="F1801" s="2" t="s">
        <v>3883</v>
      </c>
      <c r="G1801" s="2" t="s">
        <v>3</v>
      </c>
      <c r="H1801" s="2" t="s">
        <v>4576</v>
      </c>
      <c r="I1801" s="1" t="s">
        <v>1</v>
      </c>
      <c r="J1801" s="1" t="s">
        <v>1</v>
      </c>
      <c r="K1801" s="1" t="s">
        <v>1</v>
      </c>
      <c r="L1801" s="1" t="s">
        <v>1</v>
      </c>
      <c r="M1801" s="1">
        <v>0</v>
      </c>
      <c r="N1801" s="2" t="s">
        <v>1</v>
      </c>
      <c r="O1801" s="2" t="s">
        <v>2</v>
      </c>
      <c r="P1801" s="2" t="s">
        <v>1</v>
      </c>
      <c r="Q1801" s="1">
        <v>1801.8414600000006</v>
      </c>
      <c r="R1801" s="1">
        <v>0</v>
      </c>
      <c r="S1801" s="1">
        <v>1556.1813000000002</v>
      </c>
      <c r="T1801" s="1">
        <v>0</v>
      </c>
      <c r="U1801" s="2" t="s">
        <v>0</v>
      </c>
      <c r="V1801" s="1">
        <v>0</v>
      </c>
      <c r="W1801" s="1">
        <v>211.77600000000001</v>
      </c>
      <c r="X1801" s="2" t="s">
        <v>0</v>
      </c>
      <c r="Y1801" s="1">
        <v>33.884160000000001</v>
      </c>
      <c r="Z1801" s="3">
        <v>0</v>
      </c>
      <c r="AA1801" s="3" t="s">
        <v>0</v>
      </c>
      <c r="AB1801" s="3">
        <v>0</v>
      </c>
      <c r="AC1801" s="3">
        <v>0</v>
      </c>
      <c r="AD1801" s="3" t="s">
        <v>0</v>
      </c>
      <c r="AE1801" s="3">
        <v>0</v>
      </c>
      <c r="AF1801" s="4">
        <v>0</v>
      </c>
      <c r="AG1801" s="4" t="s">
        <v>0</v>
      </c>
      <c r="AH1801" s="4">
        <v>0</v>
      </c>
      <c r="AI1801" s="4">
        <v>0</v>
      </c>
      <c r="AJ1801" s="4" t="s">
        <v>0</v>
      </c>
      <c r="AK1801" s="4">
        <v>0</v>
      </c>
      <c r="AL1801" s="4">
        <v>0</v>
      </c>
      <c r="AM1801" s="4" t="s">
        <v>1</v>
      </c>
      <c r="AN1801" s="4" t="s">
        <v>1</v>
      </c>
      <c r="AO1801" s="4" t="s">
        <v>1</v>
      </c>
      <c r="AP1801" s="4" t="s">
        <v>1</v>
      </c>
      <c r="AQ1801" s="4">
        <v>1801.8414600000003</v>
      </c>
      <c r="AR1801" s="4">
        <v>0</v>
      </c>
    </row>
    <row r="1802" spans="1:44" x14ac:dyDescent="0.25">
      <c r="A1802" s="2" t="s">
        <v>1060</v>
      </c>
      <c r="B1802" s="47">
        <v>44499</v>
      </c>
      <c r="C1802" s="2" t="s">
        <v>26</v>
      </c>
      <c r="D1802" s="2" t="s">
        <v>41</v>
      </c>
      <c r="E1802" s="2" t="s">
        <v>211</v>
      </c>
      <c r="F1802" s="2" t="s">
        <v>3883</v>
      </c>
      <c r="G1802" s="2" t="s">
        <v>3</v>
      </c>
      <c r="H1802" s="2" t="s">
        <v>4577</v>
      </c>
      <c r="I1802" s="1" t="s">
        <v>1</v>
      </c>
      <c r="J1802" s="1" t="s">
        <v>1</v>
      </c>
      <c r="K1802" s="1" t="s">
        <v>1</v>
      </c>
      <c r="L1802" s="1" t="s">
        <v>1</v>
      </c>
      <c r="M1802" s="1">
        <v>0</v>
      </c>
      <c r="N1802" s="2" t="s">
        <v>1</v>
      </c>
      <c r="O1802" s="2" t="s">
        <v>2</v>
      </c>
      <c r="P1802" s="2" t="s">
        <v>1</v>
      </c>
      <c r="Q1802" s="1">
        <v>85.504280000000008</v>
      </c>
      <c r="R1802" s="1">
        <v>0</v>
      </c>
      <c r="S1802" s="1">
        <v>54.2881</v>
      </c>
      <c r="T1802" s="1">
        <v>0</v>
      </c>
      <c r="U1802" s="2" t="s">
        <v>0</v>
      </c>
      <c r="V1802" s="1">
        <v>0</v>
      </c>
      <c r="W1802" s="1">
        <v>26.910499999999999</v>
      </c>
      <c r="X1802" s="2" t="s">
        <v>0</v>
      </c>
      <c r="Y1802" s="1">
        <v>4.3056799999999997</v>
      </c>
      <c r="Z1802" s="3">
        <v>0</v>
      </c>
      <c r="AA1802" s="3" t="s">
        <v>0</v>
      </c>
      <c r="AB1802" s="3">
        <v>0</v>
      </c>
      <c r="AC1802" s="3">
        <v>0</v>
      </c>
      <c r="AD1802" s="3" t="s">
        <v>0</v>
      </c>
      <c r="AE1802" s="3">
        <v>0</v>
      </c>
      <c r="AF1802" s="4">
        <v>0</v>
      </c>
      <c r="AG1802" s="4" t="s">
        <v>0</v>
      </c>
      <c r="AH1802" s="4">
        <v>0</v>
      </c>
      <c r="AI1802" s="4">
        <v>0</v>
      </c>
      <c r="AJ1802" s="4" t="s">
        <v>0</v>
      </c>
      <c r="AK1802" s="4">
        <v>0</v>
      </c>
      <c r="AL1802" s="4">
        <v>0</v>
      </c>
      <c r="AM1802" s="4" t="s">
        <v>1</v>
      </c>
      <c r="AN1802" s="4" t="s">
        <v>1</v>
      </c>
      <c r="AO1802" s="4" t="s">
        <v>1</v>
      </c>
      <c r="AP1802" s="4" t="s">
        <v>1</v>
      </c>
      <c r="AQ1802" s="4">
        <v>85.504279999999994</v>
      </c>
      <c r="AR1802" s="4">
        <v>0</v>
      </c>
    </row>
    <row r="1803" spans="1:44" x14ac:dyDescent="0.25">
      <c r="A1803" s="2" t="s">
        <v>1061</v>
      </c>
      <c r="B1803" s="47">
        <v>44499</v>
      </c>
      <c r="C1803" s="2" t="s">
        <v>26</v>
      </c>
      <c r="D1803" s="2" t="s">
        <v>41</v>
      </c>
      <c r="E1803" s="2" t="s">
        <v>211</v>
      </c>
      <c r="F1803" s="2" t="s">
        <v>3883</v>
      </c>
      <c r="G1803" s="2" t="s">
        <v>3</v>
      </c>
      <c r="H1803" s="2" t="s">
        <v>4578</v>
      </c>
      <c r="I1803" s="1" t="s">
        <v>1</v>
      </c>
      <c r="J1803" s="1" t="s">
        <v>1</v>
      </c>
      <c r="K1803" s="1" t="s">
        <v>1</v>
      </c>
      <c r="L1803" s="1" t="s">
        <v>1</v>
      </c>
      <c r="M1803" s="1">
        <v>0</v>
      </c>
      <c r="N1803" s="2" t="s">
        <v>1</v>
      </c>
      <c r="O1803" s="2" t="s">
        <v>2</v>
      </c>
      <c r="P1803" s="2" t="s">
        <v>1</v>
      </c>
      <c r="Q1803" s="1">
        <v>826.54403200000013</v>
      </c>
      <c r="R1803" s="1">
        <v>0</v>
      </c>
      <c r="S1803" s="1">
        <v>620.43500000000006</v>
      </c>
      <c r="T1803" s="1">
        <v>0</v>
      </c>
      <c r="U1803" s="2" t="s">
        <v>0</v>
      </c>
      <c r="V1803" s="1">
        <v>0</v>
      </c>
      <c r="W1803" s="1">
        <v>177.68020000000001</v>
      </c>
      <c r="X1803" s="2" t="s">
        <v>8</v>
      </c>
      <c r="Y1803" s="1">
        <v>28.428832000000003</v>
      </c>
      <c r="Z1803" s="3">
        <v>0</v>
      </c>
      <c r="AA1803" s="3" t="s">
        <v>0</v>
      </c>
      <c r="AB1803" s="3">
        <v>0</v>
      </c>
      <c r="AC1803" s="3">
        <v>0</v>
      </c>
      <c r="AD1803" s="3" t="s">
        <v>0</v>
      </c>
      <c r="AE1803" s="3">
        <v>0</v>
      </c>
      <c r="AF1803" s="4">
        <v>0</v>
      </c>
      <c r="AG1803" s="4" t="s">
        <v>0</v>
      </c>
      <c r="AH1803" s="4">
        <v>0</v>
      </c>
      <c r="AI1803" s="4">
        <v>0</v>
      </c>
      <c r="AJ1803" s="4" t="s">
        <v>0</v>
      </c>
      <c r="AK1803" s="4">
        <v>0</v>
      </c>
      <c r="AL1803" s="4">
        <v>0</v>
      </c>
      <c r="AM1803" s="4" t="s">
        <v>1</v>
      </c>
      <c r="AN1803" s="4" t="s">
        <v>1</v>
      </c>
      <c r="AO1803" s="4" t="s">
        <v>1</v>
      </c>
      <c r="AP1803" s="4" t="s">
        <v>1</v>
      </c>
      <c r="AQ1803" s="4">
        <v>826.54403200000013</v>
      </c>
      <c r="AR1803" s="4">
        <v>0</v>
      </c>
    </row>
    <row r="1804" spans="1:44" x14ac:dyDescent="0.25">
      <c r="A1804" s="2" t="s">
        <v>1062</v>
      </c>
      <c r="B1804" s="47">
        <v>44499</v>
      </c>
      <c r="C1804" s="2" t="s">
        <v>34</v>
      </c>
      <c r="D1804" s="2" t="s">
        <v>41</v>
      </c>
      <c r="E1804" s="2" t="s">
        <v>216</v>
      </c>
      <c r="F1804" s="2" t="s">
        <v>4579</v>
      </c>
      <c r="G1804" s="2" t="s">
        <v>12</v>
      </c>
      <c r="H1804" s="2" t="s">
        <v>1</v>
      </c>
      <c r="I1804" s="1" t="s">
        <v>1455</v>
      </c>
      <c r="J1804" s="1" t="s">
        <v>1</v>
      </c>
      <c r="K1804" s="1" t="s">
        <v>4580</v>
      </c>
      <c r="L1804" s="1" t="s">
        <v>4581</v>
      </c>
      <c r="M1804" s="1">
        <v>40.81</v>
      </c>
      <c r="N1804" s="2" t="s">
        <v>11</v>
      </c>
      <c r="O1804" s="2" t="s">
        <v>4582</v>
      </c>
      <c r="P1804" s="2" t="s">
        <v>4583</v>
      </c>
      <c r="Q1804" s="1">
        <v>-12.26</v>
      </c>
      <c r="R1804" s="1">
        <v>0</v>
      </c>
      <c r="S1804" s="1">
        <v>-12.26</v>
      </c>
      <c r="T1804" s="1">
        <v>0</v>
      </c>
      <c r="U1804" s="2" t="s">
        <v>0</v>
      </c>
      <c r="V1804" s="1">
        <v>0</v>
      </c>
      <c r="W1804" s="1">
        <v>0</v>
      </c>
      <c r="X1804" s="2" t="s">
        <v>0</v>
      </c>
      <c r="Y1804" s="1">
        <v>0</v>
      </c>
      <c r="Z1804" s="3">
        <v>0</v>
      </c>
      <c r="AA1804" s="3" t="s">
        <v>0</v>
      </c>
      <c r="AB1804" s="3">
        <v>0</v>
      </c>
      <c r="AC1804" s="3">
        <v>0</v>
      </c>
      <c r="AD1804" s="3" t="s">
        <v>0</v>
      </c>
      <c r="AE1804" s="3">
        <v>0</v>
      </c>
      <c r="AF1804" s="4">
        <v>0</v>
      </c>
      <c r="AG1804" s="4" t="s">
        <v>0</v>
      </c>
      <c r="AH1804" s="4">
        <v>0</v>
      </c>
      <c r="AI1804" s="4">
        <v>0</v>
      </c>
      <c r="AJ1804" s="4" t="s">
        <v>0</v>
      </c>
      <c r="AK1804" s="4">
        <v>0</v>
      </c>
      <c r="AL1804" s="4">
        <v>0</v>
      </c>
      <c r="AM1804" s="4" t="s">
        <v>1</v>
      </c>
      <c r="AN1804" s="4" t="s">
        <v>1</v>
      </c>
      <c r="AO1804" s="4" t="s">
        <v>1</v>
      </c>
      <c r="AP1804" s="4" t="s">
        <v>1</v>
      </c>
      <c r="AQ1804" s="4">
        <v>-12.26</v>
      </c>
      <c r="AR1804" s="4">
        <v>0</v>
      </c>
    </row>
    <row r="1805" spans="1:44" x14ac:dyDescent="0.25">
      <c r="A1805" s="2" t="s">
        <v>1063</v>
      </c>
      <c r="B1805" s="47">
        <v>44499</v>
      </c>
      <c r="C1805" s="2" t="s">
        <v>34</v>
      </c>
      <c r="D1805" s="2" t="s">
        <v>41</v>
      </c>
      <c r="E1805" s="2" t="s">
        <v>216</v>
      </c>
      <c r="F1805" s="2" t="s">
        <v>4584</v>
      </c>
      <c r="G1805" s="2" t="s">
        <v>3</v>
      </c>
      <c r="H1805" s="2" t="s">
        <v>4585</v>
      </c>
      <c r="I1805" s="1" t="s">
        <v>1</v>
      </c>
      <c r="J1805" s="1" t="s">
        <v>1</v>
      </c>
      <c r="K1805" s="1" t="s">
        <v>1</v>
      </c>
      <c r="L1805" s="1" t="s">
        <v>1</v>
      </c>
      <c r="M1805" s="1">
        <v>0</v>
      </c>
      <c r="N1805" s="2" t="s">
        <v>1</v>
      </c>
      <c r="O1805" s="2" t="s">
        <v>2</v>
      </c>
      <c r="P1805" s="2" t="s">
        <v>1</v>
      </c>
      <c r="Q1805" s="1">
        <v>3250.9546999999984</v>
      </c>
      <c r="R1805" s="1">
        <v>0</v>
      </c>
      <c r="S1805" s="1">
        <v>2971.4388999999983</v>
      </c>
      <c r="T1805" s="1">
        <v>0</v>
      </c>
      <c r="U1805" s="2" t="s">
        <v>0</v>
      </c>
      <c r="V1805" s="1">
        <v>0</v>
      </c>
      <c r="W1805" s="1">
        <v>240.96190000000001</v>
      </c>
      <c r="X1805" s="2" t="s">
        <v>8</v>
      </c>
      <c r="Y1805" s="1">
        <v>38.553899999999992</v>
      </c>
      <c r="Z1805" s="3">
        <v>0</v>
      </c>
      <c r="AA1805" s="3" t="s">
        <v>0</v>
      </c>
      <c r="AB1805" s="3">
        <v>0</v>
      </c>
      <c r="AC1805" s="3">
        <v>0</v>
      </c>
      <c r="AD1805" s="3" t="s">
        <v>0</v>
      </c>
      <c r="AE1805" s="3">
        <v>0</v>
      </c>
      <c r="AF1805" s="4">
        <v>0</v>
      </c>
      <c r="AG1805" s="4" t="s">
        <v>0</v>
      </c>
      <c r="AH1805" s="4">
        <v>0</v>
      </c>
      <c r="AI1805" s="4">
        <v>0</v>
      </c>
      <c r="AJ1805" s="4" t="s">
        <v>0</v>
      </c>
      <c r="AK1805" s="4">
        <v>0</v>
      </c>
      <c r="AL1805" s="4">
        <v>0</v>
      </c>
      <c r="AM1805" s="4" t="s">
        <v>1</v>
      </c>
      <c r="AN1805" s="4" t="s">
        <v>1</v>
      </c>
      <c r="AO1805" s="4" t="s">
        <v>1</v>
      </c>
      <c r="AP1805" s="4" t="s">
        <v>1</v>
      </c>
      <c r="AQ1805" s="4">
        <v>3250.9546999999984</v>
      </c>
      <c r="AR1805" s="4">
        <v>0</v>
      </c>
    </row>
    <row r="1806" spans="1:44" x14ac:dyDescent="0.25">
      <c r="A1806" s="2" t="s">
        <v>1064</v>
      </c>
      <c r="B1806" s="47">
        <v>44499</v>
      </c>
      <c r="C1806" s="2" t="s">
        <v>6</v>
      </c>
      <c r="D1806" s="2" t="s">
        <v>41</v>
      </c>
      <c r="E1806" s="2" t="s">
        <v>214</v>
      </c>
      <c r="F1806" s="2" t="s">
        <v>3033</v>
      </c>
      <c r="G1806" s="2" t="s">
        <v>3</v>
      </c>
      <c r="H1806" s="2" t="s">
        <v>4586</v>
      </c>
      <c r="I1806" s="1"/>
      <c r="J1806" s="1"/>
      <c r="K1806" s="1"/>
      <c r="L1806" s="1"/>
      <c r="M1806" s="1">
        <v>0</v>
      </c>
      <c r="N1806" s="2"/>
      <c r="O1806" s="2" t="s">
        <v>2</v>
      </c>
      <c r="P1806" s="2"/>
      <c r="Q1806" s="1">
        <v>2118.7583999999997</v>
      </c>
      <c r="R1806" s="1">
        <v>0</v>
      </c>
      <c r="S1806" s="1">
        <v>2090.64</v>
      </c>
      <c r="T1806" s="1">
        <v>0</v>
      </c>
      <c r="U1806" s="2" t="s">
        <v>0</v>
      </c>
      <c r="V1806" s="1">
        <v>0</v>
      </c>
      <c r="W1806" s="1">
        <v>24.24</v>
      </c>
      <c r="X1806" s="2" t="s">
        <v>8</v>
      </c>
      <c r="Y1806" s="1">
        <v>3.8783999999999996</v>
      </c>
      <c r="Z1806" s="3">
        <v>0</v>
      </c>
      <c r="AA1806" s="3" t="s">
        <v>0</v>
      </c>
      <c r="AB1806" s="3">
        <v>0</v>
      </c>
      <c r="AC1806" s="3">
        <v>0</v>
      </c>
      <c r="AD1806" s="3" t="s">
        <v>0</v>
      </c>
      <c r="AE1806" s="3">
        <v>0</v>
      </c>
      <c r="AF1806" s="4">
        <v>0</v>
      </c>
      <c r="AG1806" s="4" t="s">
        <v>0</v>
      </c>
      <c r="AH1806" s="4">
        <v>0</v>
      </c>
      <c r="AI1806" s="4">
        <v>0</v>
      </c>
      <c r="AJ1806" s="4" t="s">
        <v>0</v>
      </c>
      <c r="AK1806" s="4">
        <v>0</v>
      </c>
      <c r="AL1806" s="4">
        <v>0</v>
      </c>
      <c r="AO1806" s="4">
        <v>0</v>
      </c>
      <c r="AP1806" s="4">
        <v>0</v>
      </c>
      <c r="AQ1806" s="4">
        <v>2118.7583999999997</v>
      </c>
      <c r="AR1806" s="4">
        <v>0</v>
      </c>
    </row>
    <row r="1807" spans="1:44" x14ac:dyDescent="0.25">
      <c r="A1807" s="2" t="s">
        <v>1065</v>
      </c>
      <c r="B1807" s="47">
        <v>44499</v>
      </c>
      <c r="C1807" s="2" t="s">
        <v>6</v>
      </c>
      <c r="D1807" s="2" t="s">
        <v>41</v>
      </c>
      <c r="E1807" s="2" t="s">
        <v>214</v>
      </c>
      <c r="F1807" s="2" t="s">
        <v>3033</v>
      </c>
      <c r="G1807" s="2" t="s">
        <v>12</v>
      </c>
      <c r="H1807" s="2"/>
      <c r="I1807" s="1" t="s">
        <v>4587</v>
      </c>
      <c r="J1807" s="1"/>
      <c r="K1807" s="1"/>
      <c r="L1807" s="1"/>
      <c r="M1807" s="1">
        <v>0</v>
      </c>
      <c r="N1807" s="2"/>
      <c r="O1807" s="2" t="s">
        <v>2</v>
      </c>
      <c r="P1807" s="2"/>
      <c r="Q1807" s="1">
        <v>-45.27</v>
      </c>
      <c r="R1807" s="1">
        <v>0</v>
      </c>
      <c r="S1807" s="1">
        <v>-45.27</v>
      </c>
      <c r="T1807" s="1">
        <v>0</v>
      </c>
      <c r="U1807" s="2" t="s">
        <v>0</v>
      </c>
      <c r="V1807" s="1">
        <v>0</v>
      </c>
      <c r="W1807" s="1">
        <v>0</v>
      </c>
      <c r="X1807" s="2" t="s">
        <v>8</v>
      </c>
      <c r="Y1807" s="1">
        <v>0</v>
      </c>
      <c r="Z1807" s="3">
        <v>0</v>
      </c>
      <c r="AA1807" s="3" t="s">
        <v>0</v>
      </c>
      <c r="AB1807" s="3">
        <v>0</v>
      </c>
      <c r="AC1807" s="3">
        <v>0</v>
      </c>
      <c r="AD1807" s="3" t="s">
        <v>0</v>
      </c>
      <c r="AE1807" s="3">
        <v>0</v>
      </c>
      <c r="AF1807" s="4">
        <v>0</v>
      </c>
      <c r="AG1807" s="4" t="s">
        <v>0</v>
      </c>
      <c r="AH1807" s="4">
        <v>0</v>
      </c>
      <c r="AI1807" s="4">
        <v>0</v>
      </c>
      <c r="AJ1807" s="4" t="s">
        <v>0</v>
      </c>
      <c r="AK1807" s="4">
        <v>0</v>
      </c>
      <c r="AL1807" s="4">
        <v>0</v>
      </c>
      <c r="AO1807" s="4">
        <v>0</v>
      </c>
      <c r="AP1807" s="4">
        <v>0</v>
      </c>
      <c r="AQ1807" s="4">
        <v>-45.27</v>
      </c>
      <c r="AR1807" s="4">
        <v>0</v>
      </c>
    </row>
    <row r="1808" spans="1:44" x14ac:dyDescent="0.25">
      <c r="A1808" s="2" t="s">
        <v>1066</v>
      </c>
      <c r="B1808" s="47">
        <v>44499</v>
      </c>
      <c r="C1808" s="2" t="s">
        <v>6</v>
      </c>
      <c r="D1808" s="2" t="s">
        <v>41</v>
      </c>
      <c r="E1808" s="2" t="s">
        <v>1110</v>
      </c>
      <c r="F1808" s="2" t="s">
        <v>4588</v>
      </c>
      <c r="G1808" s="2" t="s">
        <v>895</v>
      </c>
      <c r="H1808" s="2" t="s">
        <v>4589</v>
      </c>
      <c r="I1808" s="1"/>
      <c r="J1808" s="1"/>
      <c r="K1808" s="1"/>
      <c r="L1808" s="1"/>
      <c r="M1808" s="1">
        <v>0</v>
      </c>
      <c r="N1808" s="2"/>
      <c r="O1808" s="2" t="s">
        <v>2</v>
      </c>
      <c r="P1808" s="2"/>
      <c r="Q1808" s="1">
        <v>3083.4760000000001</v>
      </c>
      <c r="R1808" s="1">
        <v>0</v>
      </c>
      <c r="S1808" s="1">
        <v>3047.11</v>
      </c>
      <c r="T1808" s="1">
        <v>0</v>
      </c>
      <c r="U1808" s="2" t="s">
        <v>0</v>
      </c>
      <c r="V1808" s="1">
        <v>0</v>
      </c>
      <c r="W1808" s="1">
        <v>31.35</v>
      </c>
      <c r="X1808" s="2" t="s">
        <v>0</v>
      </c>
      <c r="Y1808" s="1">
        <v>5.016</v>
      </c>
      <c r="Z1808" s="3">
        <v>0</v>
      </c>
      <c r="AA1808" s="3" t="s">
        <v>0</v>
      </c>
      <c r="AB1808" s="3">
        <v>0</v>
      </c>
      <c r="AC1808" s="3">
        <v>0</v>
      </c>
      <c r="AD1808" s="3" t="s">
        <v>0</v>
      </c>
      <c r="AE1808" s="3">
        <v>0</v>
      </c>
      <c r="AF1808" s="4">
        <v>0</v>
      </c>
      <c r="AG1808" s="4" t="s">
        <v>0</v>
      </c>
      <c r="AH1808" s="4">
        <v>0</v>
      </c>
      <c r="AI1808" s="4">
        <v>0</v>
      </c>
      <c r="AJ1808" s="4" t="s">
        <v>0</v>
      </c>
      <c r="AK1808" s="4">
        <v>0</v>
      </c>
      <c r="AL1808" s="4">
        <v>0</v>
      </c>
      <c r="AO1808" s="4">
        <v>0</v>
      </c>
      <c r="AQ1808" s="4">
        <v>3083.4760000000001</v>
      </c>
      <c r="AR1808" s="4">
        <v>0</v>
      </c>
    </row>
    <row r="1809" spans="1:44" x14ac:dyDescent="0.25">
      <c r="A1809" s="2" t="s">
        <v>1067</v>
      </c>
      <c r="B1809" s="47">
        <v>44499</v>
      </c>
      <c r="C1809" s="2" t="s">
        <v>6</v>
      </c>
      <c r="D1809" s="2" t="s">
        <v>41</v>
      </c>
      <c r="E1809" s="2" t="s">
        <v>1110</v>
      </c>
      <c r="F1809" s="2" t="s">
        <v>4588</v>
      </c>
      <c r="G1809" s="2" t="s">
        <v>12</v>
      </c>
      <c r="H1809" s="2"/>
      <c r="I1809" s="1" t="s">
        <v>4590</v>
      </c>
      <c r="J1809" s="1"/>
      <c r="K1809" s="1"/>
      <c r="L1809" s="1"/>
      <c r="M1809" s="1">
        <v>0</v>
      </c>
      <c r="N1809" s="2"/>
      <c r="O1809" s="2" t="s">
        <v>2</v>
      </c>
      <c r="P1809" s="2"/>
      <c r="Q1809" s="1">
        <v>-73.441999999999993</v>
      </c>
      <c r="R1809" s="1">
        <v>0</v>
      </c>
      <c r="S1809" s="1">
        <v>-61.32</v>
      </c>
      <c r="T1809" s="1">
        <v>0</v>
      </c>
      <c r="U1809" s="2" t="s">
        <v>0</v>
      </c>
      <c r="V1809" s="1">
        <v>0</v>
      </c>
      <c r="W1809" s="1">
        <v>-10.45</v>
      </c>
      <c r="X1809" s="2" t="s">
        <v>0</v>
      </c>
      <c r="Y1809" s="1">
        <v>-1.6719999999999999</v>
      </c>
      <c r="Z1809" s="3">
        <v>0</v>
      </c>
      <c r="AA1809" s="3" t="s">
        <v>0</v>
      </c>
      <c r="AB1809" s="3">
        <v>0</v>
      </c>
      <c r="AC1809" s="3">
        <v>0</v>
      </c>
      <c r="AD1809" s="3" t="s">
        <v>0</v>
      </c>
      <c r="AE1809" s="3">
        <v>0</v>
      </c>
      <c r="AF1809" s="4">
        <v>0</v>
      </c>
      <c r="AG1809" s="4" t="s">
        <v>0</v>
      </c>
      <c r="AH1809" s="4">
        <v>0</v>
      </c>
      <c r="AI1809" s="4">
        <v>0</v>
      </c>
      <c r="AJ1809" s="4" t="s">
        <v>0</v>
      </c>
      <c r="AK1809" s="4">
        <v>0</v>
      </c>
      <c r="AL1809" s="4">
        <v>0</v>
      </c>
      <c r="AO1809" s="4">
        <v>0</v>
      </c>
      <c r="AQ1809" s="4">
        <v>-73.441999999999993</v>
      </c>
      <c r="AR1809" s="4">
        <v>0</v>
      </c>
    </row>
    <row r="1810" spans="1:44" x14ac:dyDescent="0.25">
      <c r="A1810" s="2" t="s">
        <v>1068</v>
      </c>
      <c r="B1810" s="47">
        <v>44499</v>
      </c>
      <c r="C1810" s="2" t="s">
        <v>1364</v>
      </c>
      <c r="D1810" s="2" t="s">
        <v>37</v>
      </c>
      <c r="E1810" s="2" t="s">
        <v>1367</v>
      </c>
      <c r="F1810" s="2" t="s">
        <v>4469</v>
      </c>
      <c r="G1810" s="2" t="s">
        <v>3</v>
      </c>
      <c r="H1810" s="2" t="s">
        <v>4591</v>
      </c>
      <c r="I1810" s="1" t="s">
        <v>1</v>
      </c>
      <c r="J1810" s="1" t="s">
        <v>1</v>
      </c>
      <c r="K1810" s="1" t="s">
        <v>1</v>
      </c>
      <c r="L1810" s="1" t="s">
        <v>1</v>
      </c>
      <c r="M1810" s="1">
        <v>0</v>
      </c>
      <c r="N1810" s="2" t="s">
        <v>1</v>
      </c>
      <c r="O1810" s="2" t="s">
        <v>2</v>
      </c>
      <c r="P1810" s="2" t="s">
        <v>1</v>
      </c>
      <c r="Q1810" s="1">
        <v>520.70724999999993</v>
      </c>
      <c r="R1810" s="1">
        <v>0</v>
      </c>
      <c r="S1810" s="1">
        <v>432.52385000000004</v>
      </c>
      <c r="T1810" s="1">
        <v>0</v>
      </c>
      <c r="U1810" s="2" t="s">
        <v>0</v>
      </c>
      <c r="V1810" s="1">
        <v>0</v>
      </c>
      <c r="W1810" s="1">
        <v>76.020200000000003</v>
      </c>
      <c r="X1810" s="2" t="s">
        <v>0</v>
      </c>
      <c r="Y1810" s="1">
        <v>12.1632</v>
      </c>
      <c r="Z1810" s="3">
        <v>0</v>
      </c>
      <c r="AA1810" s="3" t="s">
        <v>0</v>
      </c>
      <c r="AB1810" s="3">
        <v>0</v>
      </c>
      <c r="AC1810" s="3">
        <v>0</v>
      </c>
      <c r="AD1810" s="3" t="s">
        <v>0</v>
      </c>
      <c r="AE1810" s="3">
        <v>0</v>
      </c>
      <c r="AF1810" s="4">
        <v>0</v>
      </c>
      <c r="AG1810" s="4" t="s">
        <v>0</v>
      </c>
      <c r="AH1810" s="4">
        <v>0</v>
      </c>
      <c r="AI1810" s="4">
        <v>0</v>
      </c>
      <c r="AJ1810" s="4" t="s">
        <v>0</v>
      </c>
      <c r="AK1810" s="4">
        <v>0</v>
      </c>
      <c r="AL1810" s="4">
        <v>0</v>
      </c>
      <c r="AM1810" s="4" t="s">
        <v>1</v>
      </c>
      <c r="AN1810" s="4" t="s">
        <v>1</v>
      </c>
      <c r="AO1810" s="4" t="s">
        <v>1</v>
      </c>
      <c r="AP1810" s="4" t="s">
        <v>1</v>
      </c>
      <c r="AQ1810" s="4">
        <v>520.70725000000004</v>
      </c>
      <c r="AR1810" s="4">
        <v>0</v>
      </c>
    </row>
    <row r="1811" spans="1:44" x14ac:dyDescent="0.25">
      <c r="A1811" s="2" t="s">
        <v>1069</v>
      </c>
      <c r="B1811" s="47">
        <v>44499</v>
      </c>
      <c r="C1811" s="2" t="s">
        <v>1364</v>
      </c>
      <c r="D1811" s="2" t="s">
        <v>37</v>
      </c>
      <c r="E1811" s="2" t="s">
        <v>1367</v>
      </c>
      <c r="F1811" s="2" t="s">
        <v>4475</v>
      </c>
      <c r="G1811" s="2" t="s">
        <v>3</v>
      </c>
      <c r="H1811" s="2" t="s">
        <v>4592</v>
      </c>
      <c r="I1811" s="1" t="s">
        <v>1</v>
      </c>
      <c r="J1811" s="1" t="s">
        <v>1</v>
      </c>
      <c r="K1811" s="1" t="s">
        <v>1</v>
      </c>
      <c r="L1811" s="1" t="s">
        <v>1</v>
      </c>
      <c r="M1811" s="1">
        <v>0</v>
      </c>
      <c r="N1811" s="2" t="s">
        <v>1</v>
      </c>
      <c r="O1811" s="2" t="s">
        <v>4593</v>
      </c>
      <c r="P1811" s="2" t="s">
        <v>4594</v>
      </c>
      <c r="Q1811" s="1">
        <v>63.442749999999997</v>
      </c>
      <c r="R1811" s="1">
        <v>0</v>
      </c>
      <c r="S1811" s="1">
        <v>11.787950000000002</v>
      </c>
      <c r="T1811" s="1">
        <v>44.53</v>
      </c>
      <c r="U1811" s="2" t="s">
        <v>8</v>
      </c>
      <c r="V1811" s="1">
        <v>7.1247999999999996</v>
      </c>
      <c r="W1811" s="1">
        <v>0</v>
      </c>
      <c r="X1811" s="2" t="s">
        <v>0</v>
      </c>
      <c r="Y1811" s="1">
        <v>0</v>
      </c>
      <c r="Z1811" s="3">
        <v>0</v>
      </c>
      <c r="AA1811" s="3" t="s">
        <v>0</v>
      </c>
      <c r="AB1811" s="3">
        <v>0</v>
      </c>
      <c r="AC1811" s="3">
        <v>0</v>
      </c>
      <c r="AD1811" s="3" t="s">
        <v>0</v>
      </c>
      <c r="AE1811" s="3">
        <v>0</v>
      </c>
      <c r="AF1811" s="4">
        <v>0</v>
      </c>
      <c r="AG1811" s="4" t="s">
        <v>0</v>
      </c>
      <c r="AH1811" s="4">
        <v>0</v>
      </c>
      <c r="AI1811" s="4">
        <v>0</v>
      </c>
      <c r="AJ1811" s="4" t="s">
        <v>0</v>
      </c>
      <c r="AK1811" s="4">
        <v>0</v>
      </c>
      <c r="AL1811" s="4">
        <v>0</v>
      </c>
      <c r="AM1811" s="4" t="s">
        <v>1</v>
      </c>
      <c r="AN1811" s="4" t="s">
        <v>1</v>
      </c>
      <c r="AO1811" s="4" t="s">
        <v>1</v>
      </c>
      <c r="AP1811" s="4" t="s">
        <v>1</v>
      </c>
      <c r="AQ1811" s="4">
        <v>63.442750000000004</v>
      </c>
      <c r="AR1811" s="4">
        <v>0</v>
      </c>
    </row>
    <row r="1812" spans="1:44" x14ac:dyDescent="0.25">
      <c r="A1812" s="2" t="s">
        <v>1070</v>
      </c>
      <c r="B1812" s="47">
        <v>44499</v>
      </c>
      <c r="C1812" s="2" t="s">
        <v>1364</v>
      </c>
      <c r="D1812" s="2" t="s">
        <v>37</v>
      </c>
      <c r="E1812" s="2" t="s">
        <v>1367</v>
      </c>
      <c r="F1812" s="2" t="s">
        <v>4469</v>
      </c>
      <c r="G1812" s="2" t="s">
        <v>3</v>
      </c>
      <c r="H1812" s="2" t="s">
        <v>4595</v>
      </c>
      <c r="I1812" s="1" t="s">
        <v>1</v>
      </c>
      <c r="J1812" s="1" t="s">
        <v>1</v>
      </c>
      <c r="K1812" s="1" t="s">
        <v>1</v>
      </c>
      <c r="L1812" s="1" t="s">
        <v>1</v>
      </c>
      <c r="M1812" s="1">
        <v>0</v>
      </c>
      <c r="N1812" s="2" t="s">
        <v>1</v>
      </c>
      <c r="O1812" s="2" t="s">
        <v>2</v>
      </c>
      <c r="P1812" s="2" t="s">
        <v>1</v>
      </c>
      <c r="Q1812" s="1">
        <v>3125.5393000000004</v>
      </c>
      <c r="R1812" s="1">
        <v>0</v>
      </c>
      <c r="S1812" s="1">
        <v>2554.9743500000004</v>
      </c>
      <c r="T1812" s="1">
        <v>0</v>
      </c>
      <c r="U1812" s="2" t="s">
        <v>0</v>
      </c>
      <c r="V1812" s="1">
        <v>0</v>
      </c>
      <c r="W1812" s="1">
        <v>491.86624999999998</v>
      </c>
      <c r="X1812" s="2" t="s">
        <v>8</v>
      </c>
      <c r="Y1812" s="1">
        <v>78.698700000000002</v>
      </c>
      <c r="Z1812" s="3">
        <v>0</v>
      </c>
      <c r="AA1812" s="3" t="s">
        <v>0</v>
      </c>
      <c r="AB1812" s="3">
        <v>0</v>
      </c>
      <c r="AC1812" s="3">
        <v>0</v>
      </c>
      <c r="AD1812" s="3" t="s">
        <v>0</v>
      </c>
      <c r="AE1812" s="3">
        <v>0</v>
      </c>
      <c r="AF1812" s="4">
        <v>0</v>
      </c>
      <c r="AG1812" s="4" t="s">
        <v>0</v>
      </c>
      <c r="AH1812" s="4">
        <v>0</v>
      </c>
      <c r="AI1812" s="4">
        <v>0</v>
      </c>
      <c r="AJ1812" s="4" t="s">
        <v>0</v>
      </c>
      <c r="AK1812" s="4">
        <v>0</v>
      </c>
      <c r="AL1812" s="4">
        <v>0</v>
      </c>
      <c r="AM1812" s="4" t="s">
        <v>1</v>
      </c>
      <c r="AN1812" s="4" t="s">
        <v>1</v>
      </c>
      <c r="AO1812" s="4" t="s">
        <v>1</v>
      </c>
      <c r="AP1812" s="4" t="s">
        <v>1</v>
      </c>
      <c r="AQ1812" s="4">
        <v>3125.5393000000004</v>
      </c>
      <c r="AR1812" s="4">
        <v>0</v>
      </c>
    </row>
    <row r="1813" spans="1:44" x14ac:dyDescent="0.25">
      <c r="A1813" s="2" t="s">
        <v>1071</v>
      </c>
      <c r="B1813" s="47">
        <v>44499</v>
      </c>
      <c r="C1813" s="2" t="s">
        <v>6</v>
      </c>
      <c r="D1813" s="2" t="s">
        <v>37</v>
      </c>
      <c r="E1813" s="2" t="s">
        <v>209</v>
      </c>
      <c r="F1813" s="2" t="s">
        <v>4222</v>
      </c>
      <c r="G1813" s="2" t="s">
        <v>3</v>
      </c>
      <c r="H1813" s="2" t="s">
        <v>4596</v>
      </c>
      <c r="I1813" s="1" t="s">
        <v>1</v>
      </c>
      <c r="J1813" s="1" t="s">
        <v>1</v>
      </c>
      <c r="K1813" s="1" t="s">
        <v>1</v>
      </c>
      <c r="L1813" s="1" t="s">
        <v>1</v>
      </c>
      <c r="M1813" s="1">
        <v>0</v>
      </c>
      <c r="N1813" s="2" t="s">
        <v>1</v>
      </c>
      <c r="O1813" s="2" t="s">
        <v>2</v>
      </c>
      <c r="P1813" s="2" t="s">
        <v>1</v>
      </c>
      <c r="Q1813" s="1">
        <v>7650.4739319999999</v>
      </c>
      <c r="R1813" s="1">
        <v>0</v>
      </c>
      <c r="S1813" s="1">
        <v>5664.6</v>
      </c>
      <c r="T1813" s="1">
        <v>0</v>
      </c>
      <c r="U1813" s="2" t="s">
        <v>0</v>
      </c>
      <c r="V1813" s="1">
        <v>0</v>
      </c>
      <c r="W1813" s="1">
        <v>1711.9602999999995</v>
      </c>
      <c r="X1813" s="2" t="s">
        <v>8</v>
      </c>
      <c r="Y1813" s="1">
        <v>273.91363200000001</v>
      </c>
      <c r="Z1813" s="3">
        <v>0</v>
      </c>
      <c r="AA1813" s="3" t="s">
        <v>0</v>
      </c>
      <c r="AB1813" s="3">
        <v>0</v>
      </c>
      <c r="AC1813" s="3">
        <v>0</v>
      </c>
      <c r="AD1813" s="3" t="s">
        <v>0</v>
      </c>
      <c r="AE1813" s="3">
        <v>0</v>
      </c>
      <c r="AF1813" s="4">
        <v>0</v>
      </c>
      <c r="AG1813" s="4" t="s">
        <v>0</v>
      </c>
      <c r="AH1813" s="4">
        <v>0</v>
      </c>
      <c r="AI1813" s="4">
        <v>0</v>
      </c>
      <c r="AJ1813" s="4" t="s">
        <v>0</v>
      </c>
      <c r="AK1813" s="4">
        <v>0</v>
      </c>
      <c r="AL1813" s="4">
        <v>0</v>
      </c>
      <c r="AM1813" s="4" t="s">
        <v>1</v>
      </c>
      <c r="AN1813" s="4" t="s">
        <v>1</v>
      </c>
      <c r="AO1813" s="4" t="s">
        <v>1</v>
      </c>
      <c r="AP1813" s="4" t="s">
        <v>1</v>
      </c>
      <c r="AQ1813" s="4">
        <v>7650.4739319999999</v>
      </c>
      <c r="AR1813" s="4">
        <v>0</v>
      </c>
    </row>
    <row r="1814" spans="1:44" x14ac:dyDescent="0.25">
      <c r="A1814" s="2" t="s">
        <v>1072</v>
      </c>
      <c r="B1814" s="46">
        <v>44499</v>
      </c>
      <c r="C1814" s="2" t="s">
        <v>34</v>
      </c>
      <c r="D1814" s="2" t="s">
        <v>37</v>
      </c>
      <c r="E1814" s="2" t="s">
        <v>207</v>
      </c>
      <c r="F1814" s="58" t="s">
        <v>2328</v>
      </c>
      <c r="G1814" s="2" t="s">
        <v>3</v>
      </c>
      <c r="H1814" s="2" t="s">
        <v>4597</v>
      </c>
      <c r="I1814" s="2" t="s">
        <v>1</v>
      </c>
      <c r="J1814" s="1" t="s">
        <v>1</v>
      </c>
      <c r="K1814" s="1" t="s">
        <v>1</v>
      </c>
      <c r="L1814" s="1" t="s">
        <v>1</v>
      </c>
      <c r="M1814" s="1">
        <v>0</v>
      </c>
      <c r="N1814" s="2" t="s">
        <v>1</v>
      </c>
      <c r="O1814" s="2" t="s">
        <v>1471</v>
      </c>
      <c r="P1814" s="2" t="s">
        <v>4598</v>
      </c>
      <c r="Q1814" s="1">
        <v>17</v>
      </c>
      <c r="R1814" s="1">
        <v>0</v>
      </c>
      <c r="S1814" s="1">
        <v>17</v>
      </c>
      <c r="T1814" s="1">
        <v>0</v>
      </c>
      <c r="U1814" s="2" t="s">
        <v>0</v>
      </c>
      <c r="V1814" s="1">
        <v>0</v>
      </c>
      <c r="W1814" s="1">
        <v>0</v>
      </c>
      <c r="X1814" s="2" t="s">
        <v>0</v>
      </c>
      <c r="Y1814" s="1">
        <v>0</v>
      </c>
      <c r="Z1814" s="3">
        <v>0</v>
      </c>
      <c r="AA1814" s="3" t="s">
        <v>0</v>
      </c>
      <c r="AB1814" s="3">
        <v>0</v>
      </c>
      <c r="AC1814" s="3">
        <v>0</v>
      </c>
      <c r="AD1814" s="3" t="s">
        <v>0</v>
      </c>
      <c r="AE1814" s="3">
        <v>0</v>
      </c>
      <c r="AF1814" s="4">
        <v>0</v>
      </c>
      <c r="AG1814" s="4" t="s">
        <v>0</v>
      </c>
      <c r="AH1814" s="4">
        <v>0</v>
      </c>
      <c r="AI1814" s="4">
        <v>0</v>
      </c>
      <c r="AJ1814" s="4" t="s">
        <v>0</v>
      </c>
      <c r="AK1814" s="4">
        <v>0</v>
      </c>
      <c r="AL1814" s="4">
        <v>0</v>
      </c>
      <c r="AM1814" s="4" t="s">
        <v>1</v>
      </c>
      <c r="AN1814" s="4" t="s">
        <v>1</v>
      </c>
      <c r="AO1814" s="4" t="s">
        <v>1</v>
      </c>
      <c r="AP1814" s="4" t="s">
        <v>1</v>
      </c>
      <c r="AQ1814" s="4">
        <v>17</v>
      </c>
      <c r="AR1814" s="4">
        <v>0</v>
      </c>
    </row>
    <row r="1815" spans="1:44" x14ac:dyDescent="0.25">
      <c r="A1815" s="2" t="s">
        <v>1073</v>
      </c>
      <c r="B1815" s="47">
        <v>44499</v>
      </c>
      <c r="C1815" s="2" t="s">
        <v>34</v>
      </c>
      <c r="D1815" s="2" t="s">
        <v>37</v>
      </c>
      <c r="E1815" s="2" t="s">
        <v>207</v>
      </c>
      <c r="F1815" s="2" t="s">
        <v>2328</v>
      </c>
      <c r="G1815" s="2" t="s">
        <v>3</v>
      </c>
      <c r="H1815" s="2" t="s">
        <v>4599</v>
      </c>
      <c r="I1815" s="1" t="s">
        <v>1</v>
      </c>
      <c r="J1815" s="1" t="s">
        <v>1</v>
      </c>
      <c r="K1815" s="1" t="s">
        <v>1</v>
      </c>
      <c r="L1815" s="1" t="s">
        <v>1</v>
      </c>
      <c r="M1815" s="1">
        <v>0</v>
      </c>
      <c r="N1815" s="2" t="s">
        <v>1</v>
      </c>
      <c r="O1815" s="2" t="s">
        <v>1372</v>
      </c>
      <c r="P1815" s="2" t="s">
        <v>4600</v>
      </c>
      <c r="Q1815" s="1">
        <v>17</v>
      </c>
      <c r="R1815" s="1">
        <v>0</v>
      </c>
      <c r="S1815" s="1">
        <v>17</v>
      </c>
      <c r="T1815" s="1">
        <v>0</v>
      </c>
      <c r="U1815" s="2" t="s">
        <v>0</v>
      </c>
      <c r="V1815" s="1">
        <v>0</v>
      </c>
      <c r="W1815" s="1">
        <v>0</v>
      </c>
      <c r="X1815" s="2" t="s">
        <v>0</v>
      </c>
      <c r="Y1815" s="1">
        <v>0</v>
      </c>
      <c r="Z1815" s="3">
        <v>0</v>
      </c>
      <c r="AA1815" s="3" t="s">
        <v>0</v>
      </c>
      <c r="AB1815" s="3">
        <v>0</v>
      </c>
      <c r="AC1815" s="3">
        <v>0</v>
      </c>
      <c r="AD1815" s="3" t="s">
        <v>0</v>
      </c>
      <c r="AE1815" s="3">
        <v>0</v>
      </c>
      <c r="AF1815" s="4">
        <v>0</v>
      </c>
      <c r="AG1815" s="4" t="s">
        <v>0</v>
      </c>
      <c r="AH1815" s="4">
        <v>0</v>
      </c>
      <c r="AI1815" s="4">
        <v>0</v>
      </c>
      <c r="AJ1815" s="4" t="s">
        <v>0</v>
      </c>
      <c r="AK1815" s="4">
        <v>0</v>
      </c>
      <c r="AL1815" s="4">
        <v>0</v>
      </c>
      <c r="AM1815" s="4" t="s">
        <v>1</v>
      </c>
      <c r="AN1815" s="4" t="s">
        <v>1</v>
      </c>
      <c r="AO1815" s="4" t="s">
        <v>1</v>
      </c>
      <c r="AP1815" s="4" t="s">
        <v>1</v>
      </c>
      <c r="AQ1815" s="4">
        <v>17</v>
      </c>
      <c r="AR1815" s="4">
        <v>0</v>
      </c>
    </row>
    <row r="1816" spans="1:44" x14ac:dyDescent="0.25">
      <c r="A1816" s="2" t="s">
        <v>1074</v>
      </c>
      <c r="B1816" s="47">
        <v>44499</v>
      </c>
      <c r="C1816" s="2" t="s">
        <v>34</v>
      </c>
      <c r="D1816" s="2" t="s">
        <v>37</v>
      </c>
      <c r="E1816" s="2" t="s">
        <v>207</v>
      </c>
      <c r="F1816" s="2" t="s">
        <v>2328</v>
      </c>
      <c r="G1816" s="2" t="s">
        <v>12</v>
      </c>
      <c r="H1816" s="2" t="s">
        <v>1</v>
      </c>
      <c r="I1816" s="1" t="s">
        <v>1319</v>
      </c>
      <c r="J1816" s="1" t="s">
        <v>1</v>
      </c>
      <c r="K1816" s="1" t="s">
        <v>4601</v>
      </c>
      <c r="L1816" s="1" t="s">
        <v>4581</v>
      </c>
      <c r="M1816" s="1">
        <v>27.84</v>
      </c>
      <c r="N1816" s="2" t="s">
        <v>11</v>
      </c>
      <c r="O1816" s="2" t="s">
        <v>4602</v>
      </c>
      <c r="P1816" s="2" t="s">
        <v>4603</v>
      </c>
      <c r="Q1816" s="1">
        <v>-15.11</v>
      </c>
      <c r="R1816" s="1">
        <v>0</v>
      </c>
      <c r="S1816" s="1">
        <v>-15.11</v>
      </c>
      <c r="T1816" s="1">
        <v>0</v>
      </c>
      <c r="U1816" s="2" t="s">
        <v>0</v>
      </c>
      <c r="V1816" s="1">
        <v>0</v>
      </c>
      <c r="W1816" s="1">
        <v>0</v>
      </c>
      <c r="X1816" s="2" t="s">
        <v>0</v>
      </c>
      <c r="Y1816" s="1">
        <v>0</v>
      </c>
      <c r="Z1816" s="3">
        <v>0</v>
      </c>
      <c r="AA1816" s="3" t="s">
        <v>0</v>
      </c>
      <c r="AB1816" s="3">
        <v>0</v>
      </c>
      <c r="AC1816" s="3">
        <v>0</v>
      </c>
      <c r="AD1816" s="3" t="s">
        <v>0</v>
      </c>
      <c r="AE1816" s="3">
        <v>0</v>
      </c>
      <c r="AF1816" s="4">
        <v>0</v>
      </c>
      <c r="AG1816" s="4" t="s">
        <v>0</v>
      </c>
      <c r="AH1816" s="4">
        <v>0</v>
      </c>
      <c r="AI1816" s="4">
        <v>0</v>
      </c>
      <c r="AJ1816" s="4" t="s">
        <v>0</v>
      </c>
      <c r="AK1816" s="4">
        <v>0</v>
      </c>
      <c r="AL1816" s="4">
        <v>0</v>
      </c>
      <c r="AM1816" s="4" t="s">
        <v>1</v>
      </c>
      <c r="AN1816" s="4" t="s">
        <v>1</v>
      </c>
      <c r="AO1816" s="4" t="s">
        <v>1</v>
      </c>
      <c r="AP1816" s="4" t="s">
        <v>1</v>
      </c>
      <c r="AQ1816" s="4">
        <v>-15.11</v>
      </c>
      <c r="AR1816" s="4">
        <v>0</v>
      </c>
    </row>
    <row r="1817" spans="1:44" x14ac:dyDescent="0.25">
      <c r="A1817" s="2" t="s">
        <v>1075</v>
      </c>
      <c r="B1817" s="47">
        <v>44499</v>
      </c>
      <c r="C1817" s="2" t="s">
        <v>34</v>
      </c>
      <c r="D1817" s="2" t="s">
        <v>37</v>
      </c>
      <c r="E1817" s="2" t="s">
        <v>207</v>
      </c>
      <c r="F1817" s="2" t="s">
        <v>2324</v>
      </c>
      <c r="G1817" s="2" t="s">
        <v>3</v>
      </c>
      <c r="H1817" s="2" t="s">
        <v>4604</v>
      </c>
      <c r="I1817" s="1" t="s">
        <v>1</v>
      </c>
      <c r="J1817" s="1" t="s">
        <v>1</v>
      </c>
      <c r="K1817" s="1" t="s">
        <v>1</v>
      </c>
      <c r="L1817" s="1" t="s">
        <v>1</v>
      </c>
      <c r="M1817" s="1">
        <v>0</v>
      </c>
      <c r="N1817" s="2" t="s">
        <v>1</v>
      </c>
      <c r="O1817" s="2" t="s">
        <v>2</v>
      </c>
      <c r="P1817" s="2" t="s">
        <v>1</v>
      </c>
      <c r="Q1817" s="1">
        <v>1568.3583999999994</v>
      </c>
      <c r="R1817" s="1">
        <v>0</v>
      </c>
      <c r="S1817" s="1">
        <v>1458.7563999999998</v>
      </c>
      <c r="T1817" s="1">
        <v>0</v>
      </c>
      <c r="U1817" s="2" t="s">
        <v>0</v>
      </c>
      <c r="V1817" s="1">
        <v>0</v>
      </c>
      <c r="W1817" s="1">
        <v>94.484400000000008</v>
      </c>
      <c r="X1817" s="2" t="s">
        <v>0</v>
      </c>
      <c r="Y1817" s="1">
        <v>15.117599999999998</v>
      </c>
      <c r="Z1817" s="3">
        <v>0</v>
      </c>
      <c r="AA1817" s="3" t="s">
        <v>0</v>
      </c>
      <c r="AB1817" s="3">
        <v>0</v>
      </c>
      <c r="AC1817" s="3">
        <v>0</v>
      </c>
      <c r="AD1817" s="3" t="s">
        <v>0</v>
      </c>
      <c r="AE1817" s="3">
        <v>0</v>
      </c>
      <c r="AF1817" s="4">
        <v>0</v>
      </c>
      <c r="AG1817" s="4" t="s">
        <v>0</v>
      </c>
      <c r="AH1817" s="4">
        <v>0</v>
      </c>
      <c r="AI1817" s="4">
        <v>0</v>
      </c>
      <c r="AJ1817" s="4" t="s">
        <v>0</v>
      </c>
      <c r="AK1817" s="4">
        <v>0</v>
      </c>
      <c r="AL1817" s="4">
        <v>0</v>
      </c>
      <c r="AM1817" s="4" t="s">
        <v>1</v>
      </c>
      <c r="AN1817" s="4" t="s">
        <v>1</v>
      </c>
      <c r="AO1817" s="4" t="s">
        <v>1</v>
      </c>
      <c r="AP1817" s="4" t="s">
        <v>1</v>
      </c>
      <c r="AQ1817" s="4">
        <v>1568.3583999999998</v>
      </c>
      <c r="AR1817" s="4">
        <v>0</v>
      </c>
    </row>
    <row r="1818" spans="1:44" x14ac:dyDescent="0.25">
      <c r="A1818" s="2" t="s">
        <v>1076</v>
      </c>
      <c r="B1818" s="47">
        <v>44499</v>
      </c>
      <c r="C1818" s="2" t="s">
        <v>34</v>
      </c>
      <c r="D1818" s="2" t="s">
        <v>37</v>
      </c>
      <c r="E1818" s="2" t="s">
        <v>207</v>
      </c>
      <c r="F1818" s="2" t="s">
        <v>2324</v>
      </c>
      <c r="G1818" s="2" t="s">
        <v>3</v>
      </c>
      <c r="H1818" s="2" t="s">
        <v>4605</v>
      </c>
      <c r="I1818" s="1" t="s">
        <v>1</v>
      </c>
      <c r="J1818" s="1" t="s">
        <v>1</v>
      </c>
      <c r="K1818" s="1" t="s">
        <v>1</v>
      </c>
      <c r="L1818" s="1" t="s">
        <v>1</v>
      </c>
      <c r="M1818" s="1">
        <v>0</v>
      </c>
      <c r="N1818" s="2" t="s">
        <v>1</v>
      </c>
      <c r="O1818" s="2" t="s">
        <v>2</v>
      </c>
      <c r="P1818" s="2" t="s">
        <v>1</v>
      </c>
      <c r="Q1818" s="1">
        <v>1297.9825500000002</v>
      </c>
      <c r="R1818" s="1">
        <v>0</v>
      </c>
      <c r="S1818" s="1">
        <v>1185.2021000000007</v>
      </c>
      <c r="T1818" s="1">
        <v>0</v>
      </c>
      <c r="U1818" s="2" t="s">
        <v>0</v>
      </c>
      <c r="V1818" s="1">
        <v>0</v>
      </c>
      <c r="W1818" s="1">
        <v>97.224550000000008</v>
      </c>
      <c r="X1818" s="2" t="s">
        <v>0</v>
      </c>
      <c r="Y1818" s="1">
        <v>15.555899999999999</v>
      </c>
      <c r="Z1818" s="3">
        <v>0</v>
      </c>
      <c r="AA1818" s="3" t="s">
        <v>0</v>
      </c>
      <c r="AB1818" s="3">
        <v>0</v>
      </c>
      <c r="AC1818" s="3">
        <v>0</v>
      </c>
      <c r="AD1818" s="3" t="s">
        <v>0</v>
      </c>
      <c r="AE1818" s="3">
        <v>0</v>
      </c>
      <c r="AF1818" s="4">
        <v>0</v>
      </c>
      <c r="AG1818" s="4" t="s">
        <v>0</v>
      </c>
      <c r="AH1818" s="4">
        <v>0</v>
      </c>
      <c r="AI1818" s="4">
        <v>0</v>
      </c>
      <c r="AJ1818" s="4" t="s">
        <v>0</v>
      </c>
      <c r="AK1818" s="4">
        <v>0</v>
      </c>
      <c r="AL1818" s="4">
        <v>0</v>
      </c>
      <c r="AM1818" s="4" t="s">
        <v>1</v>
      </c>
      <c r="AN1818" s="4" t="s">
        <v>1</v>
      </c>
      <c r="AO1818" s="4" t="s">
        <v>1</v>
      </c>
      <c r="AP1818" s="4" t="s">
        <v>1</v>
      </c>
      <c r="AQ1818" s="4">
        <v>1297.9825500000006</v>
      </c>
      <c r="AR1818" s="4">
        <v>0</v>
      </c>
    </row>
    <row r="1819" spans="1:44" x14ac:dyDescent="0.25">
      <c r="A1819" s="2" t="s">
        <v>1077</v>
      </c>
      <c r="B1819" s="47">
        <v>44499</v>
      </c>
      <c r="C1819" s="2" t="s">
        <v>26</v>
      </c>
      <c r="D1819" s="2" t="s">
        <v>37</v>
      </c>
      <c r="E1819" s="2" t="s">
        <v>4</v>
      </c>
      <c r="F1819" s="2" t="s">
        <v>3199</v>
      </c>
      <c r="G1819" s="2" t="s">
        <v>3</v>
      </c>
      <c r="H1819" s="2" t="s">
        <v>4606</v>
      </c>
      <c r="I1819" s="1" t="s">
        <v>1</v>
      </c>
      <c r="J1819" s="1" t="s">
        <v>1</v>
      </c>
      <c r="K1819" s="1" t="s">
        <v>1</v>
      </c>
      <c r="L1819" s="1" t="s">
        <v>1</v>
      </c>
      <c r="M1819" s="1">
        <v>0</v>
      </c>
      <c r="N1819" s="2" t="s">
        <v>1</v>
      </c>
      <c r="O1819" s="2" t="s">
        <v>4607</v>
      </c>
      <c r="P1819" s="2" t="s">
        <v>4608</v>
      </c>
      <c r="Q1819" s="1">
        <v>81.160002000000006</v>
      </c>
      <c r="R1819" s="1">
        <v>0</v>
      </c>
      <c r="S1819" s="1">
        <v>65.862849999999995</v>
      </c>
      <c r="T1819" s="1">
        <v>13.187200000000001</v>
      </c>
      <c r="U1819" s="2" t="s">
        <v>8</v>
      </c>
      <c r="V1819" s="1">
        <v>2.1099519999999998</v>
      </c>
      <c r="W1819" s="1">
        <v>0</v>
      </c>
      <c r="X1819" s="2" t="s">
        <v>0</v>
      </c>
      <c r="Y1819" s="1">
        <v>0</v>
      </c>
      <c r="Z1819" s="3">
        <v>0</v>
      </c>
      <c r="AA1819" s="3" t="s">
        <v>0</v>
      </c>
      <c r="AB1819" s="3">
        <v>0</v>
      </c>
      <c r="AC1819" s="3">
        <v>0</v>
      </c>
      <c r="AD1819" s="3" t="s">
        <v>0</v>
      </c>
      <c r="AE1819" s="3">
        <v>0</v>
      </c>
      <c r="AF1819" s="4">
        <v>0</v>
      </c>
      <c r="AG1819" s="4" t="s">
        <v>0</v>
      </c>
      <c r="AH1819" s="4">
        <v>0</v>
      </c>
      <c r="AI1819" s="4">
        <v>0</v>
      </c>
      <c r="AJ1819" s="4" t="s">
        <v>0</v>
      </c>
      <c r="AK1819" s="4">
        <v>0</v>
      </c>
      <c r="AL1819" s="4">
        <v>0</v>
      </c>
      <c r="AM1819" s="4" t="s">
        <v>1</v>
      </c>
      <c r="AN1819" s="4" t="s">
        <v>1</v>
      </c>
      <c r="AO1819" s="4" t="s">
        <v>1</v>
      </c>
      <c r="AP1819" s="4" t="s">
        <v>1</v>
      </c>
      <c r="AQ1819" s="4">
        <v>81.160001999999992</v>
      </c>
      <c r="AR1819" s="4">
        <v>0</v>
      </c>
    </row>
    <row r="1820" spans="1:44" x14ac:dyDescent="0.25">
      <c r="A1820" s="2" t="s">
        <v>1078</v>
      </c>
      <c r="B1820" s="47">
        <v>44499</v>
      </c>
      <c r="C1820" s="2" t="s">
        <v>26</v>
      </c>
      <c r="D1820" s="2" t="s">
        <v>37</v>
      </c>
      <c r="E1820" s="2" t="s">
        <v>4</v>
      </c>
      <c r="F1820" s="2" t="s">
        <v>3623</v>
      </c>
      <c r="G1820" s="2" t="s">
        <v>3</v>
      </c>
      <c r="H1820" s="2" t="s">
        <v>4609</v>
      </c>
      <c r="I1820" s="1" t="s">
        <v>1</v>
      </c>
      <c r="J1820" s="1" t="s">
        <v>1</v>
      </c>
      <c r="K1820" s="1" t="s">
        <v>1</v>
      </c>
      <c r="L1820" s="1" t="s">
        <v>1</v>
      </c>
      <c r="M1820" s="1">
        <v>0</v>
      </c>
      <c r="N1820" s="2" t="s">
        <v>1</v>
      </c>
      <c r="O1820" s="2" t="s">
        <v>2</v>
      </c>
      <c r="P1820" s="2" t="s">
        <v>1</v>
      </c>
      <c r="Q1820" s="1">
        <v>1582.0987300000002</v>
      </c>
      <c r="R1820" s="1">
        <v>0</v>
      </c>
      <c r="S1820" s="1">
        <v>1198.4223500000001</v>
      </c>
      <c r="T1820" s="1">
        <v>0</v>
      </c>
      <c r="U1820" s="2" t="s">
        <v>0</v>
      </c>
      <c r="V1820" s="1">
        <v>0</v>
      </c>
      <c r="W1820" s="1">
        <v>330.75549999999998</v>
      </c>
      <c r="X1820" s="2" t="s">
        <v>8</v>
      </c>
      <c r="Y1820" s="1">
        <v>52.920879999999997</v>
      </c>
      <c r="Z1820" s="3">
        <v>0</v>
      </c>
      <c r="AA1820" s="3" t="s">
        <v>0</v>
      </c>
      <c r="AB1820" s="3">
        <v>0</v>
      </c>
      <c r="AC1820" s="3">
        <v>0</v>
      </c>
      <c r="AD1820" s="3" t="s">
        <v>0</v>
      </c>
      <c r="AE1820" s="3">
        <v>0</v>
      </c>
      <c r="AF1820" s="4">
        <v>0</v>
      </c>
      <c r="AG1820" s="4" t="s">
        <v>0</v>
      </c>
      <c r="AH1820" s="4">
        <v>0</v>
      </c>
      <c r="AI1820" s="4">
        <v>0</v>
      </c>
      <c r="AJ1820" s="4" t="s">
        <v>0</v>
      </c>
      <c r="AK1820" s="4">
        <v>0</v>
      </c>
      <c r="AL1820" s="4">
        <v>0</v>
      </c>
      <c r="AM1820" s="4" t="s">
        <v>1</v>
      </c>
      <c r="AN1820" s="4" t="s">
        <v>1</v>
      </c>
      <c r="AO1820" s="4" t="s">
        <v>1</v>
      </c>
      <c r="AP1820" s="4" t="s">
        <v>1</v>
      </c>
      <c r="AQ1820" s="4">
        <v>1582.0987299999999</v>
      </c>
      <c r="AR1820" s="4">
        <v>0</v>
      </c>
    </row>
    <row r="1821" spans="1:44" x14ac:dyDescent="0.25">
      <c r="A1821" s="2" t="s">
        <v>1079</v>
      </c>
      <c r="B1821" s="47">
        <v>44499</v>
      </c>
      <c r="C1821" s="2" t="s">
        <v>26</v>
      </c>
      <c r="D1821" s="2" t="s">
        <v>37</v>
      </c>
      <c r="E1821" s="2" t="s">
        <v>4</v>
      </c>
      <c r="F1821" s="2" t="s">
        <v>3623</v>
      </c>
      <c r="G1821" s="2" t="s">
        <v>3</v>
      </c>
      <c r="H1821" s="2" t="s">
        <v>4610</v>
      </c>
      <c r="I1821" s="1" t="s">
        <v>1</v>
      </c>
      <c r="J1821" s="1" t="s">
        <v>1</v>
      </c>
      <c r="K1821" s="1" t="s">
        <v>1</v>
      </c>
      <c r="L1821" s="1" t="s">
        <v>1</v>
      </c>
      <c r="M1821" s="1">
        <v>0</v>
      </c>
      <c r="N1821" s="2" t="s">
        <v>1</v>
      </c>
      <c r="O1821" s="2" t="s">
        <v>2</v>
      </c>
      <c r="P1821" s="2" t="s">
        <v>1</v>
      </c>
      <c r="Q1821" s="1">
        <v>3302.0699840000007</v>
      </c>
      <c r="R1821" s="1">
        <v>0</v>
      </c>
      <c r="S1821" s="1">
        <v>2262.6624500000016</v>
      </c>
      <c r="T1821" s="1">
        <v>0</v>
      </c>
      <c r="U1821" s="2" t="s">
        <v>0</v>
      </c>
      <c r="V1821" s="1">
        <v>0</v>
      </c>
      <c r="W1821" s="1">
        <v>896.04094999999984</v>
      </c>
      <c r="X1821" s="2" t="s">
        <v>8</v>
      </c>
      <c r="Y1821" s="1">
        <v>143.36658400000002</v>
      </c>
      <c r="Z1821" s="3">
        <v>0</v>
      </c>
      <c r="AA1821" s="3" t="s">
        <v>0</v>
      </c>
      <c r="AB1821" s="3">
        <v>0</v>
      </c>
      <c r="AC1821" s="3">
        <v>0</v>
      </c>
      <c r="AD1821" s="3" t="s">
        <v>0</v>
      </c>
      <c r="AE1821" s="3">
        <v>0</v>
      </c>
      <c r="AF1821" s="4">
        <v>0</v>
      </c>
      <c r="AG1821" s="4" t="s">
        <v>0</v>
      </c>
      <c r="AH1821" s="4">
        <v>0</v>
      </c>
      <c r="AI1821" s="4">
        <v>0</v>
      </c>
      <c r="AJ1821" s="4" t="s">
        <v>0</v>
      </c>
      <c r="AK1821" s="4">
        <v>0</v>
      </c>
      <c r="AL1821" s="4">
        <v>0</v>
      </c>
      <c r="AM1821" s="4" t="s">
        <v>1</v>
      </c>
      <c r="AN1821" s="4" t="s">
        <v>1</v>
      </c>
      <c r="AO1821" s="4" t="s">
        <v>1</v>
      </c>
      <c r="AP1821" s="4" t="s">
        <v>1</v>
      </c>
      <c r="AQ1821" s="4">
        <v>3302.0699840000011</v>
      </c>
      <c r="AR1821" s="4">
        <v>0</v>
      </c>
    </row>
    <row r="1822" spans="1:44" x14ac:dyDescent="0.25">
      <c r="A1822" s="2" t="s">
        <v>1080</v>
      </c>
      <c r="B1822" s="47">
        <v>44499</v>
      </c>
      <c r="C1822" s="2" t="s">
        <v>6</v>
      </c>
      <c r="D1822" s="2" t="s">
        <v>32</v>
      </c>
      <c r="E1822" s="2" t="s">
        <v>203</v>
      </c>
      <c r="F1822" s="2" t="s">
        <v>3265</v>
      </c>
      <c r="G1822" s="2" t="s">
        <v>3</v>
      </c>
      <c r="H1822" s="2" t="s">
        <v>4611</v>
      </c>
      <c r="I1822" s="1" t="s">
        <v>1</v>
      </c>
      <c r="J1822" s="1" t="s">
        <v>1</v>
      </c>
      <c r="K1822" s="1" t="s">
        <v>1</v>
      </c>
      <c r="L1822" s="1" t="s">
        <v>1</v>
      </c>
      <c r="M1822" s="1">
        <v>0</v>
      </c>
      <c r="N1822" s="2" t="s">
        <v>1</v>
      </c>
      <c r="O1822" s="2" t="s">
        <v>2</v>
      </c>
      <c r="P1822" s="2" t="s">
        <v>1</v>
      </c>
      <c r="Q1822" s="1">
        <v>9012.2770979999987</v>
      </c>
      <c r="R1822" s="1">
        <v>0</v>
      </c>
      <c r="S1822" s="1">
        <v>6306.5805500000015</v>
      </c>
      <c r="T1822" s="1">
        <v>0</v>
      </c>
      <c r="U1822" s="2" t="s">
        <v>0</v>
      </c>
      <c r="V1822" s="1">
        <v>0</v>
      </c>
      <c r="W1822" s="1">
        <v>2332.4970000000003</v>
      </c>
      <c r="X1822" s="2" t="s">
        <v>8</v>
      </c>
      <c r="Y1822" s="1">
        <v>373.19954799999999</v>
      </c>
      <c r="Z1822" s="3">
        <v>0</v>
      </c>
      <c r="AA1822" s="3" t="s">
        <v>0</v>
      </c>
      <c r="AB1822" s="3">
        <v>0</v>
      </c>
      <c r="AC1822" s="3">
        <v>0</v>
      </c>
      <c r="AD1822" s="3" t="s">
        <v>0</v>
      </c>
      <c r="AE1822" s="3">
        <v>0</v>
      </c>
      <c r="AF1822" s="4">
        <v>0</v>
      </c>
      <c r="AG1822" s="4" t="s">
        <v>0</v>
      </c>
      <c r="AH1822" s="4">
        <v>0</v>
      </c>
      <c r="AI1822" s="4">
        <v>0</v>
      </c>
      <c r="AJ1822" s="4" t="s">
        <v>0</v>
      </c>
      <c r="AK1822" s="4">
        <v>0</v>
      </c>
      <c r="AL1822" s="4">
        <v>0</v>
      </c>
      <c r="AM1822" s="4" t="s">
        <v>1</v>
      </c>
      <c r="AN1822" s="4" t="s">
        <v>1</v>
      </c>
      <c r="AO1822" s="4" t="s">
        <v>1</v>
      </c>
      <c r="AP1822" s="4" t="s">
        <v>1</v>
      </c>
      <c r="AQ1822" s="4">
        <v>9012.2770980000023</v>
      </c>
      <c r="AR1822" s="4">
        <v>0</v>
      </c>
    </row>
    <row r="1823" spans="1:44" x14ac:dyDescent="0.25">
      <c r="A1823" s="2" t="s">
        <v>1081</v>
      </c>
      <c r="B1823" s="47">
        <v>44499</v>
      </c>
      <c r="C1823" s="2" t="s">
        <v>26</v>
      </c>
      <c r="D1823" s="2" t="s">
        <v>32</v>
      </c>
      <c r="E1823" s="2" t="s">
        <v>31</v>
      </c>
      <c r="F1823" s="2" t="s">
        <v>4612</v>
      </c>
      <c r="G1823" s="2" t="s">
        <v>12</v>
      </c>
      <c r="H1823" s="2" t="s">
        <v>1</v>
      </c>
      <c r="I1823" s="1" t="s">
        <v>1217</v>
      </c>
      <c r="J1823" s="1" t="s">
        <v>1</v>
      </c>
      <c r="K1823" s="1" t="s">
        <v>4613</v>
      </c>
      <c r="L1823" s="1" t="s">
        <v>4614</v>
      </c>
      <c r="M1823" s="1">
        <v>70.87</v>
      </c>
      <c r="N1823" s="2" t="s">
        <v>11</v>
      </c>
      <c r="O1823" s="2" t="s">
        <v>4615</v>
      </c>
      <c r="P1823" s="2" t="s">
        <v>4616</v>
      </c>
      <c r="Q1823" s="1">
        <v>-2.9897999999999998</v>
      </c>
      <c r="R1823" s="1">
        <v>0</v>
      </c>
      <c r="S1823" s="1">
        <v>-2.9897999999999998</v>
      </c>
      <c r="T1823" s="1">
        <v>0</v>
      </c>
      <c r="U1823" s="2" t="s">
        <v>0</v>
      </c>
      <c r="V1823" s="1">
        <v>0</v>
      </c>
      <c r="W1823" s="1">
        <v>0</v>
      </c>
      <c r="X1823" s="2" t="s">
        <v>0</v>
      </c>
      <c r="Y1823" s="1">
        <v>0</v>
      </c>
      <c r="Z1823" s="3">
        <v>0</v>
      </c>
      <c r="AA1823" s="3" t="s">
        <v>0</v>
      </c>
      <c r="AB1823" s="3">
        <v>0</v>
      </c>
      <c r="AC1823" s="3">
        <v>0</v>
      </c>
      <c r="AD1823" s="3" t="s">
        <v>0</v>
      </c>
      <c r="AE1823" s="3">
        <v>0</v>
      </c>
      <c r="AF1823" s="4">
        <v>0</v>
      </c>
      <c r="AG1823" s="4" t="s">
        <v>0</v>
      </c>
      <c r="AH1823" s="4">
        <v>0</v>
      </c>
      <c r="AI1823" s="4">
        <v>0</v>
      </c>
      <c r="AJ1823" s="4" t="s">
        <v>0</v>
      </c>
      <c r="AK1823" s="4">
        <v>0</v>
      </c>
      <c r="AL1823" s="4">
        <v>0</v>
      </c>
      <c r="AM1823" s="4" t="s">
        <v>1</v>
      </c>
      <c r="AN1823" s="4" t="s">
        <v>1</v>
      </c>
      <c r="AO1823" s="4" t="s">
        <v>1</v>
      </c>
      <c r="AP1823" s="4" t="s">
        <v>1</v>
      </c>
      <c r="AQ1823" s="4">
        <v>-2.9897999999999998</v>
      </c>
      <c r="AR1823" s="4">
        <v>0</v>
      </c>
    </row>
    <row r="1824" spans="1:44" x14ac:dyDescent="0.25">
      <c r="A1824" s="2" t="s">
        <v>1082</v>
      </c>
      <c r="B1824" s="47">
        <v>44499</v>
      </c>
      <c r="C1824" s="2" t="s">
        <v>26</v>
      </c>
      <c r="D1824" s="2" t="s">
        <v>32</v>
      </c>
      <c r="E1824" s="2" t="s">
        <v>31</v>
      </c>
      <c r="F1824" s="2" t="s">
        <v>4612</v>
      </c>
      <c r="G1824" s="2" t="s">
        <v>12</v>
      </c>
      <c r="H1824" s="2" t="s">
        <v>1</v>
      </c>
      <c r="I1824" s="1" t="s">
        <v>1226</v>
      </c>
      <c r="J1824" s="1" t="s">
        <v>1</v>
      </c>
      <c r="K1824" s="1" t="s">
        <v>4617</v>
      </c>
      <c r="L1824" s="1" t="s">
        <v>4614</v>
      </c>
      <c r="M1824" s="1">
        <v>15.78</v>
      </c>
      <c r="N1824" s="2" t="s">
        <v>11</v>
      </c>
      <c r="O1824" s="2" t="s">
        <v>4618</v>
      </c>
      <c r="P1824" s="2" t="s">
        <v>4619</v>
      </c>
      <c r="Q1824" s="1">
        <v>-15.78</v>
      </c>
      <c r="R1824" s="1">
        <v>0</v>
      </c>
      <c r="S1824" s="1">
        <v>-15.78</v>
      </c>
      <c r="T1824" s="1">
        <v>0</v>
      </c>
      <c r="U1824" s="2" t="s">
        <v>0</v>
      </c>
      <c r="V1824" s="1">
        <v>0</v>
      </c>
      <c r="W1824" s="1">
        <v>0</v>
      </c>
      <c r="X1824" s="2" t="s">
        <v>0</v>
      </c>
      <c r="Y1824" s="1">
        <v>0</v>
      </c>
      <c r="Z1824" s="3">
        <v>0</v>
      </c>
      <c r="AA1824" s="3" t="s">
        <v>0</v>
      </c>
      <c r="AB1824" s="3">
        <v>0</v>
      </c>
      <c r="AC1824" s="3">
        <v>0</v>
      </c>
      <c r="AD1824" s="3" t="s">
        <v>0</v>
      </c>
      <c r="AE1824" s="3">
        <v>0</v>
      </c>
      <c r="AF1824" s="4">
        <v>0</v>
      </c>
      <c r="AG1824" s="4" t="s">
        <v>0</v>
      </c>
      <c r="AH1824" s="4">
        <v>0</v>
      </c>
      <c r="AI1824" s="4">
        <v>0</v>
      </c>
      <c r="AJ1824" s="4" t="s">
        <v>0</v>
      </c>
      <c r="AK1824" s="4">
        <v>0</v>
      </c>
      <c r="AL1824" s="4">
        <v>0</v>
      </c>
      <c r="AM1824" s="4" t="s">
        <v>1</v>
      </c>
      <c r="AN1824" s="4" t="s">
        <v>1</v>
      </c>
      <c r="AO1824" s="4" t="s">
        <v>1</v>
      </c>
      <c r="AP1824" s="4" t="s">
        <v>1</v>
      </c>
      <c r="AQ1824" s="4">
        <v>-15.78</v>
      </c>
      <c r="AR1824" s="4">
        <v>0</v>
      </c>
    </row>
    <row r="1825" spans="1:44" x14ac:dyDescent="0.25">
      <c r="A1825" s="2" t="s">
        <v>1084</v>
      </c>
      <c r="B1825" s="47">
        <v>44499</v>
      </c>
      <c r="C1825" s="2" t="s">
        <v>26</v>
      </c>
      <c r="D1825" s="2" t="s">
        <v>32</v>
      </c>
      <c r="E1825" s="2" t="s">
        <v>31</v>
      </c>
      <c r="F1825" s="2" t="s">
        <v>4612</v>
      </c>
      <c r="G1825" s="2" t="s">
        <v>12</v>
      </c>
      <c r="H1825" s="2" t="s">
        <v>1</v>
      </c>
      <c r="I1825" s="1" t="s">
        <v>1236</v>
      </c>
      <c r="J1825" s="1" t="s">
        <v>1</v>
      </c>
      <c r="K1825" s="1" t="s">
        <v>4620</v>
      </c>
      <c r="L1825" s="1" t="s">
        <v>4614</v>
      </c>
      <c r="M1825" s="1">
        <v>25.8</v>
      </c>
      <c r="N1825" s="2" t="s">
        <v>11</v>
      </c>
      <c r="O1825" s="2" t="s">
        <v>4621</v>
      </c>
      <c r="P1825" s="2" t="s">
        <v>4622</v>
      </c>
      <c r="Q1825" s="1">
        <v>-23.67</v>
      </c>
      <c r="R1825" s="1">
        <v>0</v>
      </c>
      <c r="S1825" s="1">
        <v>-23.67</v>
      </c>
      <c r="T1825" s="1">
        <v>0</v>
      </c>
      <c r="U1825" s="2" t="s">
        <v>0</v>
      </c>
      <c r="V1825" s="1">
        <v>0</v>
      </c>
      <c r="W1825" s="1">
        <v>0</v>
      </c>
      <c r="X1825" s="2" t="s">
        <v>0</v>
      </c>
      <c r="Y1825" s="1">
        <v>0</v>
      </c>
      <c r="Z1825" s="3">
        <v>0</v>
      </c>
      <c r="AA1825" s="3" t="s">
        <v>0</v>
      </c>
      <c r="AB1825" s="3">
        <v>0</v>
      </c>
      <c r="AC1825" s="3">
        <v>0</v>
      </c>
      <c r="AD1825" s="3" t="s">
        <v>0</v>
      </c>
      <c r="AE1825" s="3">
        <v>0</v>
      </c>
      <c r="AF1825" s="4">
        <v>0</v>
      </c>
      <c r="AG1825" s="4" t="s">
        <v>0</v>
      </c>
      <c r="AH1825" s="4">
        <v>0</v>
      </c>
      <c r="AI1825" s="4">
        <v>0</v>
      </c>
      <c r="AJ1825" s="4" t="s">
        <v>0</v>
      </c>
      <c r="AK1825" s="4">
        <v>0</v>
      </c>
      <c r="AL1825" s="4">
        <v>0</v>
      </c>
      <c r="AM1825" s="4" t="s">
        <v>1</v>
      </c>
      <c r="AN1825" s="4" t="s">
        <v>1</v>
      </c>
      <c r="AO1825" s="4" t="s">
        <v>1</v>
      </c>
      <c r="AP1825" s="4" t="s">
        <v>1</v>
      </c>
      <c r="AQ1825" s="4">
        <v>-23.67</v>
      </c>
      <c r="AR1825" s="4">
        <v>0</v>
      </c>
    </row>
    <row r="1826" spans="1:44" x14ac:dyDescent="0.25">
      <c r="A1826" s="2" t="s">
        <v>1085</v>
      </c>
      <c r="B1826" s="47">
        <v>44499</v>
      </c>
      <c r="C1826" s="2" t="s">
        <v>26</v>
      </c>
      <c r="D1826" s="2" t="s">
        <v>32</v>
      </c>
      <c r="E1826" s="2" t="s">
        <v>31</v>
      </c>
      <c r="F1826" s="2" t="s">
        <v>4623</v>
      </c>
      <c r="G1826" s="2" t="s">
        <v>3</v>
      </c>
      <c r="H1826" s="2" t="s">
        <v>4624</v>
      </c>
      <c r="I1826" s="1" t="s">
        <v>1</v>
      </c>
      <c r="J1826" s="1" t="s">
        <v>1</v>
      </c>
      <c r="K1826" s="1" t="s">
        <v>1</v>
      </c>
      <c r="L1826" s="1" t="s">
        <v>1</v>
      </c>
      <c r="M1826" s="1">
        <v>0</v>
      </c>
      <c r="N1826" s="2" t="s">
        <v>1</v>
      </c>
      <c r="O1826" s="2" t="s">
        <v>2</v>
      </c>
      <c r="P1826" s="2" t="s">
        <v>1</v>
      </c>
      <c r="Q1826" s="1">
        <v>2994.6684919999984</v>
      </c>
      <c r="R1826" s="1">
        <v>0</v>
      </c>
      <c r="S1826" s="1">
        <v>2039.9087999999995</v>
      </c>
      <c r="T1826" s="1">
        <v>0</v>
      </c>
      <c r="U1826" s="2" t="s">
        <v>0</v>
      </c>
      <c r="V1826" s="1">
        <v>0</v>
      </c>
      <c r="W1826" s="1">
        <v>823.06870000000004</v>
      </c>
      <c r="X1826" s="2" t="s">
        <v>8</v>
      </c>
      <c r="Y1826" s="1">
        <v>131.69099199999997</v>
      </c>
      <c r="Z1826" s="3">
        <v>0</v>
      </c>
      <c r="AA1826" s="3" t="s">
        <v>0</v>
      </c>
      <c r="AB1826" s="3">
        <v>0</v>
      </c>
      <c r="AC1826" s="3">
        <v>0</v>
      </c>
      <c r="AD1826" s="3" t="s">
        <v>0</v>
      </c>
      <c r="AE1826" s="3">
        <v>0</v>
      </c>
      <c r="AF1826" s="4">
        <v>0</v>
      </c>
      <c r="AG1826" s="4" t="s">
        <v>0</v>
      </c>
      <c r="AH1826" s="4">
        <v>0</v>
      </c>
      <c r="AI1826" s="4">
        <v>0</v>
      </c>
      <c r="AJ1826" s="4" t="s">
        <v>0</v>
      </c>
      <c r="AK1826" s="4">
        <v>0</v>
      </c>
      <c r="AL1826" s="4">
        <v>0</v>
      </c>
      <c r="AM1826" s="4" t="s">
        <v>1</v>
      </c>
      <c r="AN1826" s="4" t="s">
        <v>1</v>
      </c>
      <c r="AO1826" s="4" t="s">
        <v>1</v>
      </c>
      <c r="AP1826" s="4" t="s">
        <v>1</v>
      </c>
      <c r="AQ1826" s="4">
        <v>2994.6684919999993</v>
      </c>
      <c r="AR1826" s="4">
        <v>0</v>
      </c>
    </row>
    <row r="1827" spans="1:44" x14ac:dyDescent="0.25">
      <c r="A1827" s="2" t="s">
        <v>1086</v>
      </c>
      <c r="B1827" s="47">
        <v>44499</v>
      </c>
      <c r="C1827" s="2" t="s">
        <v>6</v>
      </c>
      <c r="D1827" s="2" t="s">
        <v>25</v>
      </c>
      <c r="E1827" s="2" t="s">
        <v>197</v>
      </c>
      <c r="F1827" s="2" t="s">
        <v>4625</v>
      </c>
      <c r="G1827" s="2" t="s">
        <v>3</v>
      </c>
      <c r="H1827" s="2" t="s">
        <v>4626</v>
      </c>
      <c r="I1827" s="1" t="s">
        <v>1</v>
      </c>
      <c r="J1827" s="1" t="s">
        <v>1</v>
      </c>
      <c r="K1827" s="1" t="s">
        <v>1</v>
      </c>
      <c r="L1827" s="1" t="s">
        <v>1</v>
      </c>
      <c r="M1827" s="1">
        <v>0</v>
      </c>
      <c r="N1827" s="2" t="s">
        <v>1</v>
      </c>
      <c r="O1827" s="2" t="s">
        <v>737</v>
      </c>
      <c r="P1827" s="2" t="s">
        <v>1297</v>
      </c>
      <c r="Q1827" s="1">
        <v>1499.0088000000001</v>
      </c>
      <c r="R1827" s="1">
        <v>0</v>
      </c>
      <c r="S1827" s="1">
        <v>1248.33835</v>
      </c>
      <c r="T1827" s="1">
        <v>216.09514999999999</v>
      </c>
      <c r="U1827" s="2" t="s">
        <v>8</v>
      </c>
      <c r="V1827" s="1">
        <v>34.575299999999999</v>
      </c>
      <c r="W1827" s="1">
        <v>0</v>
      </c>
      <c r="X1827" s="2" t="s">
        <v>0</v>
      </c>
      <c r="Y1827" s="1">
        <v>0</v>
      </c>
      <c r="Z1827" s="3">
        <v>0</v>
      </c>
      <c r="AA1827" s="3" t="s">
        <v>0</v>
      </c>
      <c r="AB1827" s="3">
        <v>0</v>
      </c>
      <c r="AC1827" s="3">
        <v>0</v>
      </c>
      <c r="AD1827" s="3" t="s">
        <v>0</v>
      </c>
      <c r="AE1827" s="3">
        <v>0</v>
      </c>
      <c r="AF1827" s="4">
        <v>0</v>
      </c>
      <c r="AG1827" s="4" t="s">
        <v>0</v>
      </c>
      <c r="AH1827" s="4">
        <v>0</v>
      </c>
      <c r="AI1827" s="4">
        <v>0</v>
      </c>
      <c r="AJ1827" s="4" t="s">
        <v>0</v>
      </c>
      <c r="AK1827" s="4">
        <v>0</v>
      </c>
      <c r="AL1827" s="4">
        <v>0</v>
      </c>
      <c r="AM1827" s="4" t="s">
        <v>1</v>
      </c>
      <c r="AN1827" s="4" t="s">
        <v>1</v>
      </c>
      <c r="AO1827" s="4" t="s">
        <v>1</v>
      </c>
      <c r="AP1827" s="4" t="s">
        <v>1</v>
      </c>
      <c r="AQ1827" s="4">
        <v>1499.0088000000001</v>
      </c>
      <c r="AR1827" s="4">
        <v>0</v>
      </c>
    </row>
    <row r="1828" spans="1:44" x14ac:dyDescent="0.25">
      <c r="A1828" s="2" t="s">
        <v>1087</v>
      </c>
      <c r="B1828" s="47">
        <v>44499</v>
      </c>
      <c r="C1828" s="2" t="s">
        <v>6</v>
      </c>
      <c r="D1828" s="2" t="s">
        <v>25</v>
      </c>
      <c r="E1828" s="2" t="s">
        <v>197</v>
      </c>
      <c r="F1828" s="2" t="s">
        <v>4625</v>
      </c>
      <c r="G1828" s="2" t="s">
        <v>3</v>
      </c>
      <c r="H1828" s="2" t="s">
        <v>4627</v>
      </c>
      <c r="I1828" s="1" t="s">
        <v>1</v>
      </c>
      <c r="J1828" s="1" t="s">
        <v>1</v>
      </c>
      <c r="K1828" s="1" t="s">
        <v>1</v>
      </c>
      <c r="L1828" s="1" t="s">
        <v>1</v>
      </c>
      <c r="M1828" s="1">
        <v>0</v>
      </c>
      <c r="N1828" s="2" t="s">
        <v>1</v>
      </c>
      <c r="O1828" s="2" t="s">
        <v>2</v>
      </c>
      <c r="P1828" s="2" t="s">
        <v>1</v>
      </c>
      <c r="Q1828" s="1">
        <v>2412.6059759999994</v>
      </c>
      <c r="R1828" s="1">
        <v>0</v>
      </c>
      <c r="S1828" s="1">
        <v>1891.1779000000001</v>
      </c>
      <c r="T1828" s="1">
        <v>0</v>
      </c>
      <c r="U1828" s="2" t="s">
        <v>0</v>
      </c>
      <c r="V1828" s="1">
        <v>0</v>
      </c>
      <c r="W1828" s="1">
        <v>449.50689999999997</v>
      </c>
      <c r="X1828" s="2" t="s">
        <v>0</v>
      </c>
      <c r="Y1828" s="1">
        <v>71.921176000000003</v>
      </c>
      <c r="Z1828" s="3">
        <v>0</v>
      </c>
      <c r="AA1828" s="3" t="s">
        <v>0</v>
      </c>
      <c r="AB1828" s="3">
        <v>0</v>
      </c>
      <c r="AC1828" s="3">
        <v>0</v>
      </c>
      <c r="AD1828" s="3" t="s">
        <v>0</v>
      </c>
      <c r="AE1828" s="3">
        <v>0</v>
      </c>
      <c r="AF1828" s="4">
        <v>0</v>
      </c>
      <c r="AG1828" s="4" t="s">
        <v>0</v>
      </c>
      <c r="AH1828" s="4">
        <v>0</v>
      </c>
      <c r="AI1828" s="4">
        <v>0</v>
      </c>
      <c r="AJ1828" s="4" t="s">
        <v>0</v>
      </c>
      <c r="AK1828" s="4">
        <v>0</v>
      </c>
      <c r="AL1828" s="4">
        <v>0</v>
      </c>
      <c r="AM1828" s="4" t="s">
        <v>1</v>
      </c>
      <c r="AN1828" s="4" t="s">
        <v>1</v>
      </c>
      <c r="AO1828" s="4" t="s">
        <v>1</v>
      </c>
      <c r="AP1828" s="4" t="s">
        <v>1</v>
      </c>
      <c r="AQ1828" s="4">
        <v>2412.6059759999998</v>
      </c>
      <c r="AR1828" s="4">
        <v>0</v>
      </c>
    </row>
    <row r="1829" spans="1:44" x14ac:dyDescent="0.25">
      <c r="A1829" s="2" t="s">
        <v>1088</v>
      </c>
      <c r="B1829" s="47">
        <v>44499</v>
      </c>
      <c r="C1829" s="2" t="s">
        <v>6</v>
      </c>
      <c r="D1829" s="2" t="s">
        <v>25</v>
      </c>
      <c r="E1829" s="2" t="s">
        <v>197</v>
      </c>
      <c r="F1829" s="2" t="s">
        <v>4625</v>
      </c>
      <c r="G1829" s="2" t="s">
        <v>3</v>
      </c>
      <c r="H1829" s="2" t="s">
        <v>4628</v>
      </c>
      <c r="I1829" s="1" t="s">
        <v>1</v>
      </c>
      <c r="J1829" s="1" t="s">
        <v>1</v>
      </c>
      <c r="K1829" s="1" t="s">
        <v>1</v>
      </c>
      <c r="L1829" s="1" t="s">
        <v>1</v>
      </c>
      <c r="M1829" s="1">
        <v>0</v>
      </c>
      <c r="N1829" s="2" t="s">
        <v>1</v>
      </c>
      <c r="O1829" s="2" t="s">
        <v>2</v>
      </c>
      <c r="P1829" s="2" t="s">
        <v>1</v>
      </c>
      <c r="Q1829" s="1">
        <v>5254.266528000001</v>
      </c>
      <c r="R1829" s="1">
        <v>0</v>
      </c>
      <c r="S1829" s="1">
        <v>3927.432299999999</v>
      </c>
      <c r="T1829" s="1">
        <v>0</v>
      </c>
      <c r="U1829" s="2" t="s">
        <v>0</v>
      </c>
      <c r="V1829" s="1">
        <v>0</v>
      </c>
      <c r="W1829" s="1">
        <v>1143.8226</v>
      </c>
      <c r="X1829" s="2" t="s">
        <v>8</v>
      </c>
      <c r="Y1829" s="1">
        <v>183.011628</v>
      </c>
      <c r="Z1829" s="3">
        <v>0</v>
      </c>
      <c r="AA1829" s="3" t="s">
        <v>0</v>
      </c>
      <c r="AB1829" s="3">
        <v>0</v>
      </c>
      <c r="AC1829" s="3">
        <v>0</v>
      </c>
      <c r="AD1829" s="3" t="s">
        <v>0</v>
      </c>
      <c r="AE1829" s="3">
        <v>0</v>
      </c>
      <c r="AF1829" s="4">
        <v>0</v>
      </c>
      <c r="AG1829" s="4" t="s">
        <v>0</v>
      </c>
      <c r="AH1829" s="4">
        <v>0</v>
      </c>
      <c r="AI1829" s="4">
        <v>0</v>
      </c>
      <c r="AJ1829" s="4" t="s">
        <v>0</v>
      </c>
      <c r="AK1829" s="4">
        <v>0</v>
      </c>
      <c r="AL1829" s="4">
        <v>0</v>
      </c>
      <c r="AM1829" s="4" t="s">
        <v>1</v>
      </c>
      <c r="AN1829" s="4" t="s">
        <v>1</v>
      </c>
      <c r="AO1829" s="4" t="s">
        <v>1</v>
      </c>
      <c r="AP1829" s="4" t="s">
        <v>1</v>
      </c>
      <c r="AQ1829" s="4">
        <v>5254.2665279999992</v>
      </c>
      <c r="AR1829" s="4">
        <v>0</v>
      </c>
    </row>
    <row r="1830" spans="1:44" x14ac:dyDescent="0.25">
      <c r="A1830" s="2" t="s">
        <v>1089</v>
      </c>
      <c r="B1830" s="47">
        <v>44499</v>
      </c>
      <c r="C1830" s="2" t="s">
        <v>26</v>
      </c>
      <c r="D1830" s="2" t="s">
        <v>25</v>
      </c>
      <c r="E1830" s="2" t="s">
        <v>250</v>
      </c>
      <c r="F1830" s="2" t="s">
        <v>3199</v>
      </c>
      <c r="G1830" s="2" t="s">
        <v>3</v>
      </c>
      <c r="H1830" s="2" t="s">
        <v>4629</v>
      </c>
      <c r="I1830" s="1" t="s">
        <v>1</v>
      </c>
      <c r="J1830" s="1" t="s">
        <v>1</v>
      </c>
      <c r="K1830" s="1" t="s">
        <v>1</v>
      </c>
      <c r="L1830" s="1" t="s">
        <v>1</v>
      </c>
      <c r="M1830" s="1">
        <v>0</v>
      </c>
      <c r="N1830" s="2" t="s">
        <v>1</v>
      </c>
      <c r="O1830" s="2" t="s">
        <v>919</v>
      </c>
      <c r="P1830" s="2" t="s">
        <v>920</v>
      </c>
      <c r="Q1830" s="1">
        <v>73.852649999999997</v>
      </c>
      <c r="R1830" s="1">
        <v>0</v>
      </c>
      <c r="S1830" s="1">
        <v>46.221449999999997</v>
      </c>
      <c r="T1830" s="1">
        <v>23.82</v>
      </c>
      <c r="U1830" s="2" t="s">
        <v>8</v>
      </c>
      <c r="V1830" s="1">
        <v>3.8111999999999999</v>
      </c>
      <c r="W1830" s="1">
        <v>0</v>
      </c>
      <c r="X1830" s="2" t="s">
        <v>0</v>
      </c>
      <c r="Y1830" s="1">
        <v>0</v>
      </c>
      <c r="Z1830" s="3">
        <v>0</v>
      </c>
      <c r="AA1830" s="3" t="s">
        <v>0</v>
      </c>
      <c r="AB1830" s="3">
        <v>0</v>
      </c>
      <c r="AC1830" s="3">
        <v>0</v>
      </c>
      <c r="AD1830" s="3" t="s">
        <v>0</v>
      </c>
      <c r="AE1830" s="3">
        <v>0</v>
      </c>
      <c r="AF1830" s="4">
        <v>0</v>
      </c>
      <c r="AG1830" s="4" t="s">
        <v>0</v>
      </c>
      <c r="AH1830" s="4">
        <v>0</v>
      </c>
      <c r="AI1830" s="4">
        <v>0</v>
      </c>
      <c r="AJ1830" s="4" t="s">
        <v>0</v>
      </c>
      <c r="AK1830" s="4">
        <v>0</v>
      </c>
      <c r="AL1830" s="4">
        <v>0</v>
      </c>
      <c r="AM1830" s="4" t="s">
        <v>1</v>
      </c>
      <c r="AN1830" s="4" t="s">
        <v>1</v>
      </c>
      <c r="AO1830" s="4" t="s">
        <v>1</v>
      </c>
      <c r="AP1830" s="4" t="s">
        <v>1</v>
      </c>
      <c r="AQ1830" s="4">
        <v>73.852649999999997</v>
      </c>
      <c r="AR1830" s="4">
        <v>0</v>
      </c>
    </row>
    <row r="1831" spans="1:44" x14ac:dyDescent="0.25">
      <c r="A1831" s="2" t="s">
        <v>1090</v>
      </c>
      <c r="B1831" s="47">
        <v>44499</v>
      </c>
      <c r="C1831" s="2" t="s">
        <v>26</v>
      </c>
      <c r="D1831" s="2" t="s">
        <v>25</v>
      </c>
      <c r="E1831" s="2" t="s">
        <v>250</v>
      </c>
      <c r="F1831" s="2" t="s">
        <v>3623</v>
      </c>
      <c r="G1831" s="2" t="s">
        <v>3</v>
      </c>
      <c r="H1831" s="2" t="s">
        <v>4630</v>
      </c>
      <c r="I1831" s="1" t="s">
        <v>1</v>
      </c>
      <c r="J1831" s="1" t="s">
        <v>1</v>
      </c>
      <c r="K1831" s="1" t="s">
        <v>1</v>
      </c>
      <c r="L1831" s="1" t="s">
        <v>1</v>
      </c>
      <c r="M1831" s="1">
        <v>0</v>
      </c>
      <c r="N1831" s="2" t="s">
        <v>1</v>
      </c>
      <c r="O1831" s="2" t="s">
        <v>2</v>
      </c>
      <c r="P1831" s="2" t="s">
        <v>1</v>
      </c>
      <c r="Q1831" s="1">
        <v>196.51999000000001</v>
      </c>
      <c r="R1831" s="1">
        <v>0</v>
      </c>
      <c r="S1831" s="1">
        <v>152.76015000000001</v>
      </c>
      <c r="T1831" s="1">
        <v>0</v>
      </c>
      <c r="U1831" s="2" t="s">
        <v>0</v>
      </c>
      <c r="V1831" s="1">
        <v>0</v>
      </c>
      <c r="W1831" s="1">
        <v>37.724000000000004</v>
      </c>
      <c r="X1831" s="2" t="s">
        <v>8</v>
      </c>
      <c r="Y1831" s="1">
        <v>6.0358399999999994</v>
      </c>
      <c r="Z1831" s="3">
        <v>0</v>
      </c>
      <c r="AA1831" s="3" t="s">
        <v>0</v>
      </c>
      <c r="AB1831" s="3">
        <v>0</v>
      </c>
      <c r="AC1831" s="3">
        <v>0</v>
      </c>
      <c r="AD1831" s="3" t="s">
        <v>0</v>
      </c>
      <c r="AE1831" s="3">
        <v>0</v>
      </c>
      <c r="AF1831" s="4">
        <v>0</v>
      </c>
      <c r="AG1831" s="4" t="s">
        <v>0</v>
      </c>
      <c r="AH1831" s="4">
        <v>0</v>
      </c>
      <c r="AI1831" s="4">
        <v>0</v>
      </c>
      <c r="AJ1831" s="4" t="s">
        <v>0</v>
      </c>
      <c r="AK1831" s="4">
        <v>0</v>
      </c>
      <c r="AL1831" s="4">
        <v>0</v>
      </c>
      <c r="AM1831" s="4" t="s">
        <v>1</v>
      </c>
      <c r="AN1831" s="4" t="s">
        <v>1</v>
      </c>
      <c r="AO1831" s="4" t="s">
        <v>1</v>
      </c>
      <c r="AP1831" s="4" t="s">
        <v>1</v>
      </c>
      <c r="AQ1831" s="4">
        <v>196.51999000000001</v>
      </c>
      <c r="AR1831" s="4">
        <v>0</v>
      </c>
    </row>
    <row r="1832" spans="1:44" x14ac:dyDescent="0.25">
      <c r="A1832" s="2" t="s">
        <v>1091</v>
      </c>
      <c r="B1832" s="47">
        <v>44499</v>
      </c>
      <c r="C1832" s="2" t="s">
        <v>26</v>
      </c>
      <c r="D1832" s="2" t="s">
        <v>25</v>
      </c>
      <c r="E1832" s="2" t="s">
        <v>250</v>
      </c>
      <c r="F1832" s="2" t="s">
        <v>3623</v>
      </c>
      <c r="G1832" s="2" t="s">
        <v>3</v>
      </c>
      <c r="H1832" s="2" t="s">
        <v>4631</v>
      </c>
      <c r="I1832" s="1" t="s">
        <v>1</v>
      </c>
      <c r="J1832" s="1" t="s">
        <v>1</v>
      </c>
      <c r="K1832" s="1" t="s">
        <v>1</v>
      </c>
      <c r="L1832" s="1" t="s">
        <v>1</v>
      </c>
      <c r="M1832" s="1">
        <v>0</v>
      </c>
      <c r="N1832" s="2" t="s">
        <v>1</v>
      </c>
      <c r="O1832" s="2" t="s">
        <v>2</v>
      </c>
      <c r="P1832" s="2" t="s">
        <v>1</v>
      </c>
      <c r="Q1832" s="1">
        <v>3417.538770000001</v>
      </c>
      <c r="R1832" s="1">
        <v>0</v>
      </c>
      <c r="S1832" s="1">
        <v>2759.3434500000003</v>
      </c>
      <c r="T1832" s="1">
        <v>0</v>
      </c>
      <c r="U1832" s="2" t="s">
        <v>0</v>
      </c>
      <c r="V1832" s="1">
        <v>0</v>
      </c>
      <c r="W1832" s="1">
        <v>567.40970000000004</v>
      </c>
      <c r="X1832" s="2" t="s">
        <v>8</v>
      </c>
      <c r="Y1832" s="1">
        <v>90.785620000000009</v>
      </c>
      <c r="Z1832" s="3">
        <v>0</v>
      </c>
      <c r="AA1832" s="3" t="s">
        <v>0</v>
      </c>
      <c r="AB1832" s="3">
        <v>0</v>
      </c>
      <c r="AC1832" s="3">
        <v>0</v>
      </c>
      <c r="AD1832" s="3" t="s">
        <v>0</v>
      </c>
      <c r="AE1832" s="3">
        <v>0</v>
      </c>
      <c r="AF1832" s="4">
        <v>0</v>
      </c>
      <c r="AG1832" s="4" t="s">
        <v>0</v>
      </c>
      <c r="AH1832" s="4">
        <v>0</v>
      </c>
      <c r="AI1832" s="4">
        <v>0</v>
      </c>
      <c r="AJ1832" s="4" t="s">
        <v>0</v>
      </c>
      <c r="AK1832" s="4">
        <v>0</v>
      </c>
      <c r="AL1832" s="4">
        <v>0</v>
      </c>
      <c r="AM1832" s="4" t="s">
        <v>1</v>
      </c>
      <c r="AN1832" s="4" t="s">
        <v>1</v>
      </c>
      <c r="AO1832" s="4" t="s">
        <v>1</v>
      </c>
      <c r="AP1832" s="4" t="s">
        <v>1</v>
      </c>
      <c r="AQ1832" s="4">
        <v>3417.5387700000006</v>
      </c>
      <c r="AR1832" s="4">
        <v>0</v>
      </c>
    </row>
    <row r="1833" spans="1:44" x14ac:dyDescent="0.25">
      <c r="A1833" s="2" t="s">
        <v>1092</v>
      </c>
      <c r="B1833" s="47">
        <v>44499</v>
      </c>
      <c r="C1833" s="2" t="s">
        <v>6</v>
      </c>
      <c r="D1833" s="2" t="s">
        <v>23</v>
      </c>
      <c r="E1833" s="2" t="s">
        <v>193</v>
      </c>
      <c r="F1833" s="2" t="s">
        <v>1550</v>
      </c>
      <c r="G1833" s="2" t="s">
        <v>3</v>
      </c>
      <c r="H1833" s="2" t="s">
        <v>4632</v>
      </c>
      <c r="I1833" s="1" t="s">
        <v>1</v>
      </c>
      <c r="J1833" s="1" t="s">
        <v>1</v>
      </c>
      <c r="K1833" s="1" t="s">
        <v>1</v>
      </c>
      <c r="L1833" s="1" t="s">
        <v>1</v>
      </c>
      <c r="M1833" s="1">
        <v>0</v>
      </c>
      <c r="N1833" s="2" t="s">
        <v>1</v>
      </c>
      <c r="O1833" s="2" t="s">
        <v>2</v>
      </c>
      <c r="P1833" s="2" t="s">
        <v>1</v>
      </c>
      <c r="Q1833" s="1">
        <v>7533.5551999999998</v>
      </c>
      <c r="R1833" s="1">
        <v>0</v>
      </c>
      <c r="S1833" s="1">
        <v>5775.61</v>
      </c>
      <c r="T1833" s="1">
        <v>0</v>
      </c>
      <c r="U1833" s="2" t="s">
        <v>0</v>
      </c>
      <c r="V1833" s="1">
        <v>0</v>
      </c>
      <c r="W1833" s="1">
        <v>1515.47</v>
      </c>
      <c r="X1833" s="2" t="s">
        <v>0</v>
      </c>
      <c r="Y1833" s="1">
        <v>242.4752</v>
      </c>
      <c r="Z1833" s="3">
        <v>0</v>
      </c>
      <c r="AA1833" s="3" t="s">
        <v>0</v>
      </c>
      <c r="AB1833" s="3">
        <v>0</v>
      </c>
      <c r="AC1833" s="3">
        <v>0</v>
      </c>
      <c r="AD1833" s="3" t="s">
        <v>0</v>
      </c>
      <c r="AE1833" s="3">
        <v>0</v>
      </c>
      <c r="AF1833" s="4">
        <v>0</v>
      </c>
      <c r="AG1833" s="4" t="s">
        <v>0</v>
      </c>
      <c r="AH1833" s="4">
        <v>0</v>
      </c>
      <c r="AI1833" s="4">
        <v>0</v>
      </c>
      <c r="AJ1833" s="4" t="s">
        <v>0</v>
      </c>
      <c r="AK1833" s="4">
        <v>0</v>
      </c>
      <c r="AL1833" s="4">
        <v>0</v>
      </c>
      <c r="AM1833" s="4" t="s">
        <v>1</v>
      </c>
      <c r="AN1833" s="4" t="s">
        <v>1</v>
      </c>
      <c r="AO1833" s="4" t="s">
        <v>1</v>
      </c>
      <c r="AP1833" s="4" t="s">
        <v>1</v>
      </c>
      <c r="AQ1833" s="4">
        <v>7533.5551999999998</v>
      </c>
      <c r="AR1833" s="4">
        <v>0</v>
      </c>
    </row>
    <row r="1834" spans="1:44" x14ac:dyDescent="0.25">
      <c r="A1834" s="2" t="s">
        <v>1093</v>
      </c>
      <c r="B1834" s="47">
        <v>44499</v>
      </c>
      <c r="C1834" s="2" t="s">
        <v>26</v>
      </c>
      <c r="D1834" s="2" t="s">
        <v>23</v>
      </c>
      <c r="E1834" s="2" t="s">
        <v>355</v>
      </c>
      <c r="F1834" s="2" t="s">
        <v>1521</v>
      </c>
      <c r="G1834" s="2" t="s">
        <v>3</v>
      </c>
      <c r="H1834" s="2" t="s">
        <v>4633</v>
      </c>
      <c r="I1834" s="1" t="s">
        <v>1</v>
      </c>
      <c r="J1834" s="1" t="s">
        <v>1</v>
      </c>
      <c r="K1834" s="1" t="s">
        <v>1</v>
      </c>
      <c r="L1834" s="1" t="s">
        <v>1</v>
      </c>
      <c r="M1834" s="1">
        <v>0</v>
      </c>
      <c r="N1834" s="2" t="s">
        <v>1</v>
      </c>
      <c r="O1834" s="2" t="s">
        <v>1205</v>
      </c>
      <c r="P1834" s="2" t="s">
        <v>731</v>
      </c>
      <c r="Q1834" s="1">
        <v>83.36</v>
      </c>
      <c r="R1834" s="1">
        <v>0</v>
      </c>
      <c r="S1834" s="1">
        <v>83.36</v>
      </c>
      <c r="T1834" s="1">
        <v>0</v>
      </c>
      <c r="U1834" s="2" t="s">
        <v>0</v>
      </c>
      <c r="V1834" s="1">
        <v>0</v>
      </c>
      <c r="W1834" s="1">
        <v>0</v>
      </c>
      <c r="X1834" s="2" t="s">
        <v>0</v>
      </c>
      <c r="Y1834" s="1">
        <v>0</v>
      </c>
      <c r="Z1834" s="3">
        <v>0</v>
      </c>
      <c r="AA1834" s="3" t="s">
        <v>0</v>
      </c>
      <c r="AB1834" s="3">
        <v>0</v>
      </c>
      <c r="AC1834" s="3">
        <v>0</v>
      </c>
      <c r="AD1834" s="3" t="s">
        <v>0</v>
      </c>
      <c r="AE1834" s="3">
        <v>0</v>
      </c>
      <c r="AF1834" s="4">
        <v>0</v>
      </c>
      <c r="AG1834" s="4" t="s">
        <v>0</v>
      </c>
      <c r="AH1834" s="4">
        <v>0</v>
      </c>
      <c r="AI1834" s="4">
        <v>0</v>
      </c>
      <c r="AJ1834" s="4" t="s">
        <v>0</v>
      </c>
      <c r="AK1834" s="4">
        <v>0</v>
      </c>
      <c r="AL1834" s="4">
        <v>0</v>
      </c>
      <c r="AM1834" s="4" t="s">
        <v>1</v>
      </c>
      <c r="AN1834" s="4" t="s">
        <v>1</v>
      </c>
      <c r="AO1834" s="4" t="s">
        <v>1</v>
      </c>
      <c r="AP1834" s="4" t="s">
        <v>1</v>
      </c>
      <c r="AQ1834" s="4">
        <v>83.36</v>
      </c>
      <c r="AR1834" s="4">
        <v>0</v>
      </c>
    </row>
    <row r="1835" spans="1:44" x14ac:dyDescent="0.25">
      <c r="A1835" s="2" t="s">
        <v>1094</v>
      </c>
      <c r="B1835" s="47">
        <v>44499</v>
      </c>
      <c r="C1835" s="2" t="s">
        <v>26</v>
      </c>
      <c r="D1835" s="2" t="s">
        <v>23</v>
      </c>
      <c r="E1835" s="2" t="s">
        <v>355</v>
      </c>
      <c r="F1835" s="2" t="s">
        <v>1468</v>
      </c>
      <c r="G1835" s="2" t="s">
        <v>3</v>
      </c>
      <c r="H1835" s="2" t="s">
        <v>4634</v>
      </c>
      <c r="I1835" s="1" t="s">
        <v>1</v>
      </c>
      <c r="J1835" s="1" t="s">
        <v>1</v>
      </c>
      <c r="K1835" s="1" t="s">
        <v>1</v>
      </c>
      <c r="L1835" s="1" t="s">
        <v>1</v>
      </c>
      <c r="M1835" s="1">
        <v>0</v>
      </c>
      <c r="N1835" s="2" t="s">
        <v>1</v>
      </c>
      <c r="O1835" s="2" t="s">
        <v>2</v>
      </c>
      <c r="P1835" s="2" t="s">
        <v>1</v>
      </c>
      <c r="Q1835" s="1">
        <v>2489.8991759999994</v>
      </c>
      <c r="R1835" s="1">
        <v>0</v>
      </c>
      <c r="S1835" s="1">
        <v>1683.2071999999998</v>
      </c>
      <c r="T1835" s="1">
        <v>0</v>
      </c>
      <c r="U1835" s="2" t="s">
        <v>0</v>
      </c>
      <c r="V1835" s="1">
        <v>0</v>
      </c>
      <c r="W1835" s="1">
        <v>695.42410000000007</v>
      </c>
      <c r="X1835" s="2" t="s">
        <v>0</v>
      </c>
      <c r="Y1835" s="1">
        <v>111.26787600000002</v>
      </c>
      <c r="Z1835" s="3">
        <v>0</v>
      </c>
      <c r="AA1835" s="3" t="s">
        <v>0</v>
      </c>
      <c r="AB1835" s="3">
        <v>0</v>
      </c>
      <c r="AC1835" s="3">
        <v>0</v>
      </c>
      <c r="AD1835" s="3" t="s">
        <v>0</v>
      </c>
      <c r="AE1835" s="3">
        <v>0</v>
      </c>
      <c r="AF1835" s="4">
        <v>0</v>
      </c>
      <c r="AG1835" s="4" t="s">
        <v>0</v>
      </c>
      <c r="AH1835" s="4">
        <v>0</v>
      </c>
      <c r="AI1835" s="4">
        <v>0</v>
      </c>
      <c r="AJ1835" s="4" t="s">
        <v>0</v>
      </c>
      <c r="AK1835" s="4">
        <v>0</v>
      </c>
      <c r="AL1835" s="4">
        <v>0</v>
      </c>
      <c r="AM1835" s="4" t="s">
        <v>1</v>
      </c>
      <c r="AN1835" s="4" t="s">
        <v>1</v>
      </c>
      <c r="AO1835" s="4" t="s">
        <v>1</v>
      </c>
      <c r="AP1835" s="4" t="s">
        <v>1</v>
      </c>
      <c r="AQ1835" s="4">
        <v>2489.8991759999999</v>
      </c>
      <c r="AR1835" s="4">
        <v>0</v>
      </c>
    </row>
    <row r="1836" spans="1:44" x14ac:dyDescent="0.25">
      <c r="A1836" s="2" t="s">
        <v>1095</v>
      </c>
      <c r="B1836" s="47">
        <v>44499</v>
      </c>
      <c r="C1836" s="2" t="s">
        <v>6</v>
      </c>
      <c r="D1836" s="2" t="s">
        <v>21</v>
      </c>
      <c r="E1836" s="2" t="s">
        <v>191</v>
      </c>
      <c r="F1836" s="2" t="s">
        <v>4555</v>
      </c>
      <c r="G1836" s="2" t="s">
        <v>3</v>
      </c>
      <c r="H1836" s="2" t="s">
        <v>4635</v>
      </c>
      <c r="I1836" s="1" t="s">
        <v>1</v>
      </c>
      <c r="J1836" s="1" t="s">
        <v>1</v>
      </c>
      <c r="K1836" s="1" t="s">
        <v>1</v>
      </c>
      <c r="L1836" s="1" t="s">
        <v>1</v>
      </c>
      <c r="M1836" s="1">
        <v>0</v>
      </c>
      <c r="N1836" s="2" t="s">
        <v>1</v>
      </c>
      <c r="O1836" s="2" t="s">
        <v>2</v>
      </c>
      <c r="P1836" s="2" t="s">
        <v>1</v>
      </c>
      <c r="Q1836" s="1">
        <v>6950.8247839999995</v>
      </c>
      <c r="R1836" s="1">
        <v>0</v>
      </c>
      <c r="S1836" s="1">
        <v>5249.6468000000004</v>
      </c>
      <c r="T1836" s="1">
        <v>0</v>
      </c>
      <c r="U1836" s="2" t="s">
        <v>0</v>
      </c>
      <c r="V1836" s="1">
        <v>0</v>
      </c>
      <c r="W1836" s="1">
        <v>1466.5327000000002</v>
      </c>
      <c r="X1836" s="2" t="s">
        <v>0</v>
      </c>
      <c r="Y1836" s="1">
        <v>234.64528399999998</v>
      </c>
      <c r="Z1836" s="3">
        <v>0</v>
      </c>
      <c r="AA1836" s="3" t="s">
        <v>0</v>
      </c>
      <c r="AB1836" s="3">
        <v>0</v>
      </c>
      <c r="AC1836" s="3">
        <v>0</v>
      </c>
      <c r="AD1836" s="3" t="s">
        <v>0</v>
      </c>
      <c r="AE1836" s="3">
        <v>0</v>
      </c>
      <c r="AF1836" s="4">
        <v>0</v>
      </c>
      <c r="AG1836" s="4" t="s">
        <v>0</v>
      </c>
      <c r="AH1836" s="4">
        <v>0</v>
      </c>
      <c r="AI1836" s="4">
        <v>0</v>
      </c>
      <c r="AJ1836" s="4" t="s">
        <v>0</v>
      </c>
      <c r="AK1836" s="4">
        <v>0</v>
      </c>
      <c r="AL1836" s="4">
        <v>0</v>
      </c>
      <c r="AM1836" s="4" t="s">
        <v>1</v>
      </c>
      <c r="AN1836" s="4" t="s">
        <v>1</v>
      </c>
      <c r="AO1836" s="4" t="s">
        <v>1</v>
      </c>
      <c r="AP1836" s="4" t="s">
        <v>1</v>
      </c>
      <c r="AQ1836" s="4">
        <v>6950.8247840000004</v>
      </c>
      <c r="AR1836" s="4">
        <v>0</v>
      </c>
    </row>
    <row r="1837" spans="1:44" x14ac:dyDescent="0.25">
      <c r="A1837" s="2" t="s">
        <v>1096</v>
      </c>
      <c r="B1837" s="47">
        <v>44499</v>
      </c>
      <c r="C1837" s="2" t="s">
        <v>6</v>
      </c>
      <c r="D1837" s="2" t="s">
        <v>892</v>
      </c>
      <c r="E1837" s="2" t="s">
        <v>893</v>
      </c>
      <c r="F1837" s="2" t="s">
        <v>1224</v>
      </c>
      <c r="G1837" s="2" t="s">
        <v>3</v>
      </c>
      <c r="H1837" s="2" t="s">
        <v>4636</v>
      </c>
      <c r="I1837" s="1" t="s">
        <v>1</v>
      </c>
      <c r="J1837" s="1" t="s">
        <v>1</v>
      </c>
      <c r="K1837" s="1" t="s">
        <v>1</v>
      </c>
      <c r="L1837" s="1" t="s">
        <v>1</v>
      </c>
      <c r="M1837" s="1">
        <v>0</v>
      </c>
      <c r="N1837" s="2" t="s">
        <v>1</v>
      </c>
      <c r="O1837" s="2" t="s">
        <v>900</v>
      </c>
      <c r="P1837" s="2" t="s">
        <v>1333</v>
      </c>
      <c r="Q1837" s="1">
        <v>182.858</v>
      </c>
      <c r="R1837" s="1">
        <v>0</v>
      </c>
      <c r="S1837" s="1">
        <v>127.10239999999999</v>
      </c>
      <c r="T1837" s="1">
        <v>48.065199999999997</v>
      </c>
      <c r="U1837" s="2" t="s">
        <v>8</v>
      </c>
      <c r="V1837" s="1">
        <v>7.6904000000000003</v>
      </c>
      <c r="W1837" s="1">
        <v>0</v>
      </c>
      <c r="X1837" s="2" t="s">
        <v>0</v>
      </c>
      <c r="Y1837" s="1">
        <v>0</v>
      </c>
      <c r="Z1837" s="3">
        <v>0</v>
      </c>
      <c r="AA1837" s="3" t="s">
        <v>0</v>
      </c>
      <c r="AB1837" s="3">
        <v>0</v>
      </c>
      <c r="AC1837" s="3">
        <v>0</v>
      </c>
      <c r="AD1837" s="3" t="s">
        <v>0</v>
      </c>
      <c r="AE1837" s="3">
        <v>0</v>
      </c>
      <c r="AF1837" s="4">
        <v>0</v>
      </c>
      <c r="AG1837" s="4" t="s">
        <v>0</v>
      </c>
      <c r="AH1837" s="4">
        <v>0</v>
      </c>
      <c r="AI1837" s="4">
        <v>0</v>
      </c>
      <c r="AJ1837" s="4" t="s">
        <v>0</v>
      </c>
      <c r="AK1837" s="4">
        <v>0</v>
      </c>
      <c r="AL1837" s="4">
        <v>0</v>
      </c>
      <c r="AM1837" s="4" t="s">
        <v>1</v>
      </c>
      <c r="AN1837" s="4" t="s">
        <v>1</v>
      </c>
      <c r="AO1837" s="4" t="s">
        <v>1</v>
      </c>
      <c r="AP1837" s="4" t="s">
        <v>1</v>
      </c>
      <c r="AQ1837" s="4">
        <v>182.858</v>
      </c>
      <c r="AR1837" s="4">
        <v>0</v>
      </c>
    </row>
    <row r="1838" spans="1:44" x14ac:dyDescent="0.25">
      <c r="A1838" s="2" t="s">
        <v>1097</v>
      </c>
      <c r="B1838" s="47">
        <v>44499</v>
      </c>
      <c r="C1838" s="2" t="s">
        <v>6</v>
      </c>
      <c r="D1838" s="2" t="s">
        <v>892</v>
      </c>
      <c r="E1838" s="2" t="s">
        <v>893</v>
      </c>
      <c r="F1838" s="2" t="s">
        <v>1224</v>
      </c>
      <c r="G1838" s="2" t="s">
        <v>3</v>
      </c>
      <c r="H1838" s="2" t="s">
        <v>4637</v>
      </c>
      <c r="I1838" s="1" t="s">
        <v>1</v>
      </c>
      <c r="J1838" s="1" t="s">
        <v>1</v>
      </c>
      <c r="K1838" s="1" t="s">
        <v>1</v>
      </c>
      <c r="L1838" s="1" t="s">
        <v>1</v>
      </c>
      <c r="M1838" s="1">
        <v>0</v>
      </c>
      <c r="N1838" s="2" t="s">
        <v>1</v>
      </c>
      <c r="O1838" s="2" t="s">
        <v>2</v>
      </c>
      <c r="P1838" s="2" t="s">
        <v>1</v>
      </c>
      <c r="Q1838" s="1">
        <v>3639.7459260000005</v>
      </c>
      <c r="R1838" s="1">
        <v>0</v>
      </c>
      <c r="S1838" s="1">
        <v>2973.5464999999999</v>
      </c>
      <c r="T1838" s="1">
        <v>0</v>
      </c>
      <c r="U1838" s="2" t="s">
        <v>0</v>
      </c>
      <c r="V1838" s="1">
        <v>0</v>
      </c>
      <c r="W1838" s="1">
        <v>574.30984999999998</v>
      </c>
      <c r="X1838" s="2" t="s">
        <v>0</v>
      </c>
      <c r="Y1838" s="1">
        <v>91.889576000000019</v>
      </c>
      <c r="Z1838" s="3">
        <v>0</v>
      </c>
      <c r="AA1838" s="3" t="s">
        <v>0</v>
      </c>
      <c r="AB1838" s="3">
        <v>0</v>
      </c>
      <c r="AC1838" s="3">
        <v>0</v>
      </c>
      <c r="AD1838" s="3" t="s">
        <v>0</v>
      </c>
      <c r="AE1838" s="3">
        <v>0</v>
      </c>
      <c r="AF1838" s="4">
        <v>0</v>
      </c>
      <c r="AG1838" s="4" t="s">
        <v>0</v>
      </c>
      <c r="AH1838" s="4">
        <v>0</v>
      </c>
      <c r="AI1838" s="4">
        <v>0</v>
      </c>
      <c r="AJ1838" s="4" t="s">
        <v>0</v>
      </c>
      <c r="AK1838" s="4">
        <v>0</v>
      </c>
      <c r="AL1838" s="4">
        <v>0</v>
      </c>
      <c r="AM1838" s="4" t="s">
        <v>1</v>
      </c>
      <c r="AN1838" s="4" t="s">
        <v>1</v>
      </c>
      <c r="AO1838" s="4" t="s">
        <v>1</v>
      </c>
      <c r="AP1838" s="4" t="s">
        <v>1</v>
      </c>
      <c r="AQ1838" s="4">
        <v>3639.7459260000001</v>
      </c>
      <c r="AR1838" s="4">
        <v>0</v>
      </c>
    </row>
    <row r="1839" spans="1:44" x14ac:dyDescent="0.25">
      <c r="A1839" s="2" t="s">
        <v>1098</v>
      </c>
      <c r="B1839" s="47">
        <v>44499</v>
      </c>
      <c r="C1839" s="2" t="s">
        <v>6</v>
      </c>
      <c r="D1839" s="2" t="s">
        <v>892</v>
      </c>
      <c r="E1839" s="2" t="s">
        <v>893</v>
      </c>
      <c r="F1839" s="2" t="s">
        <v>1224</v>
      </c>
      <c r="G1839" s="2" t="s">
        <v>3</v>
      </c>
      <c r="H1839" s="2" t="s">
        <v>4638</v>
      </c>
      <c r="I1839" s="1" t="s">
        <v>1</v>
      </c>
      <c r="J1839" s="1" t="s">
        <v>1</v>
      </c>
      <c r="K1839" s="1" t="s">
        <v>1</v>
      </c>
      <c r="L1839" s="1" t="s">
        <v>1</v>
      </c>
      <c r="M1839" s="1">
        <v>0</v>
      </c>
      <c r="N1839" s="2" t="s">
        <v>1</v>
      </c>
      <c r="O1839" s="2" t="s">
        <v>2</v>
      </c>
      <c r="P1839" s="2" t="s">
        <v>1</v>
      </c>
      <c r="Q1839" s="1">
        <v>3879.4066279999988</v>
      </c>
      <c r="R1839" s="1">
        <v>0</v>
      </c>
      <c r="S1839" s="1">
        <v>2792.3819500000004</v>
      </c>
      <c r="T1839" s="1">
        <v>0</v>
      </c>
      <c r="U1839" s="2" t="s">
        <v>0</v>
      </c>
      <c r="V1839" s="1">
        <v>0</v>
      </c>
      <c r="W1839" s="1">
        <v>937.09014999999999</v>
      </c>
      <c r="X1839" s="2" t="s">
        <v>8</v>
      </c>
      <c r="Y1839" s="1">
        <v>149.93452799999997</v>
      </c>
      <c r="Z1839" s="3">
        <v>0</v>
      </c>
      <c r="AA1839" s="3" t="s">
        <v>0</v>
      </c>
      <c r="AB1839" s="3">
        <v>0</v>
      </c>
      <c r="AC1839" s="3">
        <v>0</v>
      </c>
      <c r="AD1839" s="3" t="s">
        <v>0</v>
      </c>
      <c r="AE1839" s="3">
        <v>0</v>
      </c>
      <c r="AF1839" s="4">
        <v>0</v>
      </c>
      <c r="AG1839" s="4" t="s">
        <v>0</v>
      </c>
      <c r="AH1839" s="4">
        <v>0</v>
      </c>
      <c r="AI1839" s="4">
        <v>0</v>
      </c>
      <c r="AJ1839" s="4" t="s">
        <v>0</v>
      </c>
      <c r="AK1839" s="4">
        <v>0</v>
      </c>
      <c r="AL1839" s="4">
        <v>0</v>
      </c>
      <c r="AM1839" s="4" t="s">
        <v>1</v>
      </c>
      <c r="AN1839" s="4" t="s">
        <v>1</v>
      </c>
      <c r="AO1839" s="4" t="s">
        <v>1</v>
      </c>
      <c r="AP1839" s="4" t="s">
        <v>1</v>
      </c>
      <c r="AQ1839" s="4">
        <v>3879.4066280000002</v>
      </c>
      <c r="AR1839" s="4">
        <v>0</v>
      </c>
    </row>
    <row r="1840" spans="1:44" x14ac:dyDescent="0.25">
      <c r="A1840" s="2" t="s">
        <v>1099</v>
      </c>
      <c r="B1840" s="47">
        <v>44499</v>
      </c>
      <c r="C1840" s="2" t="s">
        <v>26</v>
      </c>
      <c r="D1840" s="2" t="s">
        <v>892</v>
      </c>
      <c r="E1840" s="2" t="s">
        <v>894</v>
      </c>
      <c r="F1840" s="2" t="s">
        <v>1223</v>
      </c>
      <c r="G1840" s="2" t="s">
        <v>12</v>
      </c>
      <c r="H1840" s="2" t="s">
        <v>1</v>
      </c>
      <c r="I1840" s="1" t="s">
        <v>1718</v>
      </c>
      <c r="J1840" s="1" t="s">
        <v>1</v>
      </c>
      <c r="K1840" s="1" t="s">
        <v>4639</v>
      </c>
      <c r="L1840" s="1" t="s">
        <v>4493</v>
      </c>
      <c r="M1840" s="1">
        <v>5.64</v>
      </c>
      <c r="N1840" s="2" t="s">
        <v>11</v>
      </c>
      <c r="O1840" s="2" t="s">
        <v>4640</v>
      </c>
      <c r="P1840" s="2" t="s">
        <v>4641</v>
      </c>
      <c r="Q1840" s="1">
        <v>-5.6375999999999999</v>
      </c>
      <c r="R1840" s="1">
        <v>0</v>
      </c>
      <c r="S1840" s="1">
        <v>0</v>
      </c>
      <c r="T1840" s="1">
        <v>0</v>
      </c>
      <c r="U1840" s="2" t="s">
        <v>0</v>
      </c>
      <c r="V1840" s="1">
        <v>0</v>
      </c>
      <c r="W1840" s="1">
        <v>-4.8600000000000003</v>
      </c>
      <c r="X1840" s="2" t="s">
        <v>8</v>
      </c>
      <c r="Y1840" s="1">
        <v>-0.77759999999999996</v>
      </c>
      <c r="Z1840" s="3">
        <v>0</v>
      </c>
      <c r="AA1840" s="3" t="s">
        <v>0</v>
      </c>
      <c r="AB1840" s="3">
        <v>0</v>
      </c>
      <c r="AC1840" s="3">
        <v>0</v>
      </c>
      <c r="AD1840" s="3" t="s">
        <v>0</v>
      </c>
      <c r="AE1840" s="3">
        <v>0</v>
      </c>
      <c r="AF1840" s="4">
        <v>0</v>
      </c>
      <c r="AG1840" s="4" t="s">
        <v>0</v>
      </c>
      <c r="AH1840" s="4">
        <v>0</v>
      </c>
      <c r="AI1840" s="4">
        <v>0</v>
      </c>
      <c r="AJ1840" s="4" t="s">
        <v>0</v>
      </c>
      <c r="AK1840" s="4">
        <v>0</v>
      </c>
      <c r="AL1840" s="4">
        <v>0</v>
      </c>
      <c r="AM1840" s="4" t="s">
        <v>1</v>
      </c>
      <c r="AN1840" s="4" t="s">
        <v>1</v>
      </c>
      <c r="AO1840" s="4" t="s">
        <v>1</v>
      </c>
      <c r="AP1840" s="4" t="s">
        <v>1</v>
      </c>
      <c r="AQ1840" s="4">
        <v>-5.6375999999999999</v>
      </c>
      <c r="AR1840" s="4">
        <v>0</v>
      </c>
    </row>
    <row r="1841" spans="1:44" x14ac:dyDescent="0.25">
      <c r="A1841" s="2" t="s">
        <v>1100</v>
      </c>
      <c r="B1841" s="47">
        <v>44499</v>
      </c>
      <c r="C1841" s="2" t="s">
        <v>26</v>
      </c>
      <c r="D1841" s="2" t="s">
        <v>892</v>
      </c>
      <c r="E1841" s="2" t="s">
        <v>894</v>
      </c>
      <c r="F1841" s="2" t="s">
        <v>1304</v>
      </c>
      <c r="G1841" s="2" t="s">
        <v>3</v>
      </c>
      <c r="H1841" s="2" t="s">
        <v>4642</v>
      </c>
      <c r="I1841" s="1" t="s">
        <v>1</v>
      </c>
      <c r="J1841" s="1" t="s">
        <v>1</v>
      </c>
      <c r="K1841" s="1" t="s">
        <v>1</v>
      </c>
      <c r="L1841" s="1" t="s">
        <v>1</v>
      </c>
      <c r="M1841" s="1">
        <v>0</v>
      </c>
      <c r="N1841" s="2" t="s">
        <v>1</v>
      </c>
      <c r="O1841" s="2" t="s">
        <v>2</v>
      </c>
      <c r="P1841" s="2" t="s">
        <v>1</v>
      </c>
      <c r="Q1841" s="1">
        <v>72.881199999999993</v>
      </c>
      <c r="R1841" s="1">
        <v>0</v>
      </c>
      <c r="S1841" s="1">
        <v>5.519999999999996</v>
      </c>
      <c r="T1841" s="1">
        <v>0</v>
      </c>
      <c r="U1841" s="2" t="s">
        <v>0</v>
      </c>
      <c r="V1841" s="1">
        <v>0</v>
      </c>
      <c r="W1841" s="1">
        <v>58.07</v>
      </c>
      <c r="X1841" s="2" t="s">
        <v>8</v>
      </c>
      <c r="Y1841" s="1">
        <v>9.2912000000000017</v>
      </c>
      <c r="Z1841" s="3">
        <v>0</v>
      </c>
      <c r="AA1841" s="3" t="s">
        <v>0</v>
      </c>
      <c r="AB1841" s="3">
        <v>0</v>
      </c>
      <c r="AC1841" s="3">
        <v>0</v>
      </c>
      <c r="AD1841" s="3" t="s">
        <v>0</v>
      </c>
      <c r="AE1841" s="3">
        <v>0</v>
      </c>
      <c r="AF1841" s="4">
        <v>0</v>
      </c>
      <c r="AG1841" s="4" t="s">
        <v>0</v>
      </c>
      <c r="AH1841" s="4">
        <v>0</v>
      </c>
      <c r="AI1841" s="4">
        <v>0</v>
      </c>
      <c r="AJ1841" s="4" t="s">
        <v>0</v>
      </c>
      <c r="AK1841" s="4">
        <v>0</v>
      </c>
      <c r="AL1841" s="4">
        <v>0</v>
      </c>
      <c r="AM1841" s="4" t="s">
        <v>1</v>
      </c>
      <c r="AN1841" s="4" t="s">
        <v>1</v>
      </c>
      <c r="AO1841" s="4" t="s">
        <v>1</v>
      </c>
      <c r="AP1841" s="4" t="s">
        <v>1</v>
      </c>
      <c r="AQ1841" s="4">
        <v>72.881199999999993</v>
      </c>
      <c r="AR1841" s="4">
        <v>0</v>
      </c>
    </row>
    <row r="1842" spans="1:44" x14ac:dyDescent="0.25">
      <c r="A1842" s="2" t="s">
        <v>1101</v>
      </c>
      <c r="B1842" s="47">
        <v>44499</v>
      </c>
      <c r="C1842" s="2" t="s">
        <v>6</v>
      </c>
      <c r="D1842" s="2" t="s">
        <v>18</v>
      </c>
      <c r="E1842" s="2" t="s">
        <v>184</v>
      </c>
      <c r="F1842" s="2" t="s">
        <v>1543</v>
      </c>
      <c r="G1842" s="2" t="s">
        <v>3</v>
      </c>
      <c r="H1842" s="2" t="s">
        <v>4643</v>
      </c>
      <c r="I1842" s="1" t="s">
        <v>1</v>
      </c>
      <c r="J1842" s="1" t="s">
        <v>1</v>
      </c>
      <c r="K1842" s="1" t="s">
        <v>1</v>
      </c>
      <c r="L1842" s="1" t="s">
        <v>1</v>
      </c>
      <c r="M1842" s="1">
        <v>0</v>
      </c>
      <c r="N1842" s="2" t="s">
        <v>1</v>
      </c>
      <c r="O1842" s="2" t="s">
        <v>2</v>
      </c>
      <c r="P1842" s="2" t="s">
        <v>1</v>
      </c>
      <c r="Q1842" s="1">
        <v>8627.6701320000029</v>
      </c>
      <c r="R1842" s="1">
        <v>0</v>
      </c>
      <c r="S1842" s="1">
        <v>6428.5188499999995</v>
      </c>
      <c r="T1842" s="1">
        <v>0</v>
      </c>
      <c r="U1842" s="2" t="s">
        <v>0</v>
      </c>
      <c r="V1842" s="1">
        <v>0</v>
      </c>
      <c r="W1842" s="1">
        <v>1895.8198500000005</v>
      </c>
      <c r="X1842" s="2" t="s">
        <v>8</v>
      </c>
      <c r="Y1842" s="1">
        <v>303.33143199999995</v>
      </c>
      <c r="Z1842" s="3">
        <v>0</v>
      </c>
      <c r="AA1842" s="3" t="s">
        <v>0</v>
      </c>
      <c r="AB1842" s="3">
        <v>0</v>
      </c>
      <c r="AC1842" s="3">
        <v>0</v>
      </c>
      <c r="AD1842" s="3" t="s">
        <v>0</v>
      </c>
      <c r="AE1842" s="3">
        <v>0</v>
      </c>
      <c r="AF1842" s="4">
        <v>0</v>
      </c>
      <c r="AG1842" s="4" t="s">
        <v>0</v>
      </c>
      <c r="AH1842" s="4">
        <v>0</v>
      </c>
      <c r="AI1842" s="4">
        <v>0</v>
      </c>
      <c r="AJ1842" s="4" t="s">
        <v>0</v>
      </c>
      <c r="AK1842" s="4">
        <v>0</v>
      </c>
      <c r="AL1842" s="4">
        <v>0</v>
      </c>
      <c r="AM1842" s="4" t="s">
        <v>1</v>
      </c>
      <c r="AN1842" s="4" t="s">
        <v>1</v>
      </c>
      <c r="AO1842" s="4" t="s">
        <v>1</v>
      </c>
      <c r="AP1842" s="4" t="s">
        <v>1</v>
      </c>
      <c r="AQ1842" s="4">
        <v>8627.6701319999993</v>
      </c>
      <c r="AR1842" s="4">
        <v>0</v>
      </c>
    </row>
    <row r="1843" spans="1:44" x14ac:dyDescent="0.25">
      <c r="A1843" s="2" t="s">
        <v>1102</v>
      </c>
      <c r="B1843" s="47">
        <v>44499</v>
      </c>
      <c r="C1843" s="2" t="s">
        <v>6</v>
      </c>
      <c r="D1843" s="2" t="s">
        <v>16</v>
      </c>
      <c r="E1843" s="2" t="s">
        <v>182</v>
      </c>
      <c r="F1843" s="2" t="s">
        <v>4644</v>
      </c>
      <c r="G1843" s="2" t="s">
        <v>3</v>
      </c>
      <c r="H1843" s="2" t="s">
        <v>4645</v>
      </c>
      <c r="I1843" s="1" t="s">
        <v>1</v>
      </c>
      <c r="J1843" s="1" t="s">
        <v>1</v>
      </c>
      <c r="K1843" s="1" t="s">
        <v>1</v>
      </c>
      <c r="L1843" s="1" t="s">
        <v>1</v>
      </c>
      <c r="M1843" s="1">
        <v>0</v>
      </c>
      <c r="N1843" s="2" t="s">
        <v>1</v>
      </c>
      <c r="O1843" s="2" t="s">
        <v>2</v>
      </c>
      <c r="P1843" s="2" t="s">
        <v>1</v>
      </c>
      <c r="Q1843" s="1">
        <v>4664.4680600000002</v>
      </c>
      <c r="R1843" s="1">
        <v>0</v>
      </c>
      <c r="S1843" s="1">
        <v>3049.0747499999993</v>
      </c>
      <c r="T1843" s="1">
        <v>0</v>
      </c>
      <c r="U1843" s="2" t="s">
        <v>0</v>
      </c>
      <c r="V1843" s="1">
        <v>0</v>
      </c>
      <c r="W1843" s="1">
        <v>1392.5804499999999</v>
      </c>
      <c r="X1843" s="2" t="s">
        <v>8</v>
      </c>
      <c r="Y1843" s="1">
        <v>222.81285999999997</v>
      </c>
      <c r="Z1843" s="3">
        <v>0</v>
      </c>
      <c r="AA1843" s="3" t="s">
        <v>0</v>
      </c>
      <c r="AB1843" s="3">
        <v>0</v>
      </c>
      <c r="AC1843" s="3">
        <v>0</v>
      </c>
      <c r="AD1843" s="3" t="s">
        <v>0</v>
      </c>
      <c r="AE1843" s="3">
        <v>0</v>
      </c>
      <c r="AF1843" s="4">
        <v>0</v>
      </c>
      <c r="AG1843" s="4" t="s">
        <v>0</v>
      </c>
      <c r="AH1843" s="4">
        <v>0</v>
      </c>
      <c r="AI1843" s="4">
        <v>0</v>
      </c>
      <c r="AJ1843" s="4" t="s">
        <v>0</v>
      </c>
      <c r="AK1843" s="4">
        <v>0</v>
      </c>
      <c r="AL1843" s="4">
        <v>0</v>
      </c>
      <c r="AM1843" s="4" t="s">
        <v>1</v>
      </c>
      <c r="AN1843" s="4" t="s">
        <v>1</v>
      </c>
      <c r="AO1843" s="4" t="s">
        <v>1</v>
      </c>
      <c r="AP1843" s="4" t="s">
        <v>1</v>
      </c>
      <c r="AQ1843" s="4">
        <v>4664.4680599999992</v>
      </c>
      <c r="AR1843" s="4">
        <v>0</v>
      </c>
    </row>
    <row r="1844" spans="1:44" x14ac:dyDescent="0.25">
      <c r="A1844" s="2" t="s">
        <v>1103</v>
      </c>
      <c r="B1844" s="47">
        <v>44499</v>
      </c>
      <c r="C1844" s="2" t="s">
        <v>6</v>
      </c>
      <c r="D1844" s="2" t="s">
        <v>13</v>
      </c>
      <c r="E1844" s="2" t="s">
        <v>180</v>
      </c>
      <c r="F1844" s="2" t="s">
        <v>4646</v>
      </c>
      <c r="G1844" s="2" t="s">
        <v>3</v>
      </c>
      <c r="H1844" s="2" t="s">
        <v>4647</v>
      </c>
      <c r="I1844" s="1" t="s">
        <v>1</v>
      </c>
      <c r="J1844" s="1" t="s">
        <v>1</v>
      </c>
      <c r="K1844" s="1" t="s">
        <v>1</v>
      </c>
      <c r="L1844" s="1" t="s">
        <v>1</v>
      </c>
      <c r="M1844" s="1">
        <v>0</v>
      </c>
      <c r="N1844" s="2" t="s">
        <v>1</v>
      </c>
      <c r="O1844" s="2" t="s">
        <v>1338</v>
      </c>
      <c r="P1844" s="2" t="s">
        <v>1339</v>
      </c>
      <c r="Q1844" s="1">
        <v>27.33</v>
      </c>
      <c r="R1844" s="1">
        <v>0</v>
      </c>
      <c r="S1844" s="1">
        <v>27.33</v>
      </c>
      <c r="T1844" s="1">
        <v>0</v>
      </c>
      <c r="U1844" s="2" t="s">
        <v>0</v>
      </c>
      <c r="V1844" s="1">
        <v>0</v>
      </c>
      <c r="W1844" s="1">
        <v>0</v>
      </c>
      <c r="X1844" s="2" t="s">
        <v>0</v>
      </c>
      <c r="Y1844" s="1">
        <v>0</v>
      </c>
      <c r="Z1844" s="3">
        <v>0</v>
      </c>
      <c r="AA1844" s="3" t="s">
        <v>0</v>
      </c>
      <c r="AB1844" s="3">
        <v>0</v>
      </c>
      <c r="AC1844" s="3">
        <v>0</v>
      </c>
      <c r="AD1844" s="3" t="s">
        <v>0</v>
      </c>
      <c r="AE1844" s="3">
        <v>0</v>
      </c>
      <c r="AF1844" s="4">
        <v>0</v>
      </c>
      <c r="AG1844" s="4" t="s">
        <v>0</v>
      </c>
      <c r="AH1844" s="4">
        <v>0</v>
      </c>
      <c r="AI1844" s="4">
        <v>0</v>
      </c>
      <c r="AJ1844" s="4" t="s">
        <v>0</v>
      </c>
      <c r="AK1844" s="4">
        <v>0</v>
      </c>
      <c r="AL1844" s="4">
        <v>0</v>
      </c>
      <c r="AM1844" s="4" t="s">
        <v>1</v>
      </c>
      <c r="AN1844" s="4" t="s">
        <v>1</v>
      </c>
      <c r="AO1844" s="4" t="s">
        <v>1</v>
      </c>
      <c r="AP1844" s="4" t="s">
        <v>1</v>
      </c>
      <c r="AQ1844" s="4">
        <v>27.33</v>
      </c>
      <c r="AR1844" s="4">
        <v>0</v>
      </c>
    </row>
    <row r="1845" spans="1:44" x14ac:dyDescent="0.25">
      <c r="A1845" s="2" t="s">
        <v>1104</v>
      </c>
      <c r="B1845" s="47">
        <v>44499</v>
      </c>
      <c r="C1845" s="2" t="s">
        <v>6</v>
      </c>
      <c r="D1845" s="2" t="s">
        <v>13</v>
      </c>
      <c r="E1845" s="2" t="s">
        <v>180</v>
      </c>
      <c r="F1845" s="2" t="s">
        <v>4646</v>
      </c>
      <c r="G1845" s="2" t="s">
        <v>3</v>
      </c>
      <c r="H1845" s="2" t="s">
        <v>4648</v>
      </c>
      <c r="I1845" s="1" t="s">
        <v>1</v>
      </c>
      <c r="J1845" s="1" t="s">
        <v>1</v>
      </c>
      <c r="K1845" s="1" t="s">
        <v>1</v>
      </c>
      <c r="L1845" s="1" t="s">
        <v>1</v>
      </c>
      <c r="M1845" s="1">
        <v>0</v>
      </c>
      <c r="N1845" s="2" t="s">
        <v>1</v>
      </c>
      <c r="O1845" s="2" t="s">
        <v>1338</v>
      </c>
      <c r="P1845" s="2" t="s">
        <v>4649</v>
      </c>
      <c r="Q1845" s="1">
        <v>4.0999999999999996</v>
      </c>
      <c r="R1845" s="1">
        <v>0</v>
      </c>
      <c r="S1845" s="1">
        <v>4.0999999999999996</v>
      </c>
      <c r="T1845" s="1">
        <v>0</v>
      </c>
      <c r="U1845" s="2" t="s">
        <v>0</v>
      </c>
      <c r="V1845" s="1">
        <v>0</v>
      </c>
      <c r="W1845" s="1">
        <v>0</v>
      </c>
      <c r="X1845" s="2" t="s">
        <v>0</v>
      </c>
      <c r="Y1845" s="1">
        <v>0</v>
      </c>
      <c r="Z1845" s="3">
        <v>0</v>
      </c>
      <c r="AA1845" s="3" t="s">
        <v>0</v>
      </c>
      <c r="AB1845" s="3">
        <v>0</v>
      </c>
      <c r="AC1845" s="3">
        <v>0</v>
      </c>
      <c r="AD1845" s="3" t="s">
        <v>0</v>
      </c>
      <c r="AE1845" s="3">
        <v>0</v>
      </c>
      <c r="AF1845" s="4">
        <v>0</v>
      </c>
      <c r="AG1845" s="4" t="s">
        <v>0</v>
      </c>
      <c r="AH1845" s="4">
        <v>0</v>
      </c>
      <c r="AI1845" s="4">
        <v>0</v>
      </c>
      <c r="AJ1845" s="4" t="s">
        <v>0</v>
      </c>
      <c r="AK1845" s="4">
        <v>0</v>
      </c>
      <c r="AL1845" s="4">
        <v>0</v>
      </c>
      <c r="AM1845" s="4" t="s">
        <v>1</v>
      </c>
      <c r="AN1845" s="4" t="s">
        <v>1</v>
      </c>
      <c r="AO1845" s="4" t="s">
        <v>1</v>
      </c>
      <c r="AP1845" s="4" t="s">
        <v>1</v>
      </c>
      <c r="AQ1845" s="4">
        <v>4.0999999999999996</v>
      </c>
      <c r="AR1845" s="4">
        <v>0</v>
      </c>
    </row>
    <row r="1846" spans="1:44" x14ac:dyDescent="0.25">
      <c r="A1846" s="2" t="s">
        <v>1105</v>
      </c>
      <c r="B1846" s="46">
        <v>44499</v>
      </c>
      <c r="C1846" s="2" t="s">
        <v>6</v>
      </c>
      <c r="D1846" s="2" t="s">
        <v>13</v>
      </c>
      <c r="E1846" s="2" t="s">
        <v>180</v>
      </c>
      <c r="F1846" s="58" t="s">
        <v>4646</v>
      </c>
      <c r="G1846" s="2" t="s">
        <v>3</v>
      </c>
      <c r="H1846" s="2" t="s">
        <v>4650</v>
      </c>
      <c r="I1846" s="1" t="s">
        <v>1</v>
      </c>
      <c r="J1846" s="1" t="s">
        <v>1</v>
      </c>
      <c r="K1846" s="1" t="s">
        <v>1</v>
      </c>
      <c r="L1846" s="1" t="s">
        <v>1</v>
      </c>
      <c r="M1846" s="1">
        <v>0</v>
      </c>
      <c r="N1846" s="2" t="s">
        <v>1</v>
      </c>
      <c r="O1846" s="2" t="s">
        <v>1338</v>
      </c>
      <c r="P1846" s="2" t="s">
        <v>4649</v>
      </c>
      <c r="Q1846" s="1">
        <v>6.53</v>
      </c>
      <c r="R1846" s="1">
        <v>0</v>
      </c>
      <c r="S1846" s="1">
        <v>6.53</v>
      </c>
      <c r="T1846" s="1">
        <v>0</v>
      </c>
      <c r="U1846" s="2" t="s">
        <v>0</v>
      </c>
      <c r="V1846" s="1">
        <v>0</v>
      </c>
      <c r="W1846" s="1">
        <v>0</v>
      </c>
      <c r="X1846" s="2" t="s">
        <v>0</v>
      </c>
      <c r="Y1846" s="1">
        <v>0</v>
      </c>
      <c r="Z1846" s="3">
        <v>0</v>
      </c>
      <c r="AA1846" s="3" t="s">
        <v>0</v>
      </c>
      <c r="AB1846" s="3">
        <v>0</v>
      </c>
      <c r="AC1846" s="3">
        <v>0</v>
      </c>
      <c r="AD1846" s="3" t="s">
        <v>0</v>
      </c>
      <c r="AE1846" s="3">
        <v>0</v>
      </c>
      <c r="AF1846" s="4">
        <v>0</v>
      </c>
      <c r="AG1846" s="4" t="s">
        <v>0</v>
      </c>
      <c r="AH1846" s="4">
        <v>0</v>
      </c>
      <c r="AI1846" s="4">
        <v>0</v>
      </c>
      <c r="AJ1846" s="4" t="s">
        <v>0</v>
      </c>
      <c r="AK1846" s="4">
        <v>0</v>
      </c>
      <c r="AL1846" s="4">
        <v>0</v>
      </c>
      <c r="AM1846" s="4" t="s">
        <v>1</v>
      </c>
      <c r="AN1846" s="4" t="s">
        <v>1</v>
      </c>
      <c r="AO1846" s="4" t="s">
        <v>1</v>
      </c>
      <c r="AP1846" s="4" t="s">
        <v>1</v>
      </c>
      <c r="AQ1846" s="4">
        <v>6.53</v>
      </c>
      <c r="AR1846" s="4">
        <v>0</v>
      </c>
    </row>
    <row r="1847" spans="1:44" x14ac:dyDescent="0.25">
      <c r="A1847" s="2" t="s">
        <v>1106</v>
      </c>
      <c r="B1847" s="47">
        <v>44499</v>
      </c>
      <c r="C1847" s="2" t="s">
        <v>6</v>
      </c>
      <c r="D1847" s="2" t="s">
        <v>13</v>
      </c>
      <c r="E1847" s="2" t="s">
        <v>180</v>
      </c>
      <c r="F1847" s="2" t="s">
        <v>4646</v>
      </c>
      <c r="G1847" s="2" t="s">
        <v>3</v>
      </c>
      <c r="H1847" s="2" t="s">
        <v>4651</v>
      </c>
      <c r="I1847" s="1" t="s">
        <v>1</v>
      </c>
      <c r="J1847" s="1" t="s">
        <v>1</v>
      </c>
      <c r="K1847" s="1" t="s">
        <v>1</v>
      </c>
      <c r="L1847" s="1" t="s">
        <v>1</v>
      </c>
      <c r="M1847" s="1">
        <v>0</v>
      </c>
      <c r="N1847" s="2" t="s">
        <v>1</v>
      </c>
      <c r="O1847" s="2" t="s">
        <v>4652</v>
      </c>
      <c r="P1847" s="2" t="s">
        <v>4653</v>
      </c>
      <c r="Q1847" s="1">
        <v>71.7012</v>
      </c>
      <c r="R1847" s="1">
        <v>0</v>
      </c>
      <c r="S1847" s="1">
        <v>59.706800000000001</v>
      </c>
      <c r="T1847" s="1">
        <v>10.34</v>
      </c>
      <c r="U1847" s="2" t="s">
        <v>8</v>
      </c>
      <c r="V1847" s="1">
        <v>1.6544000000000001</v>
      </c>
      <c r="W1847" s="1">
        <v>0</v>
      </c>
      <c r="X1847" s="2" t="s">
        <v>0</v>
      </c>
      <c r="Y1847" s="1">
        <v>0</v>
      </c>
      <c r="Z1847" s="3">
        <v>0</v>
      </c>
      <c r="AA1847" s="3" t="s">
        <v>0</v>
      </c>
      <c r="AB1847" s="3">
        <v>0</v>
      </c>
      <c r="AC1847" s="3">
        <v>0</v>
      </c>
      <c r="AD1847" s="3" t="s">
        <v>0</v>
      </c>
      <c r="AE1847" s="3">
        <v>0</v>
      </c>
      <c r="AF1847" s="4">
        <v>0</v>
      </c>
      <c r="AG1847" s="4" t="s">
        <v>0</v>
      </c>
      <c r="AH1847" s="4">
        <v>0</v>
      </c>
      <c r="AI1847" s="4">
        <v>0</v>
      </c>
      <c r="AJ1847" s="4" t="s">
        <v>0</v>
      </c>
      <c r="AK1847" s="4">
        <v>0</v>
      </c>
      <c r="AL1847" s="4">
        <v>0</v>
      </c>
      <c r="AM1847" s="4" t="s">
        <v>1</v>
      </c>
      <c r="AN1847" s="4" t="s">
        <v>1</v>
      </c>
      <c r="AO1847" s="4" t="s">
        <v>1</v>
      </c>
      <c r="AP1847" s="4" t="s">
        <v>1</v>
      </c>
      <c r="AQ1847" s="4">
        <v>71.7012</v>
      </c>
      <c r="AR1847" s="4">
        <v>0</v>
      </c>
    </row>
    <row r="1848" spans="1:44" x14ac:dyDescent="0.25">
      <c r="A1848" s="2" t="s">
        <v>1107</v>
      </c>
      <c r="B1848" s="47">
        <v>44499</v>
      </c>
      <c r="C1848" s="2" t="s">
        <v>6</v>
      </c>
      <c r="D1848" s="2" t="s">
        <v>13</v>
      </c>
      <c r="E1848" s="2" t="s">
        <v>180</v>
      </c>
      <c r="F1848" s="2" t="s">
        <v>4654</v>
      </c>
      <c r="G1848" s="2" t="s">
        <v>3</v>
      </c>
      <c r="H1848" s="2" t="s">
        <v>4655</v>
      </c>
      <c r="I1848" s="1" t="s">
        <v>1</v>
      </c>
      <c r="J1848" s="1" t="s">
        <v>1</v>
      </c>
      <c r="K1848" s="1" t="s">
        <v>1</v>
      </c>
      <c r="L1848" s="1" t="s">
        <v>1</v>
      </c>
      <c r="M1848" s="1">
        <v>0</v>
      </c>
      <c r="N1848" s="2" t="s">
        <v>1</v>
      </c>
      <c r="O1848" s="2" t="s">
        <v>2</v>
      </c>
      <c r="P1848" s="2" t="s">
        <v>1</v>
      </c>
      <c r="Q1848" s="1">
        <v>3177.0445999999988</v>
      </c>
      <c r="R1848" s="1">
        <v>0</v>
      </c>
      <c r="S1848" s="1">
        <v>2900.5357999999983</v>
      </c>
      <c r="T1848" s="1">
        <v>0</v>
      </c>
      <c r="U1848" s="2" t="s">
        <v>0</v>
      </c>
      <c r="V1848" s="1">
        <v>0</v>
      </c>
      <c r="W1848" s="1">
        <v>238.36970000000002</v>
      </c>
      <c r="X1848" s="2" t="s">
        <v>8</v>
      </c>
      <c r="Y1848" s="1">
        <v>38.139099999999992</v>
      </c>
      <c r="Z1848" s="3">
        <v>0</v>
      </c>
      <c r="AA1848" s="3" t="s">
        <v>0</v>
      </c>
      <c r="AB1848" s="3">
        <v>0</v>
      </c>
      <c r="AC1848" s="3">
        <v>0</v>
      </c>
      <c r="AD1848" s="3" t="s">
        <v>0</v>
      </c>
      <c r="AE1848" s="3">
        <v>0</v>
      </c>
      <c r="AF1848" s="4">
        <v>0</v>
      </c>
      <c r="AG1848" s="4" t="s">
        <v>0</v>
      </c>
      <c r="AH1848" s="4">
        <v>0</v>
      </c>
      <c r="AI1848" s="4">
        <v>0</v>
      </c>
      <c r="AJ1848" s="4" t="s">
        <v>0</v>
      </c>
      <c r="AK1848" s="4">
        <v>0</v>
      </c>
      <c r="AL1848" s="4">
        <v>0</v>
      </c>
      <c r="AM1848" s="4" t="s">
        <v>1</v>
      </c>
      <c r="AN1848" s="4" t="s">
        <v>1</v>
      </c>
      <c r="AO1848" s="4" t="s">
        <v>1</v>
      </c>
      <c r="AP1848" s="4" t="s">
        <v>1</v>
      </c>
      <c r="AQ1848" s="4">
        <v>3177.0445999999984</v>
      </c>
      <c r="AR1848" s="4">
        <v>0</v>
      </c>
    </row>
    <row r="1849" spans="1:44" x14ac:dyDescent="0.25">
      <c r="A1849" s="2" t="s">
        <v>1108</v>
      </c>
      <c r="B1849" s="47">
        <v>44499</v>
      </c>
      <c r="C1849" s="2" t="s">
        <v>6</v>
      </c>
      <c r="D1849" s="2" t="s">
        <v>13</v>
      </c>
      <c r="E1849" s="2" t="s">
        <v>180</v>
      </c>
      <c r="F1849" s="2" t="s">
        <v>4654</v>
      </c>
      <c r="G1849" s="2" t="s">
        <v>3</v>
      </c>
      <c r="H1849" s="2" t="s">
        <v>4656</v>
      </c>
      <c r="I1849" s="1" t="s">
        <v>1</v>
      </c>
      <c r="J1849" s="1" t="s">
        <v>1</v>
      </c>
      <c r="K1849" s="1" t="s">
        <v>1</v>
      </c>
      <c r="L1849" s="1" t="s">
        <v>1</v>
      </c>
      <c r="M1849" s="1">
        <v>0</v>
      </c>
      <c r="N1849" s="2" t="s">
        <v>1</v>
      </c>
      <c r="O1849" s="2" t="s">
        <v>2</v>
      </c>
      <c r="P1849" s="2" t="s">
        <v>1</v>
      </c>
      <c r="Q1849" s="1">
        <v>358.66604999999993</v>
      </c>
      <c r="R1849" s="1">
        <v>0</v>
      </c>
      <c r="S1849" s="1">
        <v>248.77319999999997</v>
      </c>
      <c r="T1849" s="1">
        <v>0</v>
      </c>
      <c r="U1849" s="2" t="s">
        <v>0</v>
      </c>
      <c r="V1849" s="1">
        <v>0</v>
      </c>
      <c r="W1849" s="1">
        <v>94.735249999999994</v>
      </c>
      <c r="X1849" s="2" t="s">
        <v>0</v>
      </c>
      <c r="Y1849" s="1">
        <v>15.1576</v>
      </c>
      <c r="Z1849" s="3">
        <v>0</v>
      </c>
      <c r="AA1849" s="3" t="s">
        <v>0</v>
      </c>
      <c r="AB1849" s="3">
        <v>0</v>
      </c>
      <c r="AC1849" s="3">
        <v>0</v>
      </c>
      <c r="AD1849" s="3" t="s">
        <v>0</v>
      </c>
      <c r="AE1849" s="3">
        <v>0</v>
      </c>
      <c r="AF1849" s="4">
        <v>0</v>
      </c>
      <c r="AG1849" s="4" t="s">
        <v>0</v>
      </c>
      <c r="AH1849" s="4">
        <v>0</v>
      </c>
      <c r="AI1849" s="4">
        <v>0</v>
      </c>
      <c r="AJ1849" s="4" t="s">
        <v>0</v>
      </c>
      <c r="AK1849" s="4">
        <v>0</v>
      </c>
      <c r="AL1849" s="4">
        <v>0</v>
      </c>
      <c r="AM1849" s="4" t="s">
        <v>1</v>
      </c>
      <c r="AN1849" s="4" t="s">
        <v>1</v>
      </c>
      <c r="AO1849" s="4" t="s">
        <v>1</v>
      </c>
      <c r="AP1849" s="4" t="s">
        <v>1</v>
      </c>
      <c r="AQ1849" s="4">
        <v>358.66604999999998</v>
      </c>
      <c r="AR1849" s="4">
        <v>0</v>
      </c>
    </row>
    <row r="1850" spans="1:44" x14ac:dyDescent="0.25">
      <c r="A1850" s="2" t="s">
        <v>1109</v>
      </c>
      <c r="B1850" s="47">
        <v>44499</v>
      </c>
      <c r="C1850" s="2" t="s">
        <v>6</v>
      </c>
      <c r="D1850" s="2" t="s">
        <v>13</v>
      </c>
      <c r="E1850" s="2" t="s">
        <v>180</v>
      </c>
      <c r="F1850" s="2" t="s">
        <v>4654</v>
      </c>
      <c r="G1850" s="2" t="s">
        <v>3</v>
      </c>
      <c r="H1850" s="2" t="s">
        <v>4657</v>
      </c>
      <c r="I1850" s="1" t="s">
        <v>1</v>
      </c>
      <c r="J1850" s="1" t="s">
        <v>1</v>
      </c>
      <c r="K1850" s="1" t="s">
        <v>1</v>
      </c>
      <c r="L1850" s="1" t="s">
        <v>1</v>
      </c>
      <c r="M1850" s="1">
        <v>0</v>
      </c>
      <c r="N1850" s="2" t="s">
        <v>1</v>
      </c>
      <c r="O1850" s="2" t="s">
        <v>2</v>
      </c>
      <c r="P1850" s="2" t="s">
        <v>1</v>
      </c>
      <c r="Q1850" s="1">
        <v>178.62725</v>
      </c>
      <c r="R1850" s="1">
        <v>0</v>
      </c>
      <c r="S1850" s="1">
        <v>153.22325000000001</v>
      </c>
      <c r="T1850" s="1">
        <v>0</v>
      </c>
      <c r="U1850" s="2" t="s">
        <v>0</v>
      </c>
      <c r="V1850" s="1">
        <v>0</v>
      </c>
      <c r="W1850" s="1">
        <v>21.9</v>
      </c>
      <c r="X1850" s="2" t="s">
        <v>0</v>
      </c>
      <c r="Y1850" s="1">
        <v>3.5039999999999996</v>
      </c>
      <c r="Z1850" s="3">
        <v>0</v>
      </c>
      <c r="AA1850" s="3" t="s">
        <v>0</v>
      </c>
      <c r="AB1850" s="3">
        <v>0</v>
      </c>
      <c r="AC1850" s="3">
        <v>0</v>
      </c>
      <c r="AD1850" s="3" t="s">
        <v>0</v>
      </c>
      <c r="AE1850" s="3">
        <v>0</v>
      </c>
      <c r="AF1850" s="4">
        <v>0</v>
      </c>
      <c r="AG1850" s="4" t="s">
        <v>0</v>
      </c>
      <c r="AH1850" s="4">
        <v>0</v>
      </c>
      <c r="AI1850" s="4">
        <v>0</v>
      </c>
      <c r="AJ1850" s="4" t="s">
        <v>0</v>
      </c>
      <c r="AK1850" s="4">
        <v>0</v>
      </c>
      <c r="AL1850" s="4">
        <v>0</v>
      </c>
      <c r="AM1850" s="4" t="s">
        <v>1</v>
      </c>
      <c r="AN1850" s="4" t="s">
        <v>1</v>
      </c>
      <c r="AO1850" s="4" t="s">
        <v>1</v>
      </c>
      <c r="AP1850" s="4" t="s">
        <v>1</v>
      </c>
      <c r="AQ1850" s="4">
        <v>178.62725</v>
      </c>
      <c r="AR1850" s="4">
        <v>0</v>
      </c>
    </row>
    <row r="1851" spans="1:44" x14ac:dyDescent="0.25">
      <c r="A1851" s="2" t="s">
        <v>1136</v>
      </c>
      <c r="B1851" s="47">
        <v>44499</v>
      </c>
      <c r="C1851" s="2" t="s">
        <v>6</v>
      </c>
      <c r="D1851" s="2" t="s">
        <v>13</v>
      </c>
      <c r="E1851" s="2" t="s">
        <v>180</v>
      </c>
      <c r="F1851" s="2" t="s">
        <v>4654</v>
      </c>
      <c r="G1851" s="2" t="s">
        <v>3</v>
      </c>
      <c r="H1851" s="2" t="s">
        <v>4658</v>
      </c>
      <c r="I1851" s="1" t="s">
        <v>1</v>
      </c>
      <c r="J1851" s="1" t="s">
        <v>1</v>
      </c>
      <c r="K1851" s="1" t="s">
        <v>1</v>
      </c>
      <c r="L1851" s="1" t="s">
        <v>1</v>
      </c>
      <c r="M1851" s="1">
        <v>0</v>
      </c>
      <c r="N1851" s="2" t="s">
        <v>1</v>
      </c>
      <c r="O1851" s="2" t="s">
        <v>2</v>
      </c>
      <c r="P1851" s="2" t="s">
        <v>1</v>
      </c>
      <c r="Q1851" s="1">
        <v>132.1729</v>
      </c>
      <c r="R1851" s="1">
        <v>0</v>
      </c>
      <c r="S1851" s="1">
        <v>89.1601</v>
      </c>
      <c r="T1851" s="1">
        <v>0</v>
      </c>
      <c r="U1851" s="2" t="s">
        <v>0</v>
      </c>
      <c r="V1851" s="1">
        <v>0</v>
      </c>
      <c r="W1851" s="1">
        <v>37.08</v>
      </c>
      <c r="X1851" s="2" t="s">
        <v>0</v>
      </c>
      <c r="Y1851" s="1">
        <v>5.9328000000000003</v>
      </c>
      <c r="Z1851" s="3">
        <v>0</v>
      </c>
      <c r="AA1851" s="3" t="s">
        <v>0</v>
      </c>
      <c r="AB1851" s="3">
        <v>0</v>
      </c>
      <c r="AC1851" s="3">
        <v>0</v>
      </c>
      <c r="AD1851" s="3" t="s">
        <v>0</v>
      </c>
      <c r="AE1851" s="3">
        <v>0</v>
      </c>
      <c r="AF1851" s="4">
        <v>0</v>
      </c>
      <c r="AG1851" s="4" t="s">
        <v>0</v>
      </c>
      <c r="AH1851" s="4">
        <v>0</v>
      </c>
      <c r="AI1851" s="4">
        <v>0</v>
      </c>
      <c r="AJ1851" s="4" t="s">
        <v>0</v>
      </c>
      <c r="AK1851" s="4">
        <v>0</v>
      </c>
      <c r="AL1851" s="4">
        <v>0</v>
      </c>
      <c r="AM1851" s="4" t="s">
        <v>1</v>
      </c>
      <c r="AN1851" s="4" t="s">
        <v>1</v>
      </c>
      <c r="AO1851" s="4" t="s">
        <v>1</v>
      </c>
      <c r="AP1851" s="4" t="s">
        <v>1</v>
      </c>
      <c r="AQ1851" s="4">
        <v>132.1729</v>
      </c>
      <c r="AR1851" s="4">
        <v>0</v>
      </c>
    </row>
    <row r="1852" spans="1:44" x14ac:dyDescent="0.25">
      <c r="A1852" s="2" t="s">
        <v>1137</v>
      </c>
      <c r="B1852" s="47">
        <v>44499</v>
      </c>
      <c r="C1852" s="2" t="s">
        <v>6</v>
      </c>
      <c r="D1852" s="2" t="s">
        <v>9</v>
      </c>
      <c r="E1852" s="2" t="s">
        <v>177</v>
      </c>
      <c r="F1852" s="2" t="s">
        <v>4659</v>
      </c>
      <c r="G1852" s="2" t="s">
        <v>3</v>
      </c>
      <c r="H1852" s="2" t="s">
        <v>4660</v>
      </c>
      <c r="I1852" s="1" t="s">
        <v>1</v>
      </c>
      <c r="J1852" s="1" t="s">
        <v>1</v>
      </c>
      <c r="K1852" s="1" t="s">
        <v>1</v>
      </c>
      <c r="L1852" s="1" t="s">
        <v>1</v>
      </c>
      <c r="M1852" s="1">
        <v>0</v>
      </c>
      <c r="N1852" s="2" t="s">
        <v>1</v>
      </c>
      <c r="O1852" s="2" t="s">
        <v>2</v>
      </c>
      <c r="P1852" s="2" t="s">
        <v>1</v>
      </c>
      <c r="Q1852" s="1">
        <v>359.80855000000003</v>
      </c>
      <c r="R1852" s="1">
        <v>0</v>
      </c>
      <c r="S1852" s="1">
        <v>144.18774999999994</v>
      </c>
      <c r="T1852" s="1">
        <v>0</v>
      </c>
      <c r="U1852" s="2" t="s">
        <v>0</v>
      </c>
      <c r="V1852" s="1">
        <v>0</v>
      </c>
      <c r="W1852" s="1">
        <v>185.88</v>
      </c>
      <c r="X1852" s="2" t="s">
        <v>0</v>
      </c>
      <c r="Y1852" s="1">
        <v>29.7408</v>
      </c>
      <c r="Z1852" s="3">
        <v>0</v>
      </c>
      <c r="AA1852" s="3" t="s">
        <v>0</v>
      </c>
      <c r="AB1852" s="3">
        <v>0</v>
      </c>
      <c r="AC1852" s="3">
        <v>0</v>
      </c>
      <c r="AD1852" s="3" t="s">
        <v>0</v>
      </c>
      <c r="AE1852" s="3">
        <v>0</v>
      </c>
      <c r="AF1852" s="4">
        <v>0</v>
      </c>
      <c r="AG1852" s="4" t="s">
        <v>0</v>
      </c>
      <c r="AH1852" s="4">
        <v>0</v>
      </c>
      <c r="AI1852" s="4">
        <v>0</v>
      </c>
      <c r="AJ1852" s="4" t="s">
        <v>0</v>
      </c>
      <c r="AK1852" s="4">
        <v>0</v>
      </c>
      <c r="AL1852" s="4">
        <v>0</v>
      </c>
      <c r="AM1852" s="4" t="s">
        <v>1</v>
      </c>
      <c r="AN1852" s="4" t="s">
        <v>1</v>
      </c>
      <c r="AO1852" s="4" t="s">
        <v>1</v>
      </c>
      <c r="AP1852" s="4" t="s">
        <v>1</v>
      </c>
      <c r="AQ1852" s="4">
        <v>359.80854999999991</v>
      </c>
      <c r="AR1852" s="4">
        <v>0</v>
      </c>
    </row>
    <row r="1853" spans="1:44" x14ac:dyDescent="0.25">
      <c r="A1853" s="2" t="s">
        <v>1123</v>
      </c>
      <c r="B1853" s="47">
        <v>44499</v>
      </c>
      <c r="C1853" s="2" t="s">
        <v>6</v>
      </c>
      <c r="D1853" s="2" t="s">
        <v>277</v>
      </c>
      <c r="E1853" s="2" t="s">
        <v>201</v>
      </c>
      <c r="F1853" s="2" t="s">
        <v>4661</v>
      </c>
      <c r="G1853" s="2" t="s">
        <v>3</v>
      </c>
      <c r="H1853" s="2" t="s">
        <v>4662</v>
      </c>
      <c r="I1853" s="2" t="s">
        <v>1</v>
      </c>
      <c r="J1853" s="1" t="s">
        <v>1</v>
      </c>
      <c r="K1853" s="1" t="s">
        <v>1</v>
      </c>
      <c r="L1853" s="1" t="s">
        <v>1</v>
      </c>
      <c r="M1853" s="1">
        <v>0</v>
      </c>
      <c r="N1853" s="2" t="s">
        <v>1</v>
      </c>
      <c r="O1853" s="2" t="s">
        <v>2</v>
      </c>
      <c r="P1853" s="2" t="s">
        <v>1</v>
      </c>
      <c r="Q1853" s="1">
        <v>1296.4416499999998</v>
      </c>
      <c r="R1853" s="1">
        <v>0</v>
      </c>
      <c r="S1853" s="1">
        <v>1125.4924499999993</v>
      </c>
      <c r="T1853" s="1">
        <v>0</v>
      </c>
      <c r="U1853" s="2" t="s">
        <v>0</v>
      </c>
      <c r="V1853" s="1">
        <v>0</v>
      </c>
      <c r="W1853" s="1">
        <v>147.37</v>
      </c>
      <c r="X1853" s="2" t="s">
        <v>8</v>
      </c>
      <c r="Y1853" s="1">
        <v>23.5792</v>
      </c>
      <c r="Z1853" s="3">
        <v>0</v>
      </c>
      <c r="AA1853" s="3" t="s">
        <v>0</v>
      </c>
      <c r="AB1853" s="3">
        <v>0</v>
      </c>
      <c r="AC1853" s="3">
        <v>0</v>
      </c>
      <c r="AD1853" s="3" t="s">
        <v>0</v>
      </c>
      <c r="AE1853" s="3">
        <v>0</v>
      </c>
      <c r="AF1853" s="4">
        <v>0</v>
      </c>
      <c r="AG1853" s="4" t="s">
        <v>0</v>
      </c>
      <c r="AH1853" s="4">
        <v>0</v>
      </c>
      <c r="AI1853" s="4">
        <v>0</v>
      </c>
      <c r="AJ1853" s="4" t="s">
        <v>0</v>
      </c>
      <c r="AK1853" s="4">
        <v>0</v>
      </c>
      <c r="AL1853" s="4">
        <v>0</v>
      </c>
      <c r="AM1853" s="4" t="s">
        <v>1</v>
      </c>
      <c r="AN1853" s="4" t="s">
        <v>1</v>
      </c>
      <c r="AO1853" s="4" t="s">
        <v>1</v>
      </c>
      <c r="AP1853" s="4" t="s">
        <v>1</v>
      </c>
      <c r="AQ1853" s="4">
        <v>1296.4416499999991</v>
      </c>
      <c r="AR1853" s="4">
        <v>0</v>
      </c>
    </row>
    <row r="1854" spans="1:44" x14ac:dyDescent="0.25">
      <c r="A1854" s="2" t="s">
        <v>1124</v>
      </c>
      <c r="B1854" s="47">
        <v>44499</v>
      </c>
      <c r="C1854" s="2" t="s">
        <v>6</v>
      </c>
      <c r="D1854" s="2" t="s">
        <v>1591</v>
      </c>
      <c r="E1854" s="2" t="s">
        <v>732</v>
      </c>
      <c r="F1854" s="2" t="s">
        <v>4663</v>
      </c>
      <c r="G1854" s="2" t="s">
        <v>3</v>
      </c>
      <c r="H1854" s="2" t="s">
        <v>4664</v>
      </c>
      <c r="I1854" s="1" t="s">
        <v>1</v>
      </c>
      <c r="J1854" s="1" t="s">
        <v>1</v>
      </c>
      <c r="K1854" s="1" t="s">
        <v>1</v>
      </c>
      <c r="L1854" s="1" t="s">
        <v>1</v>
      </c>
      <c r="M1854" s="1">
        <v>0</v>
      </c>
      <c r="N1854" s="2" t="s">
        <v>1</v>
      </c>
      <c r="O1854" s="2" t="s">
        <v>2</v>
      </c>
      <c r="P1854" s="2" t="s">
        <v>1</v>
      </c>
      <c r="Q1854" s="1">
        <v>3906.8851</v>
      </c>
      <c r="R1854" s="1">
        <v>0</v>
      </c>
      <c r="S1854" s="1">
        <v>3162.8768500000001</v>
      </c>
      <c r="T1854" s="1">
        <v>0</v>
      </c>
      <c r="U1854" s="2" t="s">
        <v>0</v>
      </c>
      <c r="V1854" s="1">
        <v>0</v>
      </c>
      <c r="W1854" s="1">
        <v>641.38644999999997</v>
      </c>
      <c r="X1854" s="2" t="s">
        <v>8</v>
      </c>
      <c r="Y1854" s="1">
        <v>102.62180000000001</v>
      </c>
      <c r="Z1854" s="3">
        <v>0</v>
      </c>
      <c r="AA1854" s="3" t="s">
        <v>0</v>
      </c>
      <c r="AB1854" s="3">
        <v>0</v>
      </c>
      <c r="AC1854" s="3">
        <v>0</v>
      </c>
      <c r="AD1854" s="3" t="s">
        <v>0</v>
      </c>
      <c r="AE1854" s="3">
        <v>0</v>
      </c>
      <c r="AF1854" s="4">
        <v>0</v>
      </c>
      <c r="AG1854" s="4" t="s">
        <v>0</v>
      </c>
      <c r="AH1854" s="4">
        <v>0</v>
      </c>
      <c r="AI1854" s="4">
        <v>0</v>
      </c>
      <c r="AJ1854" s="4" t="s">
        <v>0</v>
      </c>
      <c r="AK1854" s="4">
        <v>0</v>
      </c>
      <c r="AL1854" s="4">
        <v>0</v>
      </c>
      <c r="AM1854" s="4" t="s">
        <v>1</v>
      </c>
      <c r="AN1854" s="4" t="s">
        <v>1</v>
      </c>
      <c r="AO1854" s="4" t="s">
        <v>1</v>
      </c>
      <c r="AP1854" s="4" t="s">
        <v>1</v>
      </c>
      <c r="AQ1854" s="4">
        <v>3906.8851</v>
      </c>
      <c r="AR1854" s="4">
        <v>0</v>
      </c>
    </row>
    <row r="1855" spans="1:44" x14ac:dyDescent="0.25">
      <c r="A1855" s="2" t="s">
        <v>1139</v>
      </c>
      <c r="B1855" s="47">
        <v>44499</v>
      </c>
      <c r="C1855" s="2" t="s">
        <v>6</v>
      </c>
      <c r="D1855" s="2" t="s">
        <v>5</v>
      </c>
      <c r="E1855" s="2" t="s">
        <v>174</v>
      </c>
      <c r="F1855" s="2" t="s">
        <v>2772</v>
      </c>
      <c r="G1855" s="2" t="s">
        <v>3</v>
      </c>
      <c r="H1855" s="2" t="s">
        <v>4665</v>
      </c>
      <c r="I1855" s="1" t="s">
        <v>1</v>
      </c>
      <c r="J1855" s="1" t="s">
        <v>1</v>
      </c>
      <c r="K1855" s="1" t="s">
        <v>1</v>
      </c>
      <c r="L1855" s="1" t="s">
        <v>1</v>
      </c>
      <c r="M1855" s="1">
        <v>0</v>
      </c>
      <c r="N1855" s="2" t="s">
        <v>1</v>
      </c>
      <c r="O1855" s="2" t="s">
        <v>2</v>
      </c>
      <c r="P1855" s="2" t="s">
        <v>1</v>
      </c>
      <c r="Q1855" s="1">
        <v>6095.4162000000015</v>
      </c>
      <c r="R1855" s="1">
        <v>0</v>
      </c>
      <c r="S1855" s="1">
        <v>4880.1912500000008</v>
      </c>
      <c r="T1855" s="1">
        <v>0</v>
      </c>
      <c r="U1855" s="2" t="s">
        <v>0</v>
      </c>
      <c r="V1855" s="1">
        <v>0</v>
      </c>
      <c r="W1855" s="1">
        <v>1047.6078500000001</v>
      </c>
      <c r="X1855" s="2" t="s">
        <v>0</v>
      </c>
      <c r="Y1855" s="1">
        <v>167.61709999999999</v>
      </c>
      <c r="Z1855" s="3">
        <v>0</v>
      </c>
      <c r="AA1855" s="3" t="s">
        <v>0</v>
      </c>
      <c r="AB1855" s="3">
        <v>0</v>
      </c>
      <c r="AC1855" s="3">
        <v>0</v>
      </c>
      <c r="AD1855" s="3" t="s">
        <v>0</v>
      </c>
      <c r="AE1855" s="3">
        <v>0</v>
      </c>
      <c r="AF1855" s="4">
        <v>0</v>
      </c>
      <c r="AG1855" s="4" t="s">
        <v>0</v>
      </c>
      <c r="AH1855" s="4">
        <v>0</v>
      </c>
      <c r="AI1855" s="4">
        <v>0</v>
      </c>
      <c r="AJ1855" s="4" t="s">
        <v>0</v>
      </c>
      <c r="AK1855" s="4">
        <v>0</v>
      </c>
      <c r="AL1855" s="4">
        <v>0</v>
      </c>
      <c r="AM1855" s="4" t="s">
        <v>1</v>
      </c>
      <c r="AN1855" s="4" t="s">
        <v>1</v>
      </c>
      <c r="AO1855" s="4" t="s">
        <v>1</v>
      </c>
      <c r="AP1855" s="4" t="s">
        <v>1</v>
      </c>
      <c r="AQ1855" s="4">
        <v>6095.4162000000015</v>
      </c>
      <c r="AR1855" s="4">
        <v>0</v>
      </c>
    </row>
    <row r="1856" spans="1:44" x14ac:dyDescent="0.25">
      <c r="A1856" s="2" t="s">
        <v>1140</v>
      </c>
      <c r="B1856" s="47">
        <v>44499</v>
      </c>
      <c r="C1856" s="2" t="s">
        <v>6</v>
      </c>
      <c r="D1856" s="2" t="s">
        <v>929</v>
      </c>
      <c r="E1856" s="2" t="s">
        <v>930</v>
      </c>
      <c r="F1856" s="2" t="s">
        <v>4666</v>
      </c>
      <c r="G1856" s="2" t="s">
        <v>3</v>
      </c>
      <c r="H1856" s="2" t="s">
        <v>4667</v>
      </c>
      <c r="I1856" s="1" t="s">
        <v>1</v>
      </c>
      <c r="J1856" s="1" t="s">
        <v>1</v>
      </c>
      <c r="K1856" s="1" t="s">
        <v>1</v>
      </c>
      <c r="L1856" s="1" t="s">
        <v>1</v>
      </c>
      <c r="M1856" s="1">
        <v>0</v>
      </c>
      <c r="N1856" s="2" t="s">
        <v>1</v>
      </c>
      <c r="O1856" s="2" t="s">
        <v>2</v>
      </c>
      <c r="P1856" s="2" t="s">
        <v>1</v>
      </c>
      <c r="Q1856" s="1">
        <v>1788.5183999999995</v>
      </c>
      <c r="R1856" s="1">
        <v>0</v>
      </c>
      <c r="S1856" s="1">
        <v>1480.5481999999997</v>
      </c>
      <c r="T1856" s="1">
        <v>0</v>
      </c>
      <c r="U1856" s="2" t="s">
        <v>0</v>
      </c>
      <c r="V1856" s="1">
        <v>0</v>
      </c>
      <c r="W1856" s="1">
        <v>265.4914</v>
      </c>
      <c r="X1856" s="2" t="s">
        <v>0</v>
      </c>
      <c r="Y1856" s="1">
        <v>42.478800000000014</v>
      </c>
      <c r="Z1856" s="3">
        <v>0</v>
      </c>
      <c r="AA1856" s="3" t="s">
        <v>0</v>
      </c>
      <c r="AB1856" s="3">
        <v>0</v>
      </c>
      <c r="AC1856" s="3">
        <v>0</v>
      </c>
      <c r="AD1856" s="3" t="s">
        <v>0</v>
      </c>
      <c r="AE1856" s="3">
        <v>0</v>
      </c>
      <c r="AF1856" s="4">
        <v>0</v>
      </c>
      <c r="AG1856" s="4" t="s">
        <v>0</v>
      </c>
      <c r="AH1856" s="4">
        <v>0</v>
      </c>
      <c r="AI1856" s="4">
        <v>0</v>
      </c>
      <c r="AJ1856" s="4" t="s">
        <v>0</v>
      </c>
      <c r="AK1856" s="4">
        <v>0</v>
      </c>
      <c r="AL1856" s="4">
        <v>0</v>
      </c>
      <c r="AM1856" s="4" t="s">
        <v>1</v>
      </c>
      <c r="AN1856" s="4" t="s">
        <v>1</v>
      </c>
      <c r="AO1856" s="4" t="s">
        <v>1</v>
      </c>
      <c r="AP1856" s="4" t="s">
        <v>1</v>
      </c>
      <c r="AQ1856" s="4">
        <v>1788.5183999999997</v>
      </c>
      <c r="AR1856" s="4">
        <v>0</v>
      </c>
    </row>
    <row r="1857" spans="1:44" x14ac:dyDescent="0.25">
      <c r="A1857" s="2" t="s">
        <v>1125</v>
      </c>
      <c r="B1857" s="47">
        <v>44499</v>
      </c>
      <c r="C1857" s="2" t="s">
        <v>6</v>
      </c>
      <c r="D1857" s="2" t="s">
        <v>884</v>
      </c>
      <c r="E1857" s="2" t="s">
        <v>850</v>
      </c>
      <c r="F1857" s="2" t="s">
        <v>4668</v>
      </c>
      <c r="G1857" s="2" t="s">
        <v>3</v>
      </c>
      <c r="H1857" s="2" t="s">
        <v>3188</v>
      </c>
      <c r="I1857" s="1" t="s">
        <v>1</v>
      </c>
      <c r="J1857" s="1" t="s">
        <v>1</v>
      </c>
      <c r="K1857" s="1" t="s">
        <v>1</v>
      </c>
      <c r="L1857" s="1" t="s">
        <v>1</v>
      </c>
      <c r="M1857" s="1">
        <v>0</v>
      </c>
      <c r="N1857" s="2" t="s">
        <v>1</v>
      </c>
      <c r="O1857" s="2" t="s">
        <v>2</v>
      </c>
      <c r="P1857" s="2" t="s">
        <v>1</v>
      </c>
      <c r="Q1857" s="1">
        <v>0</v>
      </c>
      <c r="R1857" s="1">
        <v>0</v>
      </c>
      <c r="S1857" s="1">
        <v>0</v>
      </c>
      <c r="T1857" s="1">
        <v>0</v>
      </c>
      <c r="U1857" s="2" t="s">
        <v>0</v>
      </c>
      <c r="V1857" s="1">
        <v>0</v>
      </c>
      <c r="W1857" s="1">
        <v>0</v>
      </c>
      <c r="X1857" s="2" t="s">
        <v>8</v>
      </c>
      <c r="Y1857" s="1">
        <v>0</v>
      </c>
      <c r="Z1857" s="3">
        <v>0</v>
      </c>
      <c r="AA1857" s="3" t="s">
        <v>0</v>
      </c>
      <c r="AB1857" s="3">
        <v>0</v>
      </c>
      <c r="AC1857" s="3">
        <v>0</v>
      </c>
      <c r="AD1857" s="3" t="s">
        <v>0</v>
      </c>
      <c r="AE1857" s="3">
        <v>0</v>
      </c>
      <c r="AF1857" s="4">
        <v>0</v>
      </c>
      <c r="AG1857" s="4" t="s">
        <v>0</v>
      </c>
      <c r="AH1857" s="4">
        <v>0</v>
      </c>
      <c r="AI1857" s="4">
        <v>0</v>
      </c>
      <c r="AJ1857" s="4" t="s">
        <v>0</v>
      </c>
      <c r="AK1857" s="4">
        <v>0</v>
      </c>
      <c r="AL1857" s="4">
        <v>0</v>
      </c>
      <c r="AO1857" s="4">
        <v>0</v>
      </c>
      <c r="AP1857" s="4">
        <v>0</v>
      </c>
      <c r="AQ1857" s="4">
        <v>0</v>
      </c>
      <c r="AR1857" s="4">
        <v>0</v>
      </c>
    </row>
    <row r="1858" spans="1:44" x14ac:dyDescent="0.25">
      <c r="A1858" s="2" t="s">
        <v>1126</v>
      </c>
      <c r="B1858" s="47">
        <v>44500</v>
      </c>
      <c r="C1858" s="2" t="s">
        <v>6</v>
      </c>
      <c r="D1858" s="2" t="s">
        <v>48</v>
      </c>
      <c r="E1858" s="2" t="s">
        <v>229</v>
      </c>
      <c r="F1858" s="2" t="s">
        <v>4669</v>
      </c>
      <c r="G1858" s="2" t="s">
        <v>3</v>
      </c>
      <c r="H1858" s="2" t="s">
        <v>4670</v>
      </c>
      <c r="I1858" s="1" t="s">
        <v>1</v>
      </c>
      <c r="J1858" s="1" t="s">
        <v>1</v>
      </c>
      <c r="K1858" s="1" t="s">
        <v>1</v>
      </c>
      <c r="L1858" s="1" t="s">
        <v>1</v>
      </c>
      <c r="M1858" s="1">
        <v>0</v>
      </c>
      <c r="N1858" s="2" t="s">
        <v>1</v>
      </c>
      <c r="O1858" s="2" t="s">
        <v>2</v>
      </c>
      <c r="P1858" s="2" t="s">
        <v>1</v>
      </c>
      <c r="Q1858" s="1">
        <v>6587.017302000002</v>
      </c>
      <c r="R1858" s="1">
        <v>0</v>
      </c>
      <c r="S1858" s="1">
        <v>5058.2800000000025</v>
      </c>
      <c r="T1858" s="1">
        <v>0</v>
      </c>
      <c r="U1858" s="2" t="s">
        <v>0</v>
      </c>
      <c r="V1858" s="1">
        <v>0</v>
      </c>
      <c r="W1858" s="1">
        <v>1317.8768499999999</v>
      </c>
      <c r="X1858" s="2" t="s">
        <v>8</v>
      </c>
      <c r="Y1858" s="1">
        <v>210.86045199999992</v>
      </c>
      <c r="Z1858" s="3">
        <v>0</v>
      </c>
      <c r="AA1858" s="3" t="s">
        <v>0</v>
      </c>
      <c r="AB1858" s="3">
        <v>0</v>
      </c>
      <c r="AC1858" s="3">
        <v>0</v>
      </c>
      <c r="AD1858" s="3" t="s">
        <v>0</v>
      </c>
      <c r="AE1858" s="3">
        <v>0</v>
      </c>
      <c r="AF1858" s="4">
        <v>0</v>
      </c>
      <c r="AG1858" s="4" t="s">
        <v>0</v>
      </c>
      <c r="AH1858" s="4">
        <v>0</v>
      </c>
      <c r="AI1858" s="4">
        <v>0</v>
      </c>
      <c r="AJ1858" s="4" t="s">
        <v>0</v>
      </c>
      <c r="AK1858" s="4">
        <v>0</v>
      </c>
      <c r="AL1858" s="4">
        <v>0</v>
      </c>
      <c r="AM1858" s="4" t="s">
        <v>1</v>
      </c>
      <c r="AN1858" s="4" t="s">
        <v>1</v>
      </c>
      <c r="AO1858" s="4" t="s">
        <v>1</v>
      </c>
      <c r="AP1858" s="4" t="s">
        <v>1</v>
      </c>
      <c r="AQ1858" s="4">
        <v>6587.017302000002</v>
      </c>
      <c r="AR1858" s="4">
        <v>0</v>
      </c>
    </row>
    <row r="1859" spans="1:44" x14ac:dyDescent="0.25">
      <c r="A1859" s="2" t="s">
        <v>1141</v>
      </c>
      <c r="B1859" s="46">
        <v>44500</v>
      </c>
      <c r="C1859" s="2" t="s">
        <v>1364</v>
      </c>
      <c r="D1859" s="2" t="s">
        <v>48</v>
      </c>
      <c r="E1859" s="2" t="s">
        <v>1365</v>
      </c>
      <c r="F1859" s="58" t="s">
        <v>4671</v>
      </c>
      <c r="G1859" s="2" t="s">
        <v>3</v>
      </c>
      <c r="H1859" s="2" t="s">
        <v>4672</v>
      </c>
      <c r="I1859" s="2" t="s">
        <v>1</v>
      </c>
      <c r="J1859" s="1" t="s">
        <v>1</v>
      </c>
      <c r="K1859" s="1" t="s">
        <v>1</v>
      </c>
      <c r="L1859" s="1" t="s">
        <v>1</v>
      </c>
      <c r="M1859" s="1">
        <v>0</v>
      </c>
      <c r="N1859" s="2" t="s">
        <v>1</v>
      </c>
      <c r="O1859" s="2" t="s">
        <v>2</v>
      </c>
      <c r="P1859" s="2" t="s">
        <v>1</v>
      </c>
      <c r="Q1859" s="1">
        <v>1932.0302239999999</v>
      </c>
      <c r="R1859" s="1">
        <v>0</v>
      </c>
      <c r="S1859" s="1">
        <v>1549.89625</v>
      </c>
      <c r="T1859" s="1">
        <v>0</v>
      </c>
      <c r="U1859" s="2" t="s">
        <v>0</v>
      </c>
      <c r="V1859" s="1">
        <v>0</v>
      </c>
      <c r="W1859" s="1">
        <v>329.42585000000003</v>
      </c>
      <c r="X1859" s="2" t="s">
        <v>8</v>
      </c>
      <c r="Y1859" s="1">
        <v>52.708123999999984</v>
      </c>
      <c r="Z1859" s="3">
        <v>0</v>
      </c>
      <c r="AA1859" s="3" t="s">
        <v>0</v>
      </c>
      <c r="AB1859" s="3">
        <v>0</v>
      </c>
      <c r="AC1859" s="3">
        <v>0</v>
      </c>
      <c r="AD1859" s="3" t="s">
        <v>0</v>
      </c>
      <c r="AE1859" s="3">
        <v>0</v>
      </c>
      <c r="AF1859" s="4">
        <v>0</v>
      </c>
      <c r="AG1859" s="4" t="s">
        <v>0</v>
      </c>
      <c r="AH1859" s="4">
        <v>0</v>
      </c>
      <c r="AI1859" s="4">
        <v>0</v>
      </c>
      <c r="AJ1859" s="4" t="s">
        <v>0</v>
      </c>
      <c r="AK1859" s="4">
        <v>0</v>
      </c>
      <c r="AL1859" s="4">
        <v>0</v>
      </c>
      <c r="AM1859" s="4" t="s">
        <v>1</v>
      </c>
      <c r="AN1859" s="4" t="s">
        <v>1</v>
      </c>
      <c r="AO1859" s="4" t="s">
        <v>1</v>
      </c>
      <c r="AP1859" s="4" t="s">
        <v>1</v>
      </c>
      <c r="AQ1859" s="4">
        <v>1932.0302240000001</v>
      </c>
      <c r="AR1859" s="4">
        <v>0</v>
      </c>
    </row>
    <row r="1860" spans="1:44" x14ac:dyDescent="0.25">
      <c r="A1860" s="2" t="s">
        <v>1142</v>
      </c>
      <c r="B1860" s="47">
        <v>44500</v>
      </c>
      <c r="C1860" s="2" t="s">
        <v>1364</v>
      </c>
      <c r="D1860" s="2" t="s">
        <v>48</v>
      </c>
      <c r="E1860" s="2" t="s">
        <v>1365</v>
      </c>
      <c r="F1860" s="2" t="s">
        <v>4673</v>
      </c>
      <c r="G1860" s="2" t="s">
        <v>3</v>
      </c>
      <c r="H1860" s="2" t="s">
        <v>4674</v>
      </c>
      <c r="I1860" s="1" t="s">
        <v>1</v>
      </c>
      <c r="J1860" s="1" t="s">
        <v>1</v>
      </c>
      <c r="K1860" s="1" t="s">
        <v>1</v>
      </c>
      <c r="L1860" s="1" t="s">
        <v>1</v>
      </c>
      <c r="M1860" s="1">
        <v>0</v>
      </c>
      <c r="N1860" s="2" t="s">
        <v>1</v>
      </c>
      <c r="O1860" s="2" t="s">
        <v>4675</v>
      </c>
      <c r="P1860" s="2" t="s">
        <v>4676</v>
      </c>
      <c r="Q1860" s="1">
        <v>0.22</v>
      </c>
      <c r="R1860" s="1">
        <v>0</v>
      </c>
      <c r="S1860" s="1">
        <v>0.22</v>
      </c>
      <c r="T1860" s="1">
        <v>0</v>
      </c>
      <c r="U1860" s="2" t="s">
        <v>0</v>
      </c>
      <c r="V1860" s="1">
        <v>0</v>
      </c>
      <c r="W1860" s="1">
        <v>0</v>
      </c>
      <c r="X1860" s="2" t="s">
        <v>0</v>
      </c>
      <c r="Y1860" s="1">
        <v>0</v>
      </c>
      <c r="Z1860" s="3">
        <v>0</v>
      </c>
      <c r="AA1860" s="3" t="s">
        <v>0</v>
      </c>
      <c r="AB1860" s="3">
        <v>0</v>
      </c>
      <c r="AC1860" s="3">
        <v>0</v>
      </c>
      <c r="AD1860" s="3" t="s">
        <v>0</v>
      </c>
      <c r="AE1860" s="3">
        <v>0</v>
      </c>
      <c r="AF1860" s="4">
        <v>0</v>
      </c>
      <c r="AG1860" s="4" t="s">
        <v>0</v>
      </c>
      <c r="AH1860" s="4">
        <v>0</v>
      </c>
      <c r="AI1860" s="4">
        <v>0</v>
      </c>
      <c r="AJ1860" s="4" t="s">
        <v>0</v>
      </c>
      <c r="AK1860" s="4">
        <v>0</v>
      </c>
      <c r="AL1860" s="4">
        <v>0</v>
      </c>
      <c r="AM1860" s="4" t="s">
        <v>1</v>
      </c>
      <c r="AN1860" s="4" t="s">
        <v>1</v>
      </c>
      <c r="AO1860" s="4" t="s">
        <v>1</v>
      </c>
      <c r="AP1860" s="4" t="s">
        <v>1</v>
      </c>
      <c r="AQ1860" s="4">
        <v>0.22</v>
      </c>
      <c r="AR1860" s="4">
        <v>0</v>
      </c>
    </row>
    <row r="1861" spans="1:44" x14ac:dyDescent="0.25">
      <c r="A1861" s="2" t="s">
        <v>1143</v>
      </c>
      <c r="B1861" s="47">
        <v>44500</v>
      </c>
      <c r="C1861" s="2" t="s">
        <v>1364</v>
      </c>
      <c r="D1861" s="2" t="s">
        <v>48</v>
      </c>
      <c r="E1861" s="2" t="s">
        <v>1365</v>
      </c>
      <c r="F1861" s="2" t="s">
        <v>4671</v>
      </c>
      <c r="G1861" s="2" t="s">
        <v>3</v>
      </c>
      <c r="H1861" s="2" t="s">
        <v>4677</v>
      </c>
      <c r="I1861" s="1" t="s">
        <v>1</v>
      </c>
      <c r="J1861" s="1" t="s">
        <v>1</v>
      </c>
      <c r="K1861" s="1" t="s">
        <v>1</v>
      </c>
      <c r="L1861" s="1" t="s">
        <v>1</v>
      </c>
      <c r="M1861" s="1">
        <v>0</v>
      </c>
      <c r="N1861" s="2" t="s">
        <v>1</v>
      </c>
      <c r="O1861" s="2" t="s">
        <v>2</v>
      </c>
      <c r="P1861" s="2" t="s">
        <v>1</v>
      </c>
      <c r="Q1861" s="1">
        <v>398.97540000000004</v>
      </c>
      <c r="R1861" s="1">
        <v>0</v>
      </c>
      <c r="S1861" s="1">
        <v>321.68460000000005</v>
      </c>
      <c r="T1861" s="1">
        <v>0</v>
      </c>
      <c r="U1861" s="2" t="s">
        <v>0</v>
      </c>
      <c r="V1861" s="1">
        <v>0</v>
      </c>
      <c r="W1861" s="1">
        <v>66.63</v>
      </c>
      <c r="X1861" s="2" t="s">
        <v>0</v>
      </c>
      <c r="Y1861" s="1">
        <v>10.6608</v>
      </c>
      <c r="Z1861" s="3">
        <v>0</v>
      </c>
      <c r="AA1861" s="3" t="s">
        <v>0</v>
      </c>
      <c r="AB1861" s="3">
        <v>0</v>
      </c>
      <c r="AC1861" s="3">
        <v>0</v>
      </c>
      <c r="AD1861" s="3" t="s">
        <v>0</v>
      </c>
      <c r="AE1861" s="3">
        <v>0</v>
      </c>
      <c r="AF1861" s="4">
        <v>0</v>
      </c>
      <c r="AG1861" s="4" t="s">
        <v>0</v>
      </c>
      <c r="AH1861" s="4">
        <v>0</v>
      </c>
      <c r="AI1861" s="4">
        <v>0</v>
      </c>
      <c r="AJ1861" s="4" t="s">
        <v>0</v>
      </c>
      <c r="AK1861" s="4">
        <v>0</v>
      </c>
      <c r="AL1861" s="4">
        <v>0</v>
      </c>
      <c r="AM1861" s="4" t="s">
        <v>1</v>
      </c>
      <c r="AN1861" s="4" t="s">
        <v>1</v>
      </c>
      <c r="AO1861" s="4" t="s">
        <v>1</v>
      </c>
      <c r="AP1861" s="4" t="s">
        <v>1</v>
      </c>
      <c r="AQ1861" s="4">
        <v>398.97540000000004</v>
      </c>
      <c r="AR1861" s="4">
        <v>0</v>
      </c>
    </row>
    <row r="1862" spans="1:44" x14ac:dyDescent="0.25">
      <c r="A1862" s="2" t="s">
        <v>1144</v>
      </c>
      <c r="B1862" s="47">
        <v>44500</v>
      </c>
      <c r="C1862" s="2" t="s">
        <v>1364</v>
      </c>
      <c r="D1862" s="2" t="s">
        <v>48</v>
      </c>
      <c r="E1862" s="2" t="s">
        <v>1365</v>
      </c>
      <c r="F1862" s="2" t="s">
        <v>4673</v>
      </c>
      <c r="G1862" s="2" t="s">
        <v>3</v>
      </c>
      <c r="H1862" s="2" t="s">
        <v>4678</v>
      </c>
      <c r="I1862" s="1" t="s">
        <v>1</v>
      </c>
      <c r="J1862" s="1" t="s">
        <v>1</v>
      </c>
      <c r="K1862" s="1" t="s">
        <v>1</v>
      </c>
      <c r="L1862" s="1" t="s">
        <v>1</v>
      </c>
      <c r="M1862" s="1">
        <v>0</v>
      </c>
      <c r="N1862" s="2" t="s">
        <v>1</v>
      </c>
      <c r="O1862" s="2" t="s">
        <v>4679</v>
      </c>
      <c r="P1862" s="2" t="s">
        <v>4680</v>
      </c>
      <c r="Q1862" s="1">
        <v>15.77</v>
      </c>
      <c r="R1862" s="1">
        <v>0</v>
      </c>
      <c r="S1862" s="1">
        <v>15.77</v>
      </c>
      <c r="T1862" s="1">
        <v>0</v>
      </c>
      <c r="U1862" s="2" t="s">
        <v>0</v>
      </c>
      <c r="V1862" s="1">
        <v>0</v>
      </c>
      <c r="W1862" s="1">
        <v>0</v>
      </c>
      <c r="X1862" s="2" t="s">
        <v>0</v>
      </c>
      <c r="Y1862" s="1">
        <v>0</v>
      </c>
      <c r="Z1862" s="3">
        <v>0</v>
      </c>
      <c r="AA1862" s="3" t="s">
        <v>0</v>
      </c>
      <c r="AB1862" s="3">
        <v>0</v>
      </c>
      <c r="AC1862" s="3">
        <v>0</v>
      </c>
      <c r="AD1862" s="3" t="s">
        <v>0</v>
      </c>
      <c r="AE1862" s="3">
        <v>0</v>
      </c>
      <c r="AF1862" s="4">
        <v>0</v>
      </c>
      <c r="AG1862" s="4" t="s">
        <v>0</v>
      </c>
      <c r="AH1862" s="4">
        <v>0</v>
      </c>
      <c r="AI1862" s="4">
        <v>0</v>
      </c>
      <c r="AJ1862" s="4" t="s">
        <v>0</v>
      </c>
      <c r="AK1862" s="4">
        <v>0</v>
      </c>
      <c r="AL1862" s="4">
        <v>0</v>
      </c>
      <c r="AM1862" s="4" t="s">
        <v>1</v>
      </c>
      <c r="AN1862" s="4" t="s">
        <v>1</v>
      </c>
      <c r="AO1862" s="4" t="s">
        <v>1</v>
      </c>
      <c r="AP1862" s="4" t="s">
        <v>1</v>
      </c>
      <c r="AQ1862" s="4">
        <v>15.77</v>
      </c>
      <c r="AR1862" s="4">
        <v>0</v>
      </c>
    </row>
    <row r="1863" spans="1:44" x14ac:dyDescent="0.25">
      <c r="A1863" s="2" t="s">
        <v>1145</v>
      </c>
      <c r="B1863" s="47">
        <v>44500</v>
      </c>
      <c r="C1863" s="2" t="s">
        <v>1364</v>
      </c>
      <c r="D1863" s="2" t="s">
        <v>48</v>
      </c>
      <c r="E1863" s="2" t="s">
        <v>1365</v>
      </c>
      <c r="F1863" s="2" t="s">
        <v>4671</v>
      </c>
      <c r="G1863" s="2" t="s">
        <v>3</v>
      </c>
      <c r="H1863" s="2" t="s">
        <v>4681</v>
      </c>
      <c r="I1863" s="1" t="s">
        <v>1</v>
      </c>
      <c r="J1863" s="1" t="s">
        <v>1</v>
      </c>
      <c r="K1863" s="1" t="s">
        <v>1</v>
      </c>
      <c r="L1863" s="1" t="s">
        <v>1</v>
      </c>
      <c r="M1863" s="1">
        <v>0</v>
      </c>
      <c r="N1863" s="2" t="s">
        <v>1</v>
      </c>
      <c r="O1863" s="2" t="s">
        <v>2</v>
      </c>
      <c r="P1863" s="2" t="s">
        <v>1</v>
      </c>
      <c r="Q1863" s="1">
        <v>275.80620000000005</v>
      </c>
      <c r="R1863" s="1">
        <v>0</v>
      </c>
      <c r="S1863" s="1">
        <v>190.58099999999999</v>
      </c>
      <c r="T1863" s="1">
        <v>0</v>
      </c>
      <c r="U1863" s="2" t="s">
        <v>0</v>
      </c>
      <c r="V1863" s="1">
        <v>0</v>
      </c>
      <c r="W1863" s="1">
        <v>73.47</v>
      </c>
      <c r="X1863" s="2" t="s">
        <v>8</v>
      </c>
      <c r="Y1863" s="1">
        <v>11.755199999999999</v>
      </c>
      <c r="Z1863" s="3">
        <v>0</v>
      </c>
      <c r="AA1863" s="3" t="s">
        <v>0</v>
      </c>
      <c r="AB1863" s="3">
        <v>0</v>
      </c>
      <c r="AC1863" s="3">
        <v>0</v>
      </c>
      <c r="AD1863" s="3" t="s">
        <v>0</v>
      </c>
      <c r="AE1863" s="3">
        <v>0</v>
      </c>
      <c r="AF1863" s="4">
        <v>0</v>
      </c>
      <c r="AG1863" s="4" t="s">
        <v>0</v>
      </c>
      <c r="AH1863" s="4">
        <v>0</v>
      </c>
      <c r="AI1863" s="4">
        <v>0</v>
      </c>
      <c r="AJ1863" s="4" t="s">
        <v>0</v>
      </c>
      <c r="AK1863" s="4">
        <v>0</v>
      </c>
      <c r="AL1863" s="4">
        <v>0</v>
      </c>
      <c r="AM1863" s="4" t="s">
        <v>1</v>
      </c>
      <c r="AN1863" s="4" t="s">
        <v>1</v>
      </c>
      <c r="AO1863" s="4" t="s">
        <v>1</v>
      </c>
      <c r="AP1863" s="4" t="s">
        <v>1</v>
      </c>
      <c r="AQ1863" s="4">
        <v>275.80619999999999</v>
      </c>
      <c r="AR1863" s="4">
        <v>0</v>
      </c>
    </row>
    <row r="1864" spans="1:44" x14ac:dyDescent="0.25">
      <c r="A1864" s="2" t="s">
        <v>1146</v>
      </c>
      <c r="B1864" s="47">
        <v>44500</v>
      </c>
      <c r="C1864" s="2" t="s">
        <v>1364</v>
      </c>
      <c r="D1864" s="2" t="s">
        <v>48</v>
      </c>
      <c r="E1864" s="2" t="s">
        <v>1365</v>
      </c>
      <c r="F1864" s="2" t="s">
        <v>4673</v>
      </c>
      <c r="G1864" s="2" t="s">
        <v>3</v>
      </c>
      <c r="H1864" s="2" t="s">
        <v>4682</v>
      </c>
      <c r="I1864" s="1" t="s">
        <v>1</v>
      </c>
      <c r="J1864" s="1" t="s">
        <v>1</v>
      </c>
      <c r="K1864" s="1" t="s">
        <v>1</v>
      </c>
      <c r="L1864" s="1" t="s">
        <v>1</v>
      </c>
      <c r="M1864" s="1">
        <v>0</v>
      </c>
      <c r="N1864" s="2" t="s">
        <v>1</v>
      </c>
      <c r="O1864" s="2" t="s">
        <v>4683</v>
      </c>
      <c r="P1864" s="2" t="s">
        <v>4684</v>
      </c>
      <c r="Q1864" s="1">
        <v>90.336200000000005</v>
      </c>
      <c r="R1864" s="1">
        <v>0</v>
      </c>
      <c r="S1864" s="1">
        <v>90.336200000000005</v>
      </c>
      <c r="T1864" s="1">
        <v>0</v>
      </c>
      <c r="U1864" s="2" t="s">
        <v>0</v>
      </c>
      <c r="V1864" s="1">
        <v>0</v>
      </c>
      <c r="W1864" s="1">
        <v>0</v>
      </c>
      <c r="X1864" s="2" t="s">
        <v>0</v>
      </c>
      <c r="Y1864" s="1">
        <v>0</v>
      </c>
      <c r="Z1864" s="3">
        <v>0</v>
      </c>
      <c r="AA1864" s="3" t="s">
        <v>0</v>
      </c>
      <c r="AB1864" s="3">
        <v>0</v>
      </c>
      <c r="AC1864" s="3">
        <v>0</v>
      </c>
      <c r="AD1864" s="3" t="s">
        <v>0</v>
      </c>
      <c r="AE1864" s="3">
        <v>0</v>
      </c>
      <c r="AF1864" s="4">
        <v>0</v>
      </c>
      <c r="AG1864" s="4" t="s">
        <v>0</v>
      </c>
      <c r="AH1864" s="4">
        <v>0</v>
      </c>
      <c r="AI1864" s="4">
        <v>0</v>
      </c>
      <c r="AJ1864" s="4" t="s">
        <v>0</v>
      </c>
      <c r="AK1864" s="4">
        <v>0</v>
      </c>
      <c r="AL1864" s="4">
        <v>0</v>
      </c>
      <c r="AM1864" s="4" t="s">
        <v>1</v>
      </c>
      <c r="AN1864" s="4" t="s">
        <v>1</v>
      </c>
      <c r="AO1864" s="4" t="s">
        <v>1</v>
      </c>
      <c r="AP1864" s="4" t="s">
        <v>1</v>
      </c>
      <c r="AQ1864" s="4">
        <v>90.336200000000005</v>
      </c>
      <c r="AR1864" s="4">
        <v>0</v>
      </c>
    </row>
    <row r="1865" spans="1:44" x14ac:dyDescent="0.25">
      <c r="A1865" s="2" t="s">
        <v>1147</v>
      </c>
      <c r="B1865" s="47">
        <v>44500</v>
      </c>
      <c r="C1865" s="2" t="s">
        <v>1364</v>
      </c>
      <c r="D1865" s="2" t="s">
        <v>48</v>
      </c>
      <c r="E1865" s="2" t="s">
        <v>1365</v>
      </c>
      <c r="F1865" s="2" t="s">
        <v>4671</v>
      </c>
      <c r="G1865" s="2" t="s">
        <v>3</v>
      </c>
      <c r="H1865" s="2" t="s">
        <v>4685</v>
      </c>
      <c r="I1865" s="1" t="s">
        <v>1</v>
      </c>
      <c r="J1865" s="1" t="s">
        <v>1</v>
      </c>
      <c r="K1865" s="1" t="s">
        <v>1</v>
      </c>
      <c r="L1865" s="1" t="s">
        <v>1</v>
      </c>
      <c r="M1865" s="1">
        <v>0</v>
      </c>
      <c r="N1865" s="2" t="s">
        <v>1</v>
      </c>
      <c r="O1865" s="2" t="s">
        <v>2</v>
      </c>
      <c r="P1865" s="2" t="s">
        <v>1</v>
      </c>
      <c r="Q1865" s="1">
        <v>819.68849999999975</v>
      </c>
      <c r="R1865" s="1">
        <v>0</v>
      </c>
      <c r="S1865" s="1">
        <v>610.62479999999994</v>
      </c>
      <c r="T1865" s="1">
        <v>0</v>
      </c>
      <c r="U1865" s="2" t="s">
        <v>0</v>
      </c>
      <c r="V1865" s="1">
        <v>0</v>
      </c>
      <c r="W1865" s="1">
        <v>180.22729999999999</v>
      </c>
      <c r="X1865" s="2" t="s">
        <v>0</v>
      </c>
      <c r="Y1865" s="1">
        <v>28.836400000000001</v>
      </c>
      <c r="Z1865" s="3">
        <v>0</v>
      </c>
      <c r="AA1865" s="3" t="s">
        <v>0</v>
      </c>
      <c r="AB1865" s="3">
        <v>0</v>
      </c>
      <c r="AC1865" s="3">
        <v>0</v>
      </c>
      <c r="AD1865" s="3" t="s">
        <v>0</v>
      </c>
      <c r="AE1865" s="3">
        <v>0</v>
      </c>
      <c r="AF1865" s="4">
        <v>0</v>
      </c>
      <c r="AG1865" s="4" t="s">
        <v>0</v>
      </c>
      <c r="AH1865" s="4">
        <v>0</v>
      </c>
      <c r="AI1865" s="4">
        <v>0</v>
      </c>
      <c r="AJ1865" s="4" t="s">
        <v>0</v>
      </c>
      <c r="AK1865" s="4">
        <v>0</v>
      </c>
      <c r="AL1865" s="4">
        <v>0</v>
      </c>
      <c r="AM1865" s="4" t="s">
        <v>1</v>
      </c>
      <c r="AN1865" s="4" t="s">
        <v>1</v>
      </c>
      <c r="AO1865" s="4" t="s">
        <v>1</v>
      </c>
      <c r="AP1865" s="4" t="s">
        <v>1</v>
      </c>
      <c r="AQ1865" s="4">
        <v>819.68849999999998</v>
      </c>
      <c r="AR1865" s="4">
        <v>0</v>
      </c>
    </row>
    <row r="1866" spans="1:44" x14ac:dyDescent="0.25">
      <c r="A1866" s="2" t="s">
        <v>1148</v>
      </c>
      <c r="B1866" s="47">
        <v>44500</v>
      </c>
      <c r="C1866" s="2" t="s">
        <v>1364</v>
      </c>
      <c r="D1866" s="2" t="s">
        <v>48</v>
      </c>
      <c r="E1866" s="2" t="s">
        <v>1365</v>
      </c>
      <c r="F1866" s="2" t="s">
        <v>4673</v>
      </c>
      <c r="G1866" s="2" t="s">
        <v>12</v>
      </c>
      <c r="H1866" s="2" t="s">
        <v>1</v>
      </c>
      <c r="I1866" s="1" t="s">
        <v>2740</v>
      </c>
      <c r="J1866" s="1" t="s">
        <v>1</v>
      </c>
      <c r="K1866" s="1" t="s">
        <v>4686</v>
      </c>
      <c r="L1866" s="1" t="s">
        <v>4687</v>
      </c>
      <c r="M1866" s="1">
        <v>6.51</v>
      </c>
      <c r="N1866" s="2" t="s">
        <v>11</v>
      </c>
      <c r="O1866" s="2" t="s">
        <v>4688</v>
      </c>
      <c r="P1866" s="2" t="s">
        <v>4689</v>
      </c>
      <c r="Q1866" s="1">
        <v>-6.5076000000000001</v>
      </c>
      <c r="R1866" s="1">
        <v>0</v>
      </c>
      <c r="S1866" s="1">
        <v>0</v>
      </c>
      <c r="T1866" s="1">
        <v>0</v>
      </c>
      <c r="U1866" s="2" t="s">
        <v>0</v>
      </c>
      <c r="V1866" s="1">
        <v>0</v>
      </c>
      <c r="W1866" s="1">
        <v>-5.61</v>
      </c>
      <c r="X1866" s="2" t="s">
        <v>8</v>
      </c>
      <c r="Y1866" s="1">
        <v>-0.89759999999999995</v>
      </c>
      <c r="Z1866" s="3">
        <v>0</v>
      </c>
      <c r="AA1866" s="3" t="s">
        <v>0</v>
      </c>
      <c r="AB1866" s="3">
        <v>0</v>
      </c>
      <c r="AC1866" s="3">
        <v>0</v>
      </c>
      <c r="AD1866" s="3" t="s">
        <v>0</v>
      </c>
      <c r="AE1866" s="3">
        <v>0</v>
      </c>
      <c r="AF1866" s="4">
        <v>0</v>
      </c>
      <c r="AG1866" s="4" t="s">
        <v>0</v>
      </c>
      <c r="AH1866" s="4">
        <v>0</v>
      </c>
      <c r="AI1866" s="4">
        <v>0</v>
      </c>
      <c r="AJ1866" s="4" t="s">
        <v>0</v>
      </c>
      <c r="AK1866" s="4">
        <v>0</v>
      </c>
      <c r="AL1866" s="4">
        <v>0</v>
      </c>
      <c r="AM1866" s="4" t="s">
        <v>1</v>
      </c>
      <c r="AN1866" s="4" t="s">
        <v>1</v>
      </c>
      <c r="AO1866" s="4" t="s">
        <v>1</v>
      </c>
      <c r="AP1866" s="4" t="s">
        <v>1</v>
      </c>
      <c r="AQ1866" s="4">
        <v>-6.5076000000000001</v>
      </c>
      <c r="AR1866" s="4">
        <v>0</v>
      </c>
    </row>
    <row r="1867" spans="1:44" x14ac:dyDescent="0.25">
      <c r="A1867" s="2" t="s">
        <v>1132</v>
      </c>
      <c r="B1867" s="47">
        <v>44500</v>
      </c>
      <c r="C1867" s="2" t="s">
        <v>26</v>
      </c>
      <c r="D1867" s="2" t="s">
        <v>48</v>
      </c>
      <c r="E1867" s="2" t="s">
        <v>220</v>
      </c>
      <c r="F1867" s="2" t="s">
        <v>4690</v>
      </c>
      <c r="G1867" s="2" t="s">
        <v>3</v>
      </c>
      <c r="H1867" s="2" t="s">
        <v>4691</v>
      </c>
      <c r="I1867" s="1" t="s">
        <v>1</v>
      </c>
      <c r="J1867" s="1" t="s">
        <v>1</v>
      </c>
      <c r="K1867" s="1" t="s">
        <v>1</v>
      </c>
      <c r="L1867" s="1" t="s">
        <v>1</v>
      </c>
      <c r="M1867" s="1">
        <v>0</v>
      </c>
      <c r="N1867" s="2" t="s">
        <v>1</v>
      </c>
      <c r="O1867" s="2" t="s">
        <v>2</v>
      </c>
      <c r="P1867" s="2" t="s">
        <v>1</v>
      </c>
      <c r="Q1867" s="1">
        <v>2461.6916940000001</v>
      </c>
      <c r="R1867" s="1">
        <v>0</v>
      </c>
      <c r="S1867" s="1">
        <v>1750.6120999999991</v>
      </c>
      <c r="T1867" s="1">
        <v>0</v>
      </c>
      <c r="U1867" s="2" t="s">
        <v>0</v>
      </c>
      <c r="V1867" s="1">
        <v>0</v>
      </c>
      <c r="W1867" s="1">
        <v>612.99964999999997</v>
      </c>
      <c r="X1867" s="2" t="s">
        <v>0</v>
      </c>
      <c r="Y1867" s="1">
        <v>98.079943999999983</v>
      </c>
      <c r="Z1867" s="3">
        <v>0</v>
      </c>
      <c r="AA1867" s="3" t="s">
        <v>0</v>
      </c>
      <c r="AB1867" s="3">
        <v>0</v>
      </c>
      <c r="AC1867" s="3">
        <v>0</v>
      </c>
      <c r="AD1867" s="3" t="s">
        <v>0</v>
      </c>
      <c r="AE1867" s="3">
        <v>0</v>
      </c>
      <c r="AF1867" s="4">
        <v>0</v>
      </c>
      <c r="AG1867" s="4" t="s">
        <v>0</v>
      </c>
      <c r="AH1867" s="4">
        <v>0</v>
      </c>
      <c r="AI1867" s="4">
        <v>0</v>
      </c>
      <c r="AJ1867" s="4" t="s">
        <v>0</v>
      </c>
      <c r="AK1867" s="4">
        <v>0</v>
      </c>
      <c r="AL1867" s="4">
        <v>0</v>
      </c>
      <c r="AM1867" s="4" t="s">
        <v>1</v>
      </c>
      <c r="AN1867" s="4" t="s">
        <v>1</v>
      </c>
      <c r="AO1867" s="4" t="s">
        <v>1</v>
      </c>
      <c r="AP1867" s="4" t="s">
        <v>1</v>
      </c>
      <c r="AQ1867" s="4">
        <v>2461.6916939999992</v>
      </c>
      <c r="AR1867" s="4">
        <v>0</v>
      </c>
    </row>
    <row r="1868" spans="1:44" x14ac:dyDescent="0.25">
      <c r="A1868" s="2" t="s">
        <v>1149</v>
      </c>
      <c r="B1868" s="47">
        <v>44500</v>
      </c>
      <c r="C1868" s="2" t="s">
        <v>1364</v>
      </c>
      <c r="D1868" s="2" t="s">
        <v>41</v>
      </c>
      <c r="E1868" s="2" t="s">
        <v>1366</v>
      </c>
      <c r="F1868" s="2" t="s">
        <v>4671</v>
      </c>
      <c r="G1868" s="2" t="s">
        <v>3</v>
      </c>
      <c r="H1868" s="2" t="s">
        <v>4692</v>
      </c>
      <c r="I1868" s="1" t="s">
        <v>1</v>
      </c>
      <c r="J1868" s="1" t="s">
        <v>1</v>
      </c>
      <c r="K1868" s="1" t="s">
        <v>1</v>
      </c>
      <c r="L1868" s="1" t="s">
        <v>1</v>
      </c>
      <c r="M1868" s="1">
        <v>0</v>
      </c>
      <c r="N1868" s="2" t="s">
        <v>1</v>
      </c>
      <c r="O1868" s="2" t="s">
        <v>2</v>
      </c>
      <c r="P1868" s="2" t="s">
        <v>1</v>
      </c>
      <c r="Q1868" s="1">
        <v>3237.4438100000007</v>
      </c>
      <c r="R1868" s="1">
        <v>0</v>
      </c>
      <c r="S1868" s="1">
        <v>2575.0656999999983</v>
      </c>
      <c r="T1868" s="1">
        <v>0</v>
      </c>
      <c r="U1868" s="2" t="s">
        <v>0</v>
      </c>
      <c r="V1868" s="1">
        <v>0</v>
      </c>
      <c r="W1868" s="1">
        <v>571.01555000000008</v>
      </c>
      <c r="X1868" s="2" t="s">
        <v>8</v>
      </c>
      <c r="Y1868" s="1">
        <v>91.36256000000003</v>
      </c>
      <c r="Z1868" s="3">
        <v>0</v>
      </c>
      <c r="AA1868" s="3" t="s">
        <v>0</v>
      </c>
      <c r="AB1868" s="3">
        <v>0</v>
      </c>
      <c r="AC1868" s="3">
        <v>0</v>
      </c>
      <c r="AD1868" s="3" t="s">
        <v>0</v>
      </c>
      <c r="AE1868" s="3">
        <v>0</v>
      </c>
      <c r="AF1868" s="4">
        <v>0</v>
      </c>
      <c r="AG1868" s="4" t="s">
        <v>0</v>
      </c>
      <c r="AH1868" s="4">
        <v>0</v>
      </c>
      <c r="AI1868" s="4">
        <v>0</v>
      </c>
      <c r="AJ1868" s="4" t="s">
        <v>0</v>
      </c>
      <c r="AK1868" s="4">
        <v>0</v>
      </c>
      <c r="AL1868" s="4">
        <v>0</v>
      </c>
      <c r="AM1868" s="4" t="s">
        <v>1</v>
      </c>
      <c r="AN1868" s="4" t="s">
        <v>1</v>
      </c>
      <c r="AO1868" s="4" t="s">
        <v>1</v>
      </c>
      <c r="AP1868" s="4" t="s">
        <v>1</v>
      </c>
      <c r="AQ1868" s="4">
        <v>3237.4438099999984</v>
      </c>
      <c r="AR1868" s="4">
        <v>0</v>
      </c>
    </row>
    <row r="1869" spans="1:44" x14ac:dyDescent="0.25">
      <c r="A1869" s="2" t="s">
        <v>1202</v>
      </c>
      <c r="B1869" s="47">
        <v>44500</v>
      </c>
      <c r="C1869" s="2" t="s">
        <v>6</v>
      </c>
      <c r="D1869" s="2" t="s">
        <v>41</v>
      </c>
      <c r="E1869" s="2" t="s">
        <v>218</v>
      </c>
      <c r="F1869" s="2" t="s">
        <v>3997</v>
      </c>
      <c r="G1869" s="2" t="s">
        <v>12</v>
      </c>
      <c r="H1869" s="2" t="s">
        <v>1</v>
      </c>
      <c r="I1869" s="1" t="s">
        <v>1244</v>
      </c>
      <c r="J1869" s="1" t="s">
        <v>1</v>
      </c>
      <c r="K1869" s="1" t="s">
        <v>4693</v>
      </c>
      <c r="L1869" s="1" t="s">
        <v>4687</v>
      </c>
      <c r="M1869" s="1">
        <v>6.3</v>
      </c>
      <c r="N1869" s="2" t="s">
        <v>11</v>
      </c>
      <c r="O1869" s="2" t="s">
        <v>4694</v>
      </c>
      <c r="P1869" s="2" t="s">
        <v>4695</v>
      </c>
      <c r="Q1869" s="1">
        <v>-6.3032500000000002</v>
      </c>
      <c r="R1869" s="1">
        <v>0</v>
      </c>
      <c r="S1869" s="1">
        <v>-6.3032500000000002</v>
      </c>
      <c r="T1869" s="1">
        <v>0</v>
      </c>
      <c r="U1869" s="2" t="s">
        <v>0</v>
      </c>
      <c r="V1869" s="1">
        <v>0</v>
      </c>
      <c r="W1869" s="1">
        <v>0</v>
      </c>
      <c r="X1869" s="2" t="s">
        <v>0</v>
      </c>
      <c r="Y1869" s="1">
        <v>0</v>
      </c>
      <c r="Z1869" s="3">
        <v>0</v>
      </c>
      <c r="AA1869" s="3" t="s">
        <v>0</v>
      </c>
      <c r="AB1869" s="3">
        <v>0</v>
      </c>
      <c r="AC1869" s="3">
        <v>0</v>
      </c>
      <c r="AD1869" s="3" t="s">
        <v>0</v>
      </c>
      <c r="AE1869" s="3">
        <v>0</v>
      </c>
      <c r="AF1869" s="4">
        <v>0</v>
      </c>
      <c r="AG1869" s="4" t="s">
        <v>0</v>
      </c>
      <c r="AH1869" s="4">
        <v>0</v>
      </c>
      <c r="AI1869" s="4">
        <v>0</v>
      </c>
      <c r="AJ1869" s="4" t="s">
        <v>0</v>
      </c>
      <c r="AK1869" s="4">
        <v>0</v>
      </c>
      <c r="AL1869" s="4">
        <v>0</v>
      </c>
      <c r="AM1869" s="4" t="s">
        <v>1</v>
      </c>
      <c r="AN1869" s="4" t="s">
        <v>1</v>
      </c>
      <c r="AO1869" s="4" t="s">
        <v>1</v>
      </c>
      <c r="AP1869" s="4" t="s">
        <v>1</v>
      </c>
      <c r="AQ1869" s="4">
        <v>-6.3032500000000002</v>
      </c>
      <c r="AR1869" s="4">
        <v>0</v>
      </c>
    </row>
    <row r="1870" spans="1:44" x14ac:dyDescent="0.25">
      <c r="A1870" s="2" t="s">
        <v>1150</v>
      </c>
      <c r="B1870" s="47">
        <v>44500</v>
      </c>
      <c r="C1870" s="2" t="s">
        <v>6</v>
      </c>
      <c r="D1870" s="2" t="s">
        <v>41</v>
      </c>
      <c r="E1870" s="2" t="s">
        <v>218</v>
      </c>
      <c r="F1870" s="2" t="s">
        <v>3997</v>
      </c>
      <c r="G1870" s="2" t="s">
        <v>3</v>
      </c>
      <c r="H1870" s="2" t="s">
        <v>4696</v>
      </c>
      <c r="I1870" s="1" t="s">
        <v>1</v>
      </c>
      <c r="J1870" s="1" t="s">
        <v>1</v>
      </c>
      <c r="K1870" s="1" t="s">
        <v>1</v>
      </c>
      <c r="L1870" s="1" t="s">
        <v>1</v>
      </c>
      <c r="M1870" s="1">
        <v>0</v>
      </c>
      <c r="N1870" s="2" t="s">
        <v>1</v>
      </c>
      <c r="O1870" s="2" t="s">
        <v>2</v>
      </c>
      <c r="P1870" s="2" t="s">
        <v>1</v>
      </c>
      <c r="Q1870" s="1">
        <v>6341.3947879999996</v>
      </c>
      <c r="R1870" s="1">
        <v>0</v>
      </c>
      <c r="S1870" s="1">
        <v>4606.461299999999</v>
      </c>
      <c r="T1870" s="1">
        <v>0</v>
      </c>
      <c r="U1870" s="2" t="s">
        <v>0</v>
      </c>
      <c r="V1870" s="1">
        <v>0</v>
      </c>
      <c r="W1870" s="1">
        <v>1495.6322999999991</v>
      </c>
      <c r="X1870" s="2" t="s">
        <v>0</v>
      </c>
      <c r="Y1870" s="1">
        <v>239.30118800000005</v>
      </c>
      <c r="Z1870" s="3">
        <v>0</v>
      </c>
      <c r="AA1870" s="3" t="s">
        <v>0</v>
      </c>
      <c r="AB1870" s="3">
        <v>0</v>
      </c>
      <c r="AC1870" s="3">
        <v>0</v>
      </c>
      <c r="AD1870" s="3" t="s">
        <v>0</v>
      </c>
      <c r="AE1870" s="3">
        <v>0</v>
      </c>
      <c r="AF1870" s="4">
        <v>0</v>
      </c>
      <c r="AG1870" s="4" t="s">
        <v>0</v>
      </c>
      <c r="AH1870" s="4">
        <v>0</v>
      </c>
      <c r="AI1870" s="4">
        <v>0</v>
      </c>
      <c r="AJ1870" s="4" t="s">
        <v>0</v>
      </c>
      <c r="AK1870" s="4">
        <v>0</v>
      </c>
      <c r="AL1870" s="4">
        <v>0</v>
      </c>
      <c r="AM1870" s="4" t="s">
        <v>1</v>
      </c>
      <c r="AN1870" s="4" t="s">
        <v>1</v>
      </c>
      <c r="AO1870" s="4" t="s">
        <v>1</v>
      </c>
      <c r="AP1870" s="4" t="s">
        <v>1</v>
      </c>
      <c r="AQ1870" s="4">
        <v>6341.3947879999987</v>
      </c>
      <c r="AR1870" s="4">
        <v>0</v>
      </c>
    </row>
    <row r="1871" spans="1:44" x14ac:dyDescent="0.25">
      <c r="A1871" s="2" t="s">
        <v>1151</v>
      </c>
      <c r="B1871" s="47">
        <v>44500</v>
      </c>
      <c r="C1871" s="2" t="s">
        <v>34</v>
      </c>
      <c r="D1871" s="2" t="s">
        <v>41</v>
      </c>
      <c r="E1871" s="2" t="s">
        <v>216</v>
      </c>
      <c r="F1871" s="2" t="s">
        <v>4697</v>
      </c>
      <c r="G1871" s="2" t="s">
        <v>12</v>
      </c>
      <c r="H1871" s="2" t="s">
        <v>1</v>
      </c>
      <c r="I1871" s="1" t="s">
        <v>923</v>
      </c>
      <c r="J1871" s="1" t="s">
        <v>1</v>
      </c>
      <c r="K1871" s="1" t="s">
        <v>4698</v>
      </c>
      <c r="L1871" s="1" t="s">
        <v>4687</v>
      </c>
      <c r="M1871" s="1">
        <v>12</v>
      </c>
      <c r="N1871" s="2" t="s">
        <v>11</v>
      </c>
      <c r="O1871" s="2" t="s">
        <v>4699</v>
      </c>
      <c r="P1871" s="2" t="s">
        <v>4700</v>
      </c>
      <c r="Q1871" s="1">
        <v>-5.9073000000000002</v>
      </c>
      <c r="R1871" s="1">
        <v>0</v>
      </c>
      <c r="S1871" s="1">
        <v>-5.9073000000000002</v>
      </c>
      <c r="T1871" s="1">
        <v>0</v>
      </c>
      <c r="U1871" s="2" t="s">
        <v>0</v>
      </c>
      <c r="V1871" s="1">
        <v>0</v>
      </c>
      <c r="W1871" s="1">
        <v>0</v>
      </c>
      <c r="X1871" s="2" t="s">
        <v>0</v>
      </c>
      <c r="Y1871" s="1">
        <v>0</v>
      </c>
      <c r="Z1871" s="3">
        <v>0</v>
      </c>
      <c r="AA1871" s="3" t="s">
        <v>0</v>
      </c>
      <c r="AB1871" s="3">
        <v>0</v>
      </c>
      <c r="AC1871" s="3">
        <v>0</v>
      </c>
      <c r="AD1871" s="3" t="s">
        <v>0</v>
      </c>
      <c r="AE1871" s="3">
        <v>0</v>
      </c>
      <c r="AF1871" s="4">
        <v>0</v>
      </c>
      <c r="AG1871" s="4" t="s">
        <v>0</v>
      </c>
      <c r="AH1871" s="4">
        <v>0</v>
      </c>
      <c r="AI1871" s="4">
        <v>0</v>
      </c>
      <c r="AJ1871" s="4" t="s">
        <v>0</v>
      </c>
      <c r="AK1871" s="4">
        <v>0</v>
      </c>
      <c r="AL1871" s="4">
        <v>0</v>
      </c>
      <c r="AM1871" s="4" t="s">
        <v>1</v>
      </c>
      <c r="AN1871" s="4" t="s">
        <v>1</v>
      </c>
      <c r="AO1871" s="4" t="s">
        <v>1</v>
      </c>
      <c r="AP1871" s="4" t="s">
        <v>1</v>
      </c>
      <c r="AQ1871" s="4">
        <v>-5.9073000000000002</v>
      </c>
      <c r="AR1871" s="4">
        <v>0</v>
      </c>
    </row>
    <row r="1872" spans="1:44" x14ac:dyDescent="0.25">
      <c r="A1872" s="2" t="s">
        <v>1152</v>
      </c>
      <c r="B1872" s="47">
        <v>44500</v>
      </c>
      <c r="C1872" s="2" t="s">
        <v>34</v>
      </c>
      <c r="D1872" s="2" t="s">
        <v>41</v>
      </c>
      <c r="E1872" s="2" t="s">
        <v>216</v>
      </c>
      <c r="F1872" s="2" t="s">
        <v>4701</v>
      </c>
      <c r="G1872" s="2" t="s">
        <v>3</v>
      </c>
      <c r="H1872" s="2" t="s">
        <v>4702</v>
      </c>
      <c r="I1872" s="1" t="s">
        <v>1</v>
      </c>
      <c r="J1872" s="1" t="s">
        <v>1</v>
      </c>
      <c r="K1872" s="1" t="s">
        <v>1</v>
      </c>
      <c r="L1872" s="1" t="s">
        <v>1</v>
      </c>
      <c r="M1872" s="1">
        <v>0</v>
      </c>
      <c r="N1872" s="2" t="s">
        <v>1</v>
      </c>
      <c r="O1872" s="2" t="s">
        <v>2</v>
      </c>
      <c r="P1872" s="2" t="s">
        <v>1</v>
      </c>
      <c r="Q1872" s="1">
        <v>1850.6434999999997</v>
      </c>
      <c r="R1872" s="1">
        <v>0</v>
      </c>
      <c r="S1872" s="1">
        <v>1683.3874500000002</v>
      </c>
      <c r="T1872" s="1">
        <v>0</v>
      </c>
      <c r="U1872" s="2" t="s">
        <v>0</v>
      </c>
      <c r="V1872" s="1">
        <v>0</v>
      </c>
      <c r="W1872" s="1">
        <v>144.18624999999997</v>
      </c>
      <c r="X1872" s="2" t="s">
        <v>8</v>
      </c>
      <c r="Y1872" s="1">
        <v>23.069799999999997</v>
      </c>
      <c r="Z1872" s="3">
        <v>0</v>
      </c>
      <c r="AA1872" s="3" t="s">
        <v>0</v>
      </c>
      <c r="AB1872" s="3">
        <v>0</v>
      </c>
      <c r="AC1872" s="3">
        <v>0</v>
      </c>
      <c r="AD1872" s="3" t="s">
        <v>0</v>
      </c>
      <c r="AE1872" s="3">
        <v>0</v>
      </c>
      <c r="AF1872" s="4">
        <v>0</v>
      </c>
      <c r="AG1872" s="4" t="s">
        <v>0</v>
      </c>
      <c r="AH1872" s="4">
        <v>0</v>
      </c>
      <c r="AI1872" s="4">
        <v>0</v>
      </c>
      <c r="AJ1872" s="4" t="s">
        <v>0</v>
      </c>
      <c r="AK1872" s="4">
        <v>0</v>
      </c>
      <c r="AL1872" s="4">
        <v>0</v>
      </c>
      <c r="AM1872" s="4" t="s">
        <v>1</v>
      </c>
      <c r="AN1872" s="4" t="s">
        <v>1</v>
      </c>
      <c r="AO1872" s="4" t="s">
        <v>1</v>
      </c>
      <c r="AP1872" s="4" t="s">
        <v>1</v>
      </c>
      <c r="AQ1872" s="4">
        <v>1850.6435000000001</v>
      </c>
      <c r="AR1872" s="4">
        <v>0</v>
      </c>
    </row>
    <row r="1873" spans="1:44" x14ac:dyDescent="0.25">
      <c r="A1873" s="2" t="s">
        <v>1153</v>
      </c>
      <c r="B1873" s="47">
        <v>44500</v>
      </c>
      <c r="C1873" s="2" t="s">
        <v>26</v>
      </c>
      <c r="D1873" s="2" t="s">
        <v>41</v>
      </c>
      <c r="E1873" s="2" t="s">
        <v>211</v>
      </c>
      <c r="F1873" s="2" t="s">
        <v>3993</v>
      </c>
      <c r="G1873" s="2" t="s">
        <v>3</v>
      </c>
      <c r="H1873" s="2" t="s">
        <v>4703</v>
      </c>
      <c r="I1873" s="1" t="s">
        <v>1</v>
      </c>
      <c r="J1873" s="1" t="s">
        <v>1</v>
      </c>
      <c r="K1873" s="1" t="s">
        <v>1</v>
      </c>
      <c r="L1873" s="1" t="s">
        <v>1</v>
      </c>
      <c r="M1873" s="1">
        <v>0</v>
      </c>
      <c r="N1873" s="2" t="s">
        <v>1</v>
      </c>
      <c r="O1873" s="2" t="s">
        <v>2</v>
      </c>
      <c r="P1873" s="2" t="s">
        <v>1</v>
      </c>
      <c r="Q1873" s="1">
        <v>2005.3244080000002</v>
      </c>
      <c r="R1873" s="1">
        <v>0</v>
      </c>
      <c r="S1873" s="1">
        <v>1483.3591499999995</v>
      </c>
      <c r="T1873" s="1">
        <v>0</v>
      </c>
      <c r="U1873" s="2" t="s">
        <v>0</v>
      </c>
      <c r="V1873" s="1">
        <v>0</v>
      </c>
      <c r="W1873" s="1">
        <v>449.97005000000007</v>
      </c>
      <c r="X1873" s="2" t="s">
        <v>8</v>
      </c>
      <c r="Y1873" s="1">
        <v>71.995207999999991</v>
      </c>
      <c r="Z1873" s="3">
        <v>0</v>
      </c>
      <c r="AA1873" s="3" t="s">
        <v>0</v>
      </c>
      <c r="AB1873" s="3">
        <v>0</v>
      </c>
      <c r="AC1873" s="3">
        <v>0</v>
      </c>
      <c r="AD1873" s="3" t="s">
        <v>0</v>
      </c>
      <c r="AE1873" s="3">
        <v>0</v>
      </c>
      <c r="AF1873" s="4">
        <v>0</v>
      </c>
      <c r="AG1873" s="4" t="s">
        <v>0</v>
      </c>
      <c r="AH1873" s="4">
        <v>0</v>
      </c>
      <c r="AI1873" s="4">
        <v>0</v>
      </c>
      <c r="AJ1873" s="4" t="s">
        <v>0</v>
      </c>
      <c r="AK1873" s="4">
        <v>0</v>
      </c>
      <c r="AL1873" s="4">
        <v>0</v>
      </c>
      <c r="AM1873" s="4" t="s">
        <v>1</v>
      </c>
      <c r="AN1873" s="4" t="s">
        <v>1</v>
      </c>
      <c r="AO1873" s="4" t="s">
        <v>1</v>
      </c>
      <c r="AP1873" s="4" t="s">
        <v>1</v>
      </c>
      <c r="AQ1873" s="4">
        <v>2005.3244079999997</v>
      </c>
      <c r="AR1873" s="4">
        <v>0</v>
      </c>
    </row>
    <row r="1874" spans="1:44" x14ac:dyDescent="0.25">
      <c r="A1874" s="2" t="s">
        <v>1154</v>
      </c>
      <c r="B1874" s="47">
        <v>44500</v>
      </c>
      <c r="C1874" s="2" t="s">
        <v>6</v>
      </c>
      <c r="D1874" s="2" t="s">
        <v>41</v>
      </c>
      <c r="E1874" s="2" t="s">
        <v>214</v>
      </c>
      <c r="F1874" s="2" t="s">
        <v>3085</v>
      </c>
      <c r="G1874" s="2" t="s">
        <v>3</v>
      </c>
      <c r="H1874" s="2" t="s">
        <v>4704</v>
      </c>
      <c r="I1874" s="1"/>
      <c r="J1874" s="1"/>
      <c r="K1874" s="1"/>
      <c r="L1874" s="1"/>
      <c r="M1874" s="1">
        <v>0</v>
      </c>
      <c r="N1874" s="2"/>
      <c r="O1874" s="2" t="s">
        <v>2</v>
      </c>
      <c r="P1874" s="2"/>
      <c r="Q1874" s="1">
        <v>3073.1376</v>
      </c>
      <c r="R1874" s="1">
        <v>0</v>
      </c>
      <c r="S1874" s="1">
        <v>3030.96</v>
      </c>
      <c r="T1874" s="1">
        <v>0</v>
      </c>
      <c r="U1874" s="2" t="s">
        <v>0</v>
      </c>
      <c r="V1874" s="1">
        <v>0</v>
      </c>
      <c r="W1874" s="1">
        <v>36.36</v>
      </c>
      <c r="X1874" s="2" t="s">
        <v>8</v>
      </c>
      <c r="Y1874" s="1">
        <v>5.8175999999999997</v>
      </c>
      <c r="Z1874" s="3">
        <v>0</v>
      </c>
      <c r="AA1874" s="3" t="s">
        <v>0</v>
      </c>
      <c r="AB1874" s="3">
        <v>0</v>
      </c>
      <c r="AC1874" s="3">
        <v>0</v>
      </c>
      <c r="AD1874" s="3" t="s">
        <v>0</v>
      </c>
      <c r="AE1874" s="3">
        <v>0</v>
      </c>
      <c r="AF1874" s="4">
        <v>0</v>
      </c>
      <c r="AG1874" s="4" t="s">
        <v>0</v>
      </c>
      <c r="AH1874" s="4">
        <v>0</v>
      </c>
      <c r="AI1874" s="4">
        <v>0</v>
      </c>
      <c r="AJ1874" s="4" t="s">
        <v>0</v>
      </c>
      <c r="AK1874" s="4">
        <v>0</v>
      </c>
      <c r="AL1874" s="4">
        <v>0</v>
      </c>
      <c r="AO1874" s="4">
        <v>0</v>
      </c>
      <c r="AP1874" s="4">
        <v>0</v>
      </c>
      <c r="AQ1874" s="4">
        <v>3073.1376</v>
      </c>
      <c r="AR1874" s="4">
        <v>0</v>
      </c>
    </row>
    <row r="1875" spans="1:44" x14ac:dyDescent="0.25">
      <c r="A1875" s="2" t="s">
        <v>1155</v>
      </c>
      <c r="B1875" s="47">
        <v>44500</v>
      </c>
      <c r="C1875" s="2" t="s">
        <v>6</v>
      </c>
      <c r="D1875" s="2" t="s">
        <v>41</v>
      </c>
      <c r="E1875" s="2" t="s">
        <v>214</v>
      </c>
      <c r="F1875" s="2" t="s">
        <v>3085</v>
      </c>
      <c r="G1875" s="2" t="s">
        <v>12</v>
      </c>
      <c r="H1875" s="2"/>
      <c r="I1875" s="1" t="s">
        <v>4705</v>
      </c>
      <c r="J1875" s="1"/>
      <c r="K1875" s="1"/>
      <c r="L1875" s="1"/>
      <c r="M1875" s="1">
        <v>0</v>
      </c>
      <c r="N1875" s="2"/>
      <c r="O1875" s="2" t="s">
        <v>2</v>
      </c>
      <c r="P1875" s="2"/>
      <c r="Q1875" s="1">
        <v>-61.32</v>
      </c>
      <c r="R1875" s="1">
        <v>0</v>
      </c>
      <c r="S1875" s="1">
        <v>-61.32</v>
      </c>
      <c r="T1875" s="1">
        <v>0</v>
      </c>
      <c r="U1875" s="2" t="s">
        <v>0</v>
      </c>
      <c r="V1875" s="1">
        <v>0</v>
      </c>
      <c r="W1875" s="1">
        <v>0</v>
      </c>
      <c r="X1875" s="2" t="s">
        <v>8</v>
      </c>
      <c r="Y1875" s="1">
        <v>0</v>
      </c>
      <c r="Z1875" s="3">
        <v>0</v>
      </c>
      <c r="AA1875" s="3" t="s">
        <v>0</v>
      </c>
      <c r="AB1875" s="3">
        <v>0</v>
      </c>
      <c r="AC1875" s="3">
        <v>0</v>
      </c>
      <c r="AD1875" s="3" t="s">
        <v>0</v>
      </c>
      <c r="AE1875" s="3">
        <v>0</v>
      </c>
      <c r="AF1875" s="4">
        <v>0</v>
      </c>
      <c r="AG1875" s="4" t="s">
        <v>0</v>
      </c>
      <c r="AH1875" s="4">
        <v>0</v>
      </c>
      <c r="AI1875" s="4">
        <v>0</v>
      </c>
      <c r="AJ1875" s="4" t="s">
        <v>0</v>
      </c>
      <c r="AK1875" s="4">
        <v>0</v>
      </c>
      <c r="AL1875" s="4">
        <v>0</v>
      </c>
      <c r="AO1875" s="4">
        <v>0</v>
      </c>
      <c r="AP1875" s="4">
        <v>0</v>
      </c>
      <c r="AQ1875" s="4">
        <v>-61.32</v>
      </c>
      <c r="AR1875" s="4">
        <v>0</v>
      </c>
    </row>
    <row r="1876" spans="1:44" x14ac:dyDescent="0.25">
      <c r="A1876" s="2" t="s">
        <v>1156</v>
      </c>
      <c r="B1876" s="47">
        <v>44500</v>
      </c>
      <c r="C1876" s="2" t="s">
        <v>6</v>
      </c>
      <c r="D1876" s="2" t="s">
        <v>41</v>
      </c>
      <c r="E1876" s="2" t="s">
        <v>1110</v>
      </c>
      <c r="F1876" s="2" t="s">
        <v>4706</v>
      </c>
      <c r="G1876" s="2" t="s">
        <v>895</v>
      </c>
      <c r="H1876" s="2" t="s">
        <v>4707</v>
      </c>
      <c r="I1876" s="1"/>
      <c r="J1876" s="1"/>
      <c r="K1876" s="1"/>
      <c r="L1876" s="1"/>
      <c r="M1876" s="1">
        <v>0</v>
      </c>
      <c r="N1876" s="2"/>
      <c r="O1876" s="2" t="s">
        <v>2</v>
      </c>
      <c r="P1876" s="2"/>
      <c r="Q1876" s="1">
        <v>2229.6792</v>
      </c>
      <c r="R1876" s="1">
        <v>0</v>
      </c>
      <c r="S1876" s="1">
        <v>2206.34</v>
      </c>
      <c r="T1876" s="1">
        <v>0</v>
      </c>
      <c r="U1876" s="2" t="s">
        <v>0</v>
      </c>
      <c r="V1876" s="1">
        <v>0</v>
      </c>
      <c r="W1876" s="1">
        <v>20.12</v>
      </c>
      <c r="X1876" s="2" t="s">
        <v>0</v>
      </c>
      <c r="Y1876" s="1">
        <v>3.2192000000000003</v>
      </c>
      <c r="Z1876" s="3">
        <v>0</v>
      </c>
      <c r="AA1876" s="3" t="s">
        <v>0</v>
      </c>
      <c r="AB1876" s="3">
        <v>0</v>
      </c>
      <c r="AC1876" s="3">
        <v>0</v>
      </c>
      <c r="AD1876" s="3" t="s">
        <v>0</v>
      </c>
      <c r="AE1876" s="3">
        <v>0</v>
      </c>
      <c r="AF1876" s="4">
        <v>0</v>
      </c>
      <c r="AG1876" s="4" t="s">
        <v>0</v>
      </c>
      <c r="AH1876" s="4">
        <v>0</v>
      </c>
      <c r="AI1876" s="4">
        <v>0</v>
      </c>
      <c r="AJ1876" s="4" t="s">
        <v>0</v>
      </c>
      <c r="AK1876" s="4">
        <v>0</v>
      </c>
      <c r="AL1876" s="4">
        <v>0</v>
      </c>
      <c r="AO1876" s="4">
        <v>0</v>
      </c>
      <c r="AQ1876" s="4">
        <v>2229.6792</v>
      </c>
      <c r="AR1876" s="4">
        <v>0</v>
      </c>
    </row>
    <row r="1877" spans="1:44" x14ac:dyDescent="0.25">
      <c r="A1877" s="2" t="s">
        <v>1157</v>
      </c>
      <c r="B1877" s="47">
        <v>44500</v>
      </c>
      <c r="C1877" s="2" t="s">
        <v>1364</v>
      </c>
      <c r="D1877" s="2" t="s">
        <v>37</v>
      </c>
      <c r="E1877" s="2" t="s">
        <v>1367</v>
      </c>
      <c r="F1877" s="2" t="s">
        <v>4553</v>
      </c>
      <c r="G1877" s="2" t="s">
        <v>3</v>
      </c>
      <c r="H1877" s="2" t="s">
        <v>4708</v>
      </c>
      <c r="I1877" s="1" t="s">
        <v>1</v>
      </c>
      <c r="J1877" s="1" t="s">
        <v>1</v>
      </c>
      <c r="K1877" s="1" t="s">
        <v>1</v>
      </c>
      <c r="L1877" s="1" t="s">
        <v>1</v>
      </c>
      <c r="M1877" s="1">
        <v>0</v>
      </c>
      <c r="N1877" s="2" t="s">
        <v>1</v>
      </c>
      <c r="O1877" s="2" t="s">
        <v>2</v>
      </c>
      <c r="P1877" s="2" t="s">
        <v>1</v>
      </c>
      <c r="Q1877" s="1">
        <v>2875.8573040000006</v>
      </c>
      <c r="R1877" s="1">
        <v>0</v>
      </c>
      <c r="S1877" s="1">
        <v>2289.9463500000002</v>
      </c>
      <c r="T1877" s="1">
        <v>0</v>
      </c>
      <c r="U1877" s="2" t="s">
        <v>0</v>
      </c>
      <c r="V1877" s="1">
        <v>0</v>
      </c>
      <c r="W1877" s="1">
        <v>505.09564999999998</v>
      </c>
      <c r="X1877" s="2" t="s">
        <v>8</v>
      </c>
      <c r="Y1877" s="1">
        <v>80.815303999999998</v>
      </c>
      <c r="Z1877" s="3">
        <v>0</v>
      </c>
      <c r="AA1877" s="3" t="s">
        <v>0</v>
      </c>
      <c r="AB1877" s="3">
        <v>0</v>
      </c>
      <c r="AC1877" s="3">
        <v>0</v>
      </c>
      <c r="AD1877" s="3" t="s">
        <v>0</v>
      </c>
      <c r="AE1877" s="3">
        <v>0</v>
      </c>
      <c r="AF1877" s="4">
        <v>0</v>
      </c>
      <c r="AG1877" s="4" t="s">
        <v>0</v>
      </c>
      <c r="AH1877" s="4">
        <v>0</v>
      </c>
      <c r="AI1877" s="4">
        <v>0</v>
      </c>
      <c r="AJ1877" s="4" t="s">
        <v>0</v>
      </c>
      <c r="AK1877" s="4">
        <v>0</v>
      </c>
      <c r="AL1877" s="4">
        <v>0</v>
      </c>
      <c r="AM1877" s="4" t="s">
        <v>1</v>
      </c>
      <c r="AN1877" s="4" t="s">
        <v>1</v>
      </c>
      <c r="AO1877" s="4" t="s">
        <v>1</v>
      </c>
      <c r="AP1877" s="4" t="s">
        <v>1</v>
      </c>
      <c r="AQ1877" s="4">
        <v>2875.8573040000006</v>
      </c>
      <c r="AR1877" s="4">
        <v>0</v>
      </c>
    </row>
    <row r="1878" spans="1:44" x14ac:dyDescent="0.25">
      <c r="A1878" s="2" t="s">
        <v>1158</v>
      </c>
      <c r="B1878" s="47">
        <v>44500</v>
      </c>
      <c r="C1878" s="2" t="s">
        <v>6</v>
      </c>
      <c r="D1878" s="2" t="s">
        <v>37</v>
      </c>
      <c r="E1878" s="2" t="s">
        <v>209</v>
      </c>
      <c r="F1878" s="2" t="s">
        <v>4321</v>
      </c>
      <c r="G1878" s="2" t="s">
        <v>3</v>
      </c>
      <c r="H1878" s="2" t="s">
        <v>4709</v>
      </c>
      <c r="I1878" s="1" t="s">
        <v>1</v>
      </c>
      <c r="J1878" s="1" t="s">
        <v>1</v>
      </c>
      <c r="K1878" s="1" t="s">
        <v>1</v>
      </c>
      <c r="L1878" s="1" t="s">
        <v>1</v>
      </c>
      <c r="M1878" s="1">
        <v>0</v>
      </c>
      <c r="N1878" s="2" t="s">
        <v>1</v>
      </c>
      <c r="O1878" s="2" t="s">
        <v>889</v>
      </c>
      <c r="P1878" s="2" t="s">
        <v>890</v>
      </c>
      <c r="Q1878" s="1">
        <v>47.53</v>
      </c>
      <c r="R1878" s="1">
        <v>0</v>
      </c>
      <c r="S1878" s="1">
        <v>47.53</v>
      </c>
      <c r="T1878" s="1">
        <v>0</v>
      </c>
      <c r="U1878" s="2" t="s">
        <v>0</v>
      </c>
      <c r="V1878" s="1">
        <v>0</v>
      </c>
      <c r="W1878" s="1">
        <v>0</v>
      </c>
      <c r="X1878" s="2" t="s">
        <v>0</v>
      </c>
      <c r="Y1878" s="1">
        <v>0</v>
      </c>
      <c r="Z1878" s="3">
        <v>0</v>
      </c>
      <c r="AA1878" s="3" t="s">
        <v>0</v>
      </c>
      <c r="AB1878" s="3">
        <v>0</v>
      </c>
      <c r="AC1878" s="3">
        <v>0</v>
      </c>
      <c r="AD1878" s="3" t="s">
        <v>0</v>
      </c>
      <c r="AE1878" s="3">
        <v>0</v>
      </c>
      <c r="AF1878" s="4">
        <v>0</v>
      </c>
      <c r="AG1878" s="4" t="s">
        <v>0</v>
      </c>
      <c r="AH1878" s="4">
        <v>0</v>
      </c>
      <c r="AI1878" s="4">
        <v>0</v>
      </c>
      <c r="AJ1878" s="4" t="s">
        <v>0</v>
      </c>
      <c r="AK1878" s="4">
        <v>0</v>
      </c>
      <c r="AL1878" s="4">
        <v>0</v>
      </c>
      <c r="AM1878" s="4" t="s">
        <v>1</v>
      </c>
      <c r="AN1878" s="4" t="s">
        <v>1</v>
      </c>
      <c r="AO1878" s="4" t="s">
        <v>1</v>
      </c>
      <c r="AP1878" s="4" t="s">
        <v>1</v>
      </c>
      <c r="AQ1878" s="4">
        <v>47.53</v>
      </c>
      <c r="AR1878" s="4">
        <v>0</v>
      </c>
    </row>
    <row r="1879" spans="1:44" x14ac:dyDescent="0.25">
      <c r="A1879" s="2" t="s">
        <v>1159</v>
      </c>
      <c r="B1879" s="47">
        <v>44500</v>
      </c>
      <c r="C1879" s="2" t="s">
        <v>6</v>
      </c>
      <c r="D1879" s="2" t="s">
        <v>37</v>
      </c>
      <c r="E1879" s="2" t="s">
        <v>209</v>
      </c>
      <c r="F1879" s="2" t="s">
        <v>4321</v>
      </c>
      <c r="G1879" s="2" t="s">
        <v>3</v>
      </c>
      <c r="H1879" s="2" t="s">
        <v>4710</v>
      </c>
      <c r="I1879" s="1" t="s">
        <v>1</v>
      </c>
      <c r="J1879" s="1" t="s">
        <v>1</v>
      </c>
      <c r="K1879" s="1" t="s">
        <v>1</v>
      </c>
      <c r="L1879" s="1" t="s">
        <v>1</v>
      </c>
      <c r="M1879" s="1">
        <v>0</v>
      </c>
      <c r="N1879" s="2" t="s">
        <v>1</v>
      </c>
      <c r="O1879" s="2" t="s">
        <v>4711</v>
      </c>
      <c r="P1879" s="2" t="s">
        <v>4712</v>
      </c>
      <c r="Q1879" s="1">
        <v>298.46077000000002</v>
      </c>
      <c r="R1879" s="1">
        <v>0</v>
      </c>
      <c r="S1879" s="1">
        <v>271.83960000000002</v>
      </c>
      <c r="T1879" s="1">
        <v>22.949249999999999</v>
      </c>
      <c r="U1879" s="2" t="s">
        <v>8</v>
      </c>
      <c r="V1879" s="1">
        <v>3.6719200000000001</v>
      </c>
      <c r="W1879" s="1">
        <v>0</v>
      </c>
      <c r="X1879" s="2" t="s">
        <v>0</v>
      </c>
      <c r="Y1879" s="1">
        <v>0</v>
      </c>
      <c r="Z1879" s="3">
        <v>0</v>
      </c>
      <c r="AA1879" s="3" t="s">
        <v>0</v>
      </c>
      <c r="AB1879" s="3">
        <v>0</v>
      </c>
      <c r="AC1879" s="3">
        <v>0</v>
      </c>
      <c r="AD1879" s="3" t="s">
        <v>0</v>
      </c>
      <c r="AE1879" s="3">
        <v>0</v>
      </c>
      <c r="AF1879" s="4">
        <v>0</v>
      </c>
      <c r="AG1879" s="4" t="s">
        <v>0</v>
      </c>
      <c r="AH1879" s="4">
        <v>0</v>
      </c>
      <c r="AI1879" s="4">
        <v>0</v>
      </c>
      <c r="AJ1879" s="4" t="s">
        <v>0</v>
      </c>
      <c r="AK1879" s="4">
        <v>0</v>
      </c>
      <c r="AL1879" s="4">
        <v>0</v>
      </c>
      <c r="AM1879" s="4" t="s">
        <v>1</v>
      </c>
      <c r="AN1879" s="4" t="s">
        <v>1</v>
      </c>
      <c r="AO1879" s="4" t="s">
        <v>1</v>
      </c>
      <c r="AP1879" s="4" t="s">
        <v>1</v>
      </c>
      <c r="AQ1879" s="4">
        <v>298.46077000000002</v>
      </c>
      <c r="AR1879" s="4">
        <v>0</v>
      </c>
    </row>
    <row r="1880" spans="1:44" x14ac:dyDescent="0.25">
      <c r="A1880" s="2" t="s">
        <v>1160</v>
      </c>
      <c r="B1880" s="47">
        <v>44500</v>
      </c>
      <c r="C1880" s="2" t="s">
        <v>6</v>
      </c>
      <c r="D1880" s="2" t="s">
        <v>37</v>
      </c>
      <c r="E1880" s="2" t="s">
        <v>209</v>
      </c>
      <c r="F1880" s="2" t="s">
        <v>4321</v>
      </c>
      <c r="G1880" s="2" t="s">
        <v>3</v>
      </c>
      <c r="H1880" s="2" t="s">
        <v>4713</v>
      </c>
      <c r="I1880" s="1" t="s">
        <v>1</v>
      </c>
      <c r="J1880" s="1" t="s">
        <v>1</v>
      </c>
      <c r="K1880" s="1" t="s">
        <v>1</v>
      </c>
      <c r="L1880" s="1" t="s">
        <v>1</v>
      </c>
      <c r="M1880" s="1">
        <v>0</v>
      </c>
      <c r="N1880" s="2" t="s">
        <v>1</v>
      </c>
      <c r="O1880" s="2" t="s">
        <v>2</v>
      </c>
      <c r="P1880" s="2" t="s">
        <v>1</v>
      </c>
      <c r="Q1880" s="1">
        <v>736.44309999999996</v>
      </c>
      <c r="R1880" s="1">
        <v>0</v>
      </c>
      <c r="S1880" s="1">
        <v>659.38139999999987</v>
      </c>
      <c r="T1880" s="1">
        <v>0</v>
      </c>
      <c r="U1880" s="2" t="s">
        <v>0</v>
      </c>
      <c r="V1880" s="1">
        <v>0</v>
      </c>
      <c r="W1880" s="1">
        <v>66.432500000000005</v>
      </c>
      <c r="X1880" s="2" t="s">
        <v>0</v>
      </c>
      <c r="Y1880" s="1">
        <v>10.629199999999999</v>
      </c>
      <c r="Z1880" s="3">
        <v>0</v>
      </c>
      <c r="AA1880" s="3" t="s">
        <v>0</v>
      </c>
      <c r="AB1880" s="3">
        <v>0</v>
      </c>
      <c r="AC1880" s="3">
        <v>0</v>
      </c>
      <c r="AD1880" s="3" t="s">
        <v>0</v>
      </c>
      <c r="AE1880" s="3">
        <v>0</v>
      </c>
      <c r="AF1880" s="4">
        <v>0</v>
      </c>
      <c r="AG1880" s="4" t="s">
        <v>0</v>
      </c>
      <c r="AH1880" s="4">
        <v>0</v>
      </c>
      <c r="AI1880" s="4">
        <v>0</v>
      </c>
      <c r="AJ1880" s="4" t="s">
        <v>0</v>
      </c>
      <c r="AK1880" s="4">
        <v>0</v>
      </c>
      <c r="AL1880" s="4">
        <v>0</v>
      </c>
      <c r="AM1880" s="4" t="s">
        <v>1</v>
      </c>
      <c r="AN1880" s="4" t="s">
        <v>1</v>
      </c>
      <c r="AO1880" s="4" t="s">
        <v>1</v>
      </c>
      <c r="AP1880" s="4" t="s">
        <v>1</v>
      </c>
      <c r="AQ1880" s="4">
        <v>736.44309999999984</v>
      </c>
      <c r="AR1880" s="4">
        <v>0</v>
      </c>
    </row>
    <row r="1881" spans="1:44" x14ac:dyDescent="0.25">
      <c r="A1881" s="2" t="s">
        <v>1161</v>
      </c>
      <c r="B1881" s="47">
        <v>44500</v>
      </c>
      <c r="C1881" s="2" t="s">
        <v>6</v>
      </c>
      <c r="D1881" s="2" t="s">
        <v>37</v>
      </c>
      <c r="E1881" s="2" t="s">
        <v>209</v>
      </c>
      <c r="F1881" s="2" t="s">
        <v>4321</v>
      </c>
      <c r="G1881" s="2" t="s">
        <v>3</v>
      </c>
      <c r="H1881" s="2" t="s">
        <v>4714</v>
      </c>
      <c r="I1881" s="1" t="s">
        <v>1</v>
      </c>
      <c r="J1881" s="1" t="s">
        <v>1</v>
      </c>
      <c r="K1881" s="1" t="s">
        <v>1</v>
      </c>
      <c r="L1881" s="1" t="s">
        <v>1</v>
      </c>
      <c r="M1881" s="1">
        <v>0</v>
      </c>
      <c r="N1881" s="2" t="s">
        <v>1</v>
      </c>
      <c r="O1881" s="2" t="s">
        <v>2</v>
      </c>
      <c r="P1881" s="2" t="s">
        <v>1</v>
      </c>
      <c r="Q1881" s="1">
        <v>1280.719282</v>
      </c>
      <c r="R1881" s="1">
        <v>0</v>
      </c>
      <c r="S1881" s="1">
        <v>1072.6736500000002</v>
      </c>
      <c r="T1881" s="1">
        <v>0</v>
      </c>
      <c r="U1881" s="2" t="s">
        <v>0</v>
      </c>
      <c r="V1881" s="1">
        <v>0</v>
      </c>
      <c r="W1881" s="1">
        <v>179.34970000000001</v>
      </c>
      <c r="X1881" s="2" t="s">
        <v>0</v>
      </c>
      <c r="Y1881" s="1">
        <v>28.695931999999999</v>
      </c>
      <c r="Z1881" s="3">
        <v>0</v>
      </c>
      <c r="AA1881" s="3" t="s">
        <v>0</v>
      </c>
      <c r="AB1881" s="3">
        <v>0</v>
      </c>
      <c r="AC1881" s="3">
        <v>0</v>
      </c>
      <c r="AD1881" s="3" t="s">
        <v>0</v>
      </c>
      <c r="AE1881" s="3">
        <v>0</v>
      </c>
      <c r="AF1881" s="4">
        <v>0</v>
      </c>
      <c r="AG1881" s="4" t="s">
        <v>0</v>
      </c>
      <c r="AH1881" s="4">
        <v>0</v>
      </c>
      <c r="AI1881" s="4">
        <v>0</v>
      </c>
      <c r="AJ1881" s="4" t="s">
        <v>0</v>
      </c>
      <c r="AK1881" s="4">
        <v>0</v>
      </c>
      <c r="AL1881" s="4">
        <v>0</v>
      </c>
      <c r="AM1881" s="4" t="s">
        <v>1</v>
      </c>
      <c r="AN1881" s="4" t="s">
        <v>1</v>
      </c>
      <c r="AO1881" s="4" t="s">
        <v>1</v>
      </c>
      <c r="AP1881" s="4" t="s">
        <v>1</v>
      </c>
      <c r="AQ1881" s="4">
        <v>1280.7192820000002</v>
      </c>
      <c r="AR1881" s="4">
        <v>0</v>
      </c>
    </row>
    <row r="1882" spans="1:44" x14ac:dyDescent="0.25">
      <c r="A1882" s="2" t="s">
        <v>1162</v>
      </c>
      <c r="B1882" s="47">
        <v>44500</v>
      </c>
      <c r="C1882" s="2" t="s">
        <v>6</v>
      </c>
      <c r="D1882" s="2" t="s">
        <v>37</v>
      </c>
      <c r="E1882" s="2" t="s">
        <v>209</v>
      </c>
      <c r="F1882" s="2" t="s">
        <v>4321</v>
      </c>
      <c r="G1882" s="2" t="s">
        <v>3</v>
      </c>
      <c r="H1882" s="2" t="s">
        <v>4715</v>
      </c>
      <c r="I1882" s="1" t="s">
        <v>1</v>
      </c>
      <c r="J1882" s="1" t="s">
        <v>1</v>
      </c>
      <c r="K1882" s="1" t="s">
        <v>1</v>
      </c>
      <c r="L1882" s="1" t="s">
        <v>1</v>
      </c>
      <c r="M1882" s="1">
        <v>0</v>
      </c>
      <c r="N1882" s="2" t="s">
        <v>1</v>
      </c>
      <c r="O1882" s="2" t="s">
        <v>2</v>
      </c>
      <c r="P1882" s="2" t="s">
        <v>1</v>
      </c>
      <c r="Q1882" s="1">
        <v>3656.503764000001</v>
      </c>
      <c r="R1882" s="1">
        <v>0</v>
      </c>
      <c r="S1882" s="1">
        <v>2850.1388999999999</v>
      </c>
      <c r="T1882" s="1">
        <v>0</v>
      </c>
      <c r="U1882" s="2" t="s">
        <v>0</v>
      </c>
      <c r="V1882" s="1">
        <v>0</v>
      </c>
      <c r="W1882" s="1">
        <v>695.14210000000014</v>
      </c>
      <c r="X1882" s="2" t="s">
        <v>8</v>
      </c>
      <c r="Y1882" s="1">
        <v>111.222764</v>
      </c>
      <c r="Z1882" s="3">
        <v>0</v>
      </c>
      <c r="AA1882" s="3" t="s">
        <v>0</v>
      </c>
      <c r="AB1882" s="3">
        <v>0</v>
      </c>
      <c r="AC1882" s="3">
        <v>0</v>
      </c>
      <c r="AD1882" s="3" t="s">
        <v>0</v>
      </c>
      <c r="AE1882" s="3">
        <v>0</v>
      </c>
      <c r="AF1882" s="4">
        <v>0</v>
      </c>
      <c r="AG1882" s="4" t="s">
        <v>0</v>
      </c>
      <c r="AH1882" s="4">
        <v>0</v>
      </c>
      <c r="AI1882" s="4">
        <v>0</v>
      </c>
      <c r="AJ1882" s="4" t="s">
        <v>0</v>
      </c>
      <c r="AK1882" s="4">
        <v>0</v>
      </c>
      <c r="AL1882" s="4">
        <v>0</v>
      </c>
      <c r="AM1882" s="4" t="s">
        <v>1</v>
      </c>
      <c r="AN1882" s="4" t="s">
        <v>1</v>
      </c>
      <c r="AO1882" s="4" t="s">
        <v>1</v>
      </c>
      <c r="AP1882" s="4" t="s">
        <v>1</v>
      </c>
      <c r="AQ1882" s="4">
        <v>3656.503764</v>
      </c>
      <c r="AR1882" s="4">
        <v>0</v>
      </c>
    </row>
    <row r="1883" spans="1:44" x14ac:dyDescent="0.25">
      <c r="A1883" s="2" t="s">
        <v>1163</v>
      </c>
      <c r="B1883" s="47">
        <v>44500</v>
      </c>
      <c r="C1883" s="2" t="s">
        <v>34</v>
      </c>
      <c r="D1883" s="2" t="s">
        <v>37</v>
      </c>
      <c r="E1883" s="2" t="s">
        <v>207</v>
      </c>
      <c r="F1883" s="2" t="s">
        <v>3213</v>
      </c>
      <c r="G1883" s="2" t="s">
        <v>3</v>
      </c>
      <c r="H1883" s="2" t="s">
        <v>4716</v>
      </c>
      <c r="I1883" s="1" t="s">
        <v>1</v>
      </c>
      <c r="J1883" s="1" t="s">
        <v>1</v>
      </c>
      <c r="K1883" s="1" t="s">
        <v>1</v>
      </c>
      <c r="L1883" s="1" t="s">
        <v>1</v>
      </c>
      <c r="M1883" s="1">
        <v>0</v>
      </c>
      <c r="N1883" s="2" t="s">
        <v>1</v>
      </c>
      <c r="O1883" s="2" t="s">
        <v>2</v>
      </c>
      <c r="P1883" s="2" t="s">
        <v>1</v>
      </c>
      <c r="Q1883" s="1">
        <v>2247.6361999999995</v>
      </c>
      <c r="R1883" s="1">
        <v>0</v>
      </c>
      <c r="S1883" s="1">
        <v>1948.8264999999992</v>
      </c>
      <c r="T1883" s="1">
        <v>0</v>
      </c>
      <c r="U1883" s="2" t="s">
        <v>0</v>
      </c>
      <c r="V1883" s="1">
        <v>0</v>
      </c>
      <c r="W1883" s="1">
        <v>257.59460000000001</v>
      </c>
      <c r="X1883" s="2" t="s">
        <v>8</v>
      </c>
      <c r="Y1883" s="1">
        <v>41.215100000000007</v>
      </c>
      <c r="Z1883" s="3">
        <v>0</v>
      </c>
      <c r="AA1883" s="3" t="s">
        <v>0</v>
      </c>
      <c r="AB1883" s="3">
        <v>0</v>
      </c>
      <c r="AC1883" s="3">
        <v>0</v>
      </c>
      <c r="AD1883" s="3" t="s">
        <v>0</v>
      </c>
      <c r="AE1883" s="3">
        <v>0</v>
      </c>
      <c r="AF1883" s="4">
        <v>0</v>
      </c>
      <c r="AG1883" s="4" t="s">
        <v>0</v>
      </c>
      <c r="AH1883" s="4">
        <v>0</v>
      </c>
      <c r="AI1883" s="4">
        <v>0</v>
      </c>
      <c r="AJ1883" s="4" t="s">
        <v>0</v>
      </c>
      <c r="AK1883" s="4">
        <v>0</v>
      </c>
      <c r="AL1883" s="4">
        <v>0</v>
      </c>
      <c r="AM1883" s="4" t="s">
        <v>1</v>
      </c>
      <c r="AN1883" s="4" t="s">
        <v>1</v>
      </c>
      <c r="AO1883" s="4" t="s">
        <v>1</v>
      </c>
      <c r="AP1883" s="4" t="s">
        <v>1</v>
      </c>
      <c r="AQ1883" s="4">
        <v>2247.636199999999</v>
      </c>
      <c r="AR1883" s="4">
        <v>0</v>
      </c>
    </row>
    <row r="1884" spans="1:44" x14ac:dyDescent="0.25">
      <c r="A1884" s="2" t="s">
        <v>1164</v>
      </c>
      <c r="B1884" s="47">
        <v>44500</v>
      </c>
      <c r="C1884" s="2" t="s">
        <v>26</v>
      </c>
      <c r="D1884" s="2" t="s">
        <v>37</v>
      </c>
      <c r="E1884" s="2" t="s">
        <v>4</v>
      </c>
      <c r="F1884" s="2" t="s">
        <v>3317</v>
      </c>
      <c r="G1884" s="2" t="s">
        <v>3</v>
      </c>
      <c r="H1884" s="2" t="s">
        <v>4717</v>
      </c>
      <c r="I1884" s="1" t="s">
        <v>1</v>
      </c>
      <c r="J1884" s="1" t="s">
        <v>1</v>
      </c>
      <c r="K1884" s="1" t="s">
        <v>1</v>
      </c>
      <c r="L1884" s="1" t="s">
        <v>1</v>
      </c>
      <c r="M1884" s="1">
        <v>0</v>
      </c>
      <c r="N1884" s="2" t="s">
        <v>1</v>
      </c>
      <c r="O1884" s="2" t="s">
        <v>1277</v>
      </c>
      <c r="P1884" s="2" t="s">
        <v>1278</v>
      </c>
      <c r="Q1884" s="1">
        <v>28.91</v>
      </c>
      <c r="R1884" s="1">
        <v>0</v>
      </c>
      <c r="S1884" s="1">
        <v>28.91</v>
      </c>
      <c r="T1884" s="1">
        <v>0</v>
      </c>
      <c r="U1884" s="2" t="s">
        <v>0</v>
      </c>
      <c r="V1884" s="1">
        <v>0</v>
      </c>
      <c r="W1884" s="1">
        <v>0</v>
      </c>
      <c r="X1884" s="2" t="s">
        <v>0</v>
      </c>
      <c r="Y1884" s="1">
        <v>0</v>
      </c>
      <c r="Z1884" s="3">
        <v>0</v>
      </c>
      <c r="AA1884" s="3" t="s">
        <v>0</v>
      </c>
      <c r="AB1884" s="3">
        <v>0</v>
      </c>
      <c r="AC1884" s="3">
        <v>0</v>
      </c>
      <c r="AD1884" s="3" t="s">
        <v>0</v>
      </c>
      <c r="AE1884" s="3">
        <v>0</v>
      </c>
      <c r="AF1884" s="4">
        <v>0</v>
      </c>
      <c r="AG1884" s="4" t="s">
        <v>0</v>
      </c>
      <c r="AH1884" s="4">
        <v>0</v>
      </c>
      <c r="AI1884" s="4">
        <v>0</v>
      </c>
      <c r="AJ1884" s="4" t="s">
        <v>0</v>
      </c>
      <c r="AK1884" s="4">
        <v>0</v>
      </c>
      <c r="AL1884" s="4">
        <v>0</v>
      </c>
      <c r="AM1884" s="4" t="s">
        <v>1</v>
      </c>
      <c r="AN1884" s="4" t="s">
        <v>1</v>
      </c>
      <c r="AO1884" s="4" t="s">
        <v>1</v>
      </c>
      <c r="AP1884" s="4" t="s">
        <v>1</v>
      </c>
      <c r="AQ1884" s="4">
        <v>28.91</v>
      </c>
      <c r="AR1884" s="4">
        <v>0</v>
      </c>
    </row>
    <row r="1885" spans="1:44" x14ac:dyDescent="0.25">
      <c r="A1885" s="2" t="s">
        <v>1165</v>
      </c>
      <c r="B1885" s="47">
        <v>44500</v>
      </c>
      <c r="C1885" s="2" t="s">
        <v>26</v>
      </c>
      <c r="D1885" s="2" t="s">
        <v>37</v>
      </c>
      <c r="E1885" s="2" t="s">
        <v>4</v>
      </c>
      <c r="F1885" s="2" t="s">
        <v>3317</v>
      </c>
      <c r="G1885" s="2" t="s">
        <v>12</v>
      </c>
      <c r="H1885" s="2" t="s">
        <v>1</v>
      </c>
      <c r="I1885" s="1" t="s">
        <v>1217</v>
      </c>
      <c r="J1885" s="1" t="s">
        <v>1</v>
      </c>
      <c r="K1885" s="1" t="s">
        <v>4718</v>
      </c>
      <c r="L1885" s="1" t="s">
        <v>4719</v>
      </c>
      <c r="M1885" s="1">
        <v>30.97</v>
      </c>
      <c r="N1885" s="2" t="s">
        <v>11</v>
      </c>
      <c r="O1885" s="2" t="s">
        <v>4720</v>
      </c>
      <c r="P1885" s="2" t="s">
        <v>4721</v>
      </c>
      <c r="Q1885" s="1">
        <v>-6.1016000000000004</v>
      </c>
      <c r="R1885" s="1">
        <v>0</v>
      </c>
      <c r="S1885" s="1">
        <v>0</v>
      </c>
      <c r="T1885" s="1">
        <v>0</v>
      </c>
      <c r="U1885" s="2" t="s">
        <v>0</v>
      </c>
      <c r="V1885" s="1">
        <v>0</v>
      </c>
      <c r="W1885" s="1">
        <v>-5.26</v>
      </c>
      <c r="X1885" s="2" t="s">
        <v>8</v>
      </c>
      <c r="Y1885" s="1">
        <v>-0.84160000000000001</v>
      </c>
      <c r="Z1885" s="3">
        <v>0</v>
      </c>
      <c r="AA1885" s="3" t="s">
        <v>0</v>
      </c>
      <c r="AB1885" s="3">
        <v>0</v>
      </c>
      <c r="AC1885" s="3">
        <v>0</v>
      </c>
      <c r="AD1885" s="3" t="s">
        <v>0</v>
      </c>
      <c r="AE1885" s="3">
        <v>0</v>
      </c>
      <c r="AF1885" s="4">
        <v>0</v>
      </c>
      <c r="AG1885" s="4" t="s">
        <v>0</v>
      </c>
      <c r="AH1885" s="4">
        <v>0</v>
      </c>
      <c r="AI1885" s="4">
        <v>0</v>
      </c>
      <c r="AJ1885" s="4" t="s">
        <v>0</v>
      </c>
      <c r="AK1885" s="4">
        <v>0</v>
      </c>
      <c r="AL1885" s="4">
        <v>0</v>
      </c>
      <c r="AM1885" s="4" t="s">
        <v>1</v>
      </c>
      <c r="AN1885" s="4" t="s">
        <v>1</v>
      </c>
      <c r="AO1885" s="4" t="s">
        <v>1</v>
      </c>
      <c r="AP1885" s="4" t="s">
        <v>1</v>
      </c>
      <c r="AQ1885" s="4">
        <v>-6.1015999999999995</v>
      </c>
      <c r="AR1885" s="4">
        <v>0</v>
      </c>
    </row>
    <row r="1886" spans="1:44" x14ac:dyDescent="0.25">
      <c r="A1886" s="2" t="s">
        <v>1166</v>
      </c>
      <c r="B1886" s="47">
        <v>44500</v>
      </c>
      <c r="C1886" s="2" t="s">
        <v>26</v>
      </c>
      <c r="D1886" s="2" t="s">
        <v>37</v>
      </c>
      <c r="E1886" s="2" t="s">
        <v>4</v>
      </c>
      <c r="F1886" s="2" t="s">
        <v>3699</v>
      </c>
      <c r="G1886" s="2" t="s">
        <v>3</v>
      </c>
      <c r="H1886" s="2" t="s">
        <v>4722</v>
      </c>
      <c r="I1886" s="1" t="s">
        <v>1</v>
      </c>
      <c r="J1886" s="1" t="s">
        <v>1</v>
      </c>
      <c r="K1886" s="1" t="s">
        <v>1</v>
      </c>
      <c r="L1886" s="1" t="s">
        <v>1</v>
      </c>
      <c r="M1886" s="1">
        <v>0</v>
      </c>
      <c r="N1886" s="2" t="s">
        <v>1</v>
      </c>
      <c r="O1886" s="2" t="s">
        <v>2</v>
      </c>
      <c r="P1886" s="2" t="s">
        <v>1</v>
      </c>
      <c r="Q1886" s="1">
        <v>2732.375704</v>
      </c>
      <c r="R1886" s="1">
        <v>0</v>
      </c>
      <c r="S1886" s="1">
        <v>2025.3955500000004</v>
      </c>
      <c r="T1886" s="1">
        <v>0</v>
      </c>
      <c r="U1886" s="2" t="s">
        <v>0</v>
      </c>
      <c r="V1886" s="1">
        <v>0</v>
      </c>
      <c r="W1886" s="1">
        <v>609.46564999999987</v>
      </c>
      <c r="X1886" s="2" t="s">
        <v>0</v>
      </c>
      <c r="Y1886" s="1">
        <v>97.514504000000002</v>
      </c>
      <c r="Z1886" s="3">
        <v>0</v>
      </c>
      <c r="AA1886" s="3" t="s">
        <v>0</v>
      </c>
      <c r="AB1886" s="3">
        <v>0</v>
      </c>
      <c r="AC1886" s="3">
        <v>0</v>
      </c>
      <c r="AD1886" s="3" t="s">
        <v>0</v>
      </c>
      <c r="AE1886" s="3">
        <v>0</v>
      </c>
      <c r="AF1886" s="4">
        <v>0</v>
      </c>
      <c r="AG1886" s="4" t="s">
        <v>0</v>
      </c>
      <c r="AH1886" s="4">
        <v>0</v>
      </c>
      <c r="AI1886" s="4">
        <v>0</v>
      </c>
      <c r="AJ1886" s="4" t="s">
        <v>0</v>
      </c>
      <c r="AK1886" s="4">
        <v>0</v>
      </c>
      <c r="AL1886" s="4">
        <v>0</v>
      </c>
      <c r="AM1886" s="4" t="s">
        <v>1</v>
      </c>
      <c r="AN1886" s="4" t="s">
        <v>1</v>
      </c>
      <c r="AO1886" s="4" t="s">
        <v>1</v>
      </c>
      <c r="AP1886" s="4" t="s">
        <v>1</v>
      </c>
      <c r="AQ1886" s="4">
        <v>2732.3757040000005</v>
      </c>
      <c r="AR1886" s="4">
        <v>0</v>
      </c>
    </row>
    <row r="1887" spans="1:44" x14ac:dyDescent="0.25">
      <c r="A1887" s="2" t="s">
        <v>1167</v>
      </c>
      <c r="B1887" s="47">
        <v>44500</v>
      </c>
      <c r="C1887" s="2" t="s">
        <v>26</v>
      </c>
      <c r="D1887" s="2" t="s">
        <v>37</v>
      </c>
      <c r="E1887" s="2" t="s">
        <v>4</v>
      </c>
      <c r="F1887" s="2" t="s">
        <v>3699</v>
      </c>
      <c r="G1887" s="2" t="s">
        <v>3</v>
      </c>
      <c r="H1887" s="2" t="s">
        <v>4723</v>
      </c>
      <c r="I1887" s="1" t="s">
        <v>1</v>
      </c>
      <c r="J1887" s="1" t="s">
        <v>1</v>
      </c>
      <c r="K1887" s="1" t="s">
        <v>1</v>
      </c>
      <c r="L1887" s="1" t="s">
        <v>1</v>
      </c>
      <c r="M1887" s="1">
        <v>0</v>
      </c>
      <c r="N1887" s="2" t="s">
        <v>1</v>
      </c>
      <c r="O1887" s="2" t="s">
        <v>2</v>
      </c>
      <c r="P1887" s="2" t="s">
        <v>1</v>
      </c>
      <c r="Q1887" s="1">
        <v>214.52235000000002</v>
      </c>
      <c r="R1887" s="1">
        <v>0</v>
      </c>
      <c r="S1887" s="1">
        <v>132.16235</v>
      </c>
      <c r="T1887" s="1">
        <v>0</v>
      </c>
      <c r="U1887" s="2" t="s">
        <v>0</v>
      </c>
      <c r="V1887" s="1">
        <v>0</v>
      </c>
      <c r="W1887" s="1">
        <v>70.999999999999986</v>
      </c>
      <c r="X1887" s="2" t="s">
        <v>8</v>
      </c>
      <c r="Y1887" s="1">
        <v>11.36</v>
      </c>
      <c r="Z1887" s="3">
        <v>0</v>
      </c>
      <c r="AA1887" s="3" t="s">
        <v>0</v>
      </c>
      <c r="AB1887" s="3">
        <v>0</v>
      </c>
      <c r="AC1887" s="3">
        <v>0</v>
      </c>
      <c r="AD1887" s="3" t="s">
        <v>0</v>
      </c>
      <c r="AE1887" s="3">
        <v>0</v>
      </c>
      <c r="AF1887" s="4">
        <v>0</v>
      </c>
      <c r="AG1887" s="4" t="s">
        <v>0</v>
      </c>
      <c r="AH1887" s="4">
        <v>0</v>
      </c>
      <c r="AI1887" s="4">
        <v>0</v>
      </c>
      <c r="AJ1887" s="4" t="s">
        <v>0</v>
      </c>
      <c r="AK1887" s="4">
        <v>0</v>
      </c>
      <c r="AL1887" s="4">
        <v>0</v>
      </c>
      <c r="AM1887" s="4" t="s">
        <v>1</v>
      </c>
      <c r="AN1887" s="4" t="s">
        <v>1</v>
      </c>
      <c r="AO1887" s="4" t="s">
        <v>1</v>
      </c>
      <c r="AP1887" s="4" t="s">
        <v>1</v>
      </c>
      <c r="AQ1887" s="4">
        <v>214.52235000000002</v>
      </c>
      <c r="AR1887" s="4">
        <v>0</v>
      </c>
    </row>
    <row r="1888" spans="1:44" x14ac:dyDescent="0.25">
      <c r="A1888" s="2" t="s">
        <v>1168</v>
      </c>
      <c r="B1888" s="47">
        <v>44500</v>
      </c>
      <c r="C1888" s="2" t="s">
        <v>6</v>
      </c>
      <c r="D1888" s="2" t="s">
        <v>32</v>
      </c>
      <c r="E1888" s="2" t="s">
        <v>203</v>
      </c>
      <c r="F1888" s="2" t="s">
        <v>3373</v>
      </c>
      <c r="G1888" s="2" t="s">
        <v>3</v>
      </c>
      <c r="H1888" s="2" t="s">
        <v>4724</v>
      </c>
      <c r="I1888" s="1" t="s">
        <v>1</v>
      </c>
      <c r="J1888" s="1" t="s">
        <v>1</v>
      </c>
      <c r="K1888" s="1" t="s">
        <v>1</v>
      </c>
      <c r="L1888" s="1" t="s">
        <v>1</v>
      </c>
      <c r="M1888" s="1">
        <v>0</v>
      </c>
      <c r="N1888" s="2" t="s">
        <v>1</v>
      </c>
      <c r="O1888" s="2" t="s">
        <v>1463</v>
      </c>
      <c r="P1888" s="2" t="s">
        <v>4725</v>
      </c>
      <c r="Q1888" s="1">
        <v>144.08505</v>
      </c>
      <c r="R1888" s="1">
        <v>0</v>
      </c>
      <c r="S1888" s="1">
        <v>64.287199999999999</v>
      </c>
      <c r="T1888" s="1">
        <v>68.791250000000005</v>
      </c>
      <c r="U1888" s="2" t="s">
        <v>8</v>
      </c>
      <c r="V1888" s="1">
        <v>11.006600000000001</v>
      </c>
      <c r="W1888" s="1">
        <v>0</v>
      </c>
      <c r="X1888" s="2" t="s">
        <v>0</v>
      </c>
      <c r="Y1888" s="1">
        <v>0</v>
      </c>
      <c r="Z1888" s="3">
        <v>0</v>
      </c>
      <c r="AA1888" s="3" t="s">
        <v>0</v>
      </c>
      <c r="AB1888" s="3">
        <v>0</v>
      </c>
      <c r="AC1888" s="3">
        <v>0</v>
      </c>
      <c r="AD1888" s="3" t="s">
        <v>0</v>
      </c>
      <c r="AE1888" s="3">
        <v>0</v>
      </c>
      <c r="AF1888" s="4">
        <v>0</v>
      </c>
      <c r="AG1888" s="4" t="s">
        <v>0</v>
      </c>
      <c r="AH1888" s="4">
        <v>0</v>
      </c>
      <c r="AI1888" s="4">
        <v>0</v>
      </c>
      <c r="AJ1888" s="4" t="s">
        <v>0</v>
      </c>
      <c r="AK1888" s="4">
        <v>0</v>
      </c>
      <c r="AL1888" s="4">
        <v>0</v>
      </c>
      <c r="AM1888" s="4" t="s">
        <v>1</v>
      </c>
      <c r="AN1888" s="4" t="s">
        <v>1</v>
      </c>
      <c r="AO1888" s="4" t="s">
        <v>1</v>
      </c>
      <c r="AP1888" s="4" t="s">
        <v>1</v>
      </c>
      <c r="AQ1888" s="4">
        <v>144.08505</v>
      </c>
      <c r="AR1888" s="4">
        <v>0</v>
      </c>
    </row>
    <row r="1889" spans="1:44" x14ac:dyDescent="0.25">
      <c r="A1889" s="2" t="s">
        <v>1169</v>
      </c>
      <c r="B1889" s="47">
        <v>44500</v>
      </c>
      <c r="C1889" s="2" t="s">
        <v>6</v>
      </c>
      <c r="D1889" s="2" t="s">
        <v>32</v>
      </c>
      <c r="E1889" s="2" t="s">
        <v>203</v>
      </c>
      <c r="F1889" s="2" t="s">
        <v>3373</v>
      </c>
      <c r="G1889" s="2" t="s">
        <v>3</v>
      </c>
      <c r="H1889" s="2" t="s">
        <v>4726</v>
      </c>
      <c r="I1889" s="1" t="s">
        <v>1</v>
      </c>
      <c r="J1889" s="1" t="s">
        <v>1</v>
      </c>
      <c r="K1889" s="1" t="s">
        <v>1</v>
      </c>
      <c r="L1889" s="1" t="s">
        <v>1</v>
      </c>
      <c r="M1889" s="1">
        <v>0</v>
      </c>
      <c r="N1889" s="2" t="s">
        <v>1</v>
      </c>
      <c r="O1889" s="2" t="s">
        <v>2</v>
      </c>
      <c r="P1889" s="2" t="s">
        <v>1</v>
      </c>
      <c r="Q1889" s="1">
        <v>3436.460607999999</v>
      </c>
      <c r="R1889" s="1">
        <v>0</v>
      </c>
      <c r="S1889" s="1">
        <v>2615.6614500000005</v>
      </c>
      <c r="T1889" s="1">
        <v>0</v>
      </c>
      <c r="U1889" s="2" t="s">
        <v>0</v>
      </c>
      <c r="V1889" s="1">
        <v>0</v>
      </c>
      <c r="W1889" s="1">
        <v>707.58545000000026</v>
      </c>
      <c r="X1889" s="2" t="s">
        <v>8</v>
      </c>
      <c r="Y1889" s="1">
        <v>113.21370800000003</v>
      </c>
      <c r="Z1889" s="3">
        <v>0</v>
      </c>
      <c r="AA1889" s="3" t="s">
        <v>0</v>
      </c>
      <c r="AB1889" s="3">
        <v>0</v>
      </c>
      <c r="AC1889" s="3">
        <v>0</v>
      </c>
      <c r="AD1889" s="3" t="s">
        <v>0</v>
      </c>
      <c r="AE1889" s="3">
        <v>0</v>
      </c>
      <c r="AF1889" s="4">
        <v>0</v>
      </c>
      <c r="AG1889" s="4" t="s">
        <v>0</v>
      </c>
      <c r="AH1889" s="4">
        <v>0</v>
      </c>
      <c r="AI1889" s="4">
        <v>0</v>
      </c>
      <c r="AJ1889" s="4" t="s">
        <v>0</v>
      </c>
      <c r="AK1889" s="4">
        <v>0</v>
      </c>
      <c r="AL1889" s="4">
        <v>0</v>
      </c>
      <c r="AM1889" s="4" t="s">
        <v>1</v>
      </c>
      <c r="AN1889" s="4" t="s">
        <v>1</v>
      </c>
      <c r="AO1889" s="4" t="s">
        <v>1</v>
      </c>
      <c r="AP1889" s="4" t="s">
        <v>1</v>
      </c>
      <c r="AQ1889" s="4">
        <v>3436.4606080000012</v>
      </c>
      <c r="AR1889" s="4">
        <v>0</v>
      </c>
    </row>
    <row r="1890" spans="1:44" x14ac:dyDescent="0.25">
      <c r="A1890" s="2" t="s">
        <v>1170</v>
      </c>
      <c r="B1890" s="47">
        <v>44500</v>
      </c>
      <c r="C1890" s="2" t="s">
        <v>6</v>
      </c>
      <c r="D1890" s="2" t="s">
        <v>32</v>
      </c>
      <c r="E1890" s="2" t="s">
        <v>203</v>
      </c>
      <c r="F1890" s="2" t="s">
        <v>3373</v>
      </c>
      <c r="G1890" s="2" t="s">
        <v>3</v>
      </c>
      <c r="H1890" s="2" t="s">
        <v>4727</v>
      </c>
      <c r="I1890" s="1" t="s">
        <v>1</v>
      </c>
      <c r="J1890" s="1" t="s">
        <v>1</v>
      </c>
      <c r="K1890" s="1" t="s">
        <v>1</v>
      </c>
      <c r="L1890" s="1" t="s">
        <v>1</v>
      </c>
      <c r="M1890" s="1">
        <v>0</v>
      </c>
      <c r="N1890" s="2" t="s">
        <v>1</v>
      </c>
      <c r="O1890" s="2" t="s">
        <v>2</v>
      </c>
      <c r="P1890" s="2" t="s">
        <v>1</v>
      </c>
      <c r="Q1890" s="1">
        <v>2608.8323060000002</v>
      </c>
      <c r="R1890" s="1">
        <v>0</v>
      </c>
      <c r="S1890" s="1">
        <v>2050.4470500000002</v>
      </c>
      <c r="T1890" s="1">
        <v>0</v>
      </c>
      <c r="U1890" s="2" t="s">
        <v>0</v>
      </c>
      <c r="V1890" s="1">
        <v>0</v>
      </c>
      <c r="W1890" s="1">
        <v>481.36660000000001</v>
      </c>
      <c r="X1890" s="2" t="s">
        <v>0</v>
      </c>
      <c r="Y1890" s="1">
        <v>77.018656000000021</v>
      </c>
      <c r="Z1890" s="3">
        <v>0</v>
      </c>
      <c r="AA1890" s="3" t="s">
        <v>0</v>
      </c>
      <c r="AB1890" s="3">
        <v>0</v>
      </c>
      <c r="AC1890" s="3">
        <v>0</v>
      </c>
      <c r="AD1890" s="3" t="s">
        <v>0</v>
      </c>
      <c r="AE1890" s="3">
        <v>0</v>
      </c>
      <c r="AF1890" s="4">
        <v>0</v>
      </c>
      <c r="AG1890" s="4" t="s">
        <v>0</v>
      </c>
      <c r="AH1890" s="4">
        <v>0</v>
      </c>
      <c r="AI1890" s="4">
        <v>0</v>
      </c>
      <c r="AJ1890" s="4" t="s">
        <v>0</v>
      </c>
      <c r="AK1890" s="4">
        <v>0</v>
      </c>
      <c r="AL1890" s="4">
        <v>0</v>
      </c>
      <c r="AM1890" s="4" t="s">
        <v>1</v>
      </c>
      <c r="AN1890" s="4" t="s">
        <v>1</v>
      </c>
      <c r="AO1890" s="4" t="s">
        <v>1</v>
      </c>
      <c r="AP1890" s="4" t="s">
        <v>1</v>
      </c>
      <c r="AQ1890" s="4">
        <v>2608.8323060000002</v>
      </c>
      <c r="AR1890" s="4">
        <v>0</v>
      </c>
    </row>
    <row r="1891" spans="1:44" x14ac:dyDescent="0.25">
      <c r="A1891" s="2" t="s">
        <v>1171</v>
      </c>
      <c r="B1891" s="47">
        <v>44500</v>
      </c>
      <c r="C1891" s="2" t="s">
        <v>26</v>
      </c>
      <c r="D1891" s="2" t="s">
        <v>32</v>
      </c>
      <c r="E1891" s="2" t="s">
        <v>31</v>
      </c>
      <c r="F1891" s="2" t="s">
        <v>4728</v>
      </c>
      <c r="G1891" s="2" t="s">
        <v>3</v>
      </c>
      <c r="H1891" s="2" t="s">
        <v>4729</v>
      </c>
      <c r="I1891" s="1" t="s">
        <v>1</v>
      </c>
      <c r="J1891" s="1" t="s">
        <v>1</v>
      </c>
      <c r="K1891" s="1" t="s">
        <v>1</v>
      </c>
      <c r="L1891" s="1" t="s">
        <v>1</v>
      </c>
      <c r="M1891" s="1">
        <v>0</v>
      </c>
      <c r="N1891" s="2" t="s">
        <v>1</v>
      </c>
      <c r="O1891" s="2" t="s">
        <v>1205</v>
      </c>
      <c r="P1891" s="2" t="s">
        <v>731</v>
      </c>
      <c r="Q1891" s="1">
        <v>48.7</v>
      </c>
      <c r="R1891" s="1">
        <v>0</v>
      </c>
      <c r="S1891" s="1">
        <v>48.7</v>
      </c>
      <c r="T1891" s="1">
        <v>0</v>
      </c>
      <c r="U1891" s="2" t="s">
        <v>0</v>
      </c>
      <c r="V1891" s="1">
        <v>0</v>
      </c>
      <c r="W1891" s="1">
        <v>0</v>
      </c>
      <c r="X1891" s="2" t="s">
        <v>0</v>
      </c>
      <c r="Y1891" s="1">
        <v>0</v>
      </c>
      <c r="Z1891" s="3">
        <v>0</v>
      </c>
      <c r="AA1891" s="3" t="s">
        <v>0</v>
      </c>
      <c r="AB1891" s="3">
        <v>0</v>
      </c>
      <c r="AC1891" s="3">
        <v>0</v>
      </c>
      <c r="AD1891" s="3" t="s">
        <v>0</v>
      </c>
      <c r="AE1891" s="3">
        <v>0</v>
      </c>
      <c r="AF1891" s="4">
        <v>0</v>
      </c>
      <c r="AG1891" s="4" t="s">
        <v>0</v>
      </c>
      <c r="AH1891" s="4">
        <v>0</v>
      </c>
      <c r="AI1891" s="4">
        <v>0</v>
      </c>
      <c r="AJ1891" s="4" t="s">
        <v>0</v>
      </c>
      <c r="AK1891" s="4">
        <v>0</v>
      </c>
      <c r="AL1891" s="4">
        <v>0</v>
      </c>
      <c r="AM1891" s="4" t="s">
        <v>1</v>
      </c>
      <c r="AN1891" s="4" t="s">
        <v>1</v>
      </c>
      <c r="AO1891" s="4" t="s">
        <v>1</v>
      </c>
      <c r="AP1891" s="4" t="s">
        <v>1</v>
      </c>
      <c r="AQ1891" s="4">
        <v>48.7</v>
      </c>
      <c r="AR1891" s="4">
        <v>0</v>
      </c>
    </row>
    <row r="1892" spans="1:44" x14ac:dyDescent="0.25">
      <c r="A1892" s="2" t="s">
        <v>1172</v>
      </c>
      <c r="B1892" s="47">
        <v>44500</v>
      </c>
      <c r="C1892" s="2" t="s">
        <v>26</v>
      </c>
      <c r="D1892" s="2" t="s">
        <v>32</v>
      </c>
      <c r="E1892" s="2" t="s">
        <v>31</v>
      </c>
      <c r="F1892" s="2" t="s">
        <v>4728</v>
      </c>
      <c r="G1892" s="2" t="s">
        <v>3</v>
      </c>
      <c r="H1892" s="2" t="s">
        <v>4730</v>
      </c>
      <c r="I1892" s="1" t="s">
        <v>1</v>
      </c>
      <c r="J1892" s="1" t="s">
        <v>1</v>
      </c>
      <c r="K1892" s="1" t="s">
        <v>1</v>
      </c>
      <c r="L1892" s="1" t="s">
        <v>1</v>
      </c>
      <c r="M1892" s="1">
        <v>0</v>
      </c>
      <c r="N1892" s="2" t="s">
        <v>1</v>
      </c>
      <c r="O1892" s="2" t="s">
        <v>1342</v>
      </c>
      <c r="P1892" s="2" t="s">
        <v>898</v>
      </c>
      <c r="Q1892" s="1">
        <v>46.2776</v>
      </c>
      <c r="R1892" s="1">
        <v>0</v>
      </c>
      <c r="S1892" s="1">
        <v>38.760800000000003</v>
      </c>
      <c r="T1892" s="1">
        <v>6.48</v>
      </c>
      <c r="U1892" s="2" t="s">
        <v>8</v>
      </c>
      <c r="V1892" s="1">
        <v>1.0367999999999999</v>
      </c>
      <c r="W1892" s="1">
        <v>0</v>
      </c>
      <c r="X1892" s="2" t="s">
        <v>0</v>
      </c>
      <c r="Y1892" s="1">
        <v>0</v>
      </c>
      <c r="Z1892" s="3">
        <v>0</v>
      </c>
      <c r="AA1892" s="3" t="s">
        <v>0</v>
      </c>
      <c r="AB1892" s="3">
        <v>0</v>
      </c>
      <c r="AC1892" s="3">
        <v>0</v>
      </c>
      <c r="AD1892" s="3" t="s">
        <v>0</v>
      </c>
      <c r="AE1892" s="3">
        <v>0</v>
      </c>
      <c r="AF1892" s="4">
        <v>0</v>
      </c>
      <c r="AG1892" s="4" t="s">
        <v>0</v>
      </c>
      <c r="AH1892" s="4">
        <v>0</v>
      </c>
      <c r="AI1892" s="4">
        <v>0</v>
      </c>
      <c r="AJ1892" s="4" t="s">
        <v>0</v>
      </c>
      <c r="AK1892" s="4">
        <v>0</v>
      </c>
      <c r="AL1892" s="4">
        <v>0</v>
      </c>
      <c r="AM1892" s="4" t="s">
        <v>1</v>
      </c>
      <c r="AN1892" s="4" t="s">
        <v>1</v>
      </c>
      <c r="AO1892" s="4" t="s">
        <v>1</v>
      </c>
      <c r="AP1892" s="4" t="s">
        <v>1</v>
      </c>
      <c r="AQ1892" s="4">
        <v>46.277600000000007</v>
      </c>
      <c r="AR1892" s="4">
        <v>0</v>
      </c>
    </row>
    <row r="1893" spans="1:44" x14ac:dyDescent="0.25">
      <c r="A1893" s="2" t="s">
        <v>1173</v>
      </c>
      <c r="B1893" s="47">
        <v>44500</v>
      </c>
      <c r="C1893" s="2" t="s">
        <v>26</v>
      </c>
      <c r="D1893" s="2" t="s">
        <v>32</v>
      </c>
      <c r="E1893" s="2" t="s">
        <v>31</v>
      </c>
      <c r="F1893" s="2" t="s">
        <v>4191</v>
      </c>
      <c r="G1893" s="2" t="s">
        <v>3</v>
      </c>
      <c r="H1893" s="2" t="s">
        <v>4731</v>
      </c>
      <c r="I1893" s="1" t="s">
        <v>1</v>
      </c>
      <c r="J1893" s="1" t="s">
        <v>1</v>
      </c>
      <c r="K1893" s="1" t="s">
        <v>1</v>
      </c>
      <c r="L1893" s="1" t="s">
        <v>1</v>
      </c>
      <c r="M1893" s="1">
        <v>0</v>
      </c>
      <c r="N1893" s="2" t="s">
        <v>1</v>
      </c>
      <c r="O1893" s="2" t="s">
        <v>2</v>
      </c>
      <c r="P1893" s="2" t="s">
        <v>1</v>
      </c>
      <c r="Q1893" s="1">
        <v>641.77129999999988</v>
      </c>
      <c r="R1893" s="1">
        <v>0</v>
      </c>
      <c r="S1893" s="1">
        <v>475.99569999999994</v>
      </c>
      <c r="T1893" s="1">
        <v>0</v>
      </c>
      <c r="U1893" s="2" t="s">
        <v>0</v>
      </c>
      <c r="V1893" s="1">
        <v>0</v>
      </c>
      <c r="W1893" s="1">
        <v>142.91</v>
      </c>
      <c r="X1893" s="2" t="s">
        <v>0</v>
      </c>
      <c r="Y1893" s="1">
        <v>22.865599999999997</v>
      </c>
      <c r="Z1893" s="3">
        <v>0</v>
      </c>
      <c r="AA1893" s="3" t="s">
        <v>0</v>
      </c>
      <c r="AB1893" s="3">
        <v>0</v>
      </c>
      <c r="AC1893" s="3">
        <v>0</v>
      </c>
      <c r="AD1893" s="3" t="s">
        <v>0</v>
      </c>
      <c r="AE1893" s="3">
        <v>0</v>
      </c>
      <c r="AF1893" s="4">
        <v>0</v>
      </c>
      <c r="AG1893" s="4" t="s">
        <v>0</v>
      </c>
      <c r="AH1893" s="4">
        <v>0</v>
      </c>
      <c r="AI1893" s="4">
        <v>0</v>
      </c>
      <c r="AJ1893" s="4" t="s">
        <v>0</v>
      </c>
      <c r="AK1893" s="4">
        <v>0</v>
      </c>
      <c r="AL1893" s="4">
        <v>0</v>
      </c>
      <c r="AM1893" s="4" t="s">
        <v>1</v>
      </c>
      <c r="AN1893" s="4" t="s">
        <v>1</v>
      </c>
      <c r="AO1893" s="4" t="s">
        <v>1</v>
      </c>
      <c r="AP1893" s="4" t="s">
        <v>1</v>
      </c>
      <c r="AQ1893" s="4">
        <v>641.77129999999988</v>
      </c>
      <c r="AR1893" s="4">
        <v>0</v>
      </c>
    </row>
    <row r="1894" spans="1:44" x14ac:dyDescent="0.25">
      <c r="A1894" s="2" t="s">
        <v>1174</v>
      </c>
      <c r="B1894" s="47">
        <v>44500</v>
      </c>
      <c r="C1894" s="2" t="s">
        <v>26</v>
      </c>
      <c r="D1894" s="2" t="s">
        <v>32</v>
      </c>
      <c r="E1894" s="2" t="s">
        <v>31</v>
      </c>
      <c r="F1894" s="2" t="s">
        <v>4191</v>
      </c>
      <c r="G1894" s="2" t="s">
        <v>3</v>
      </c>
      <c r="H1894" s="2" t="s">
        <v>4732</v>
      </c>
      <c r="I1894" s="1" t="s">
        <v>1</v>
      </c>
      <c r="J1894" s="1" t="s">
        <v>1</v>
      </c>
      <c r="K1894" s="1" t="s">
        <v>1</v>
      </c>
      <c r="L1894" s="1" t="s">
        <v>1</v>
      </c>
      <c r="M1894" s="1">
        <v>0</v>
      </c>
      <c r="N1894" s="2" t="s">
        <v>1</v>
      </c>
      <c r="O1894" s="2" t="s">
        <v>2</v>
      </c>
      <c r="P1894" s="2" t="s">
        <v>1</v>
      </c>
      <c r="Q1894" s="1">
        <v>1400.111398</v>
      </c>
      <c r="R1894" s="1">
        <v>0</v>
      </c>
      <c r="S1894" s="1">
        <v>1103.9862499999999</v>
      </c>
      <c r="T1894" s="1">
        <v>0</v>
      </c>
      <c r="U1894" s="2" t="s">
        <v>0</v>
      </c>
      <c r="V1894" s="1">
        <v>0</v>
      </c>
      <c r="W1894" s="1">
        <v>255.28030000000004</v>
      </c>
      <c r="X1894" s="2" t="s">
        <v>8</v>
      </c>
      <c r="Y1894" s="1">
        <v>40.844847999999999</v>
      </c>
      <c r="Z1894" s="3">
        <v>0</v>
      </c>
      <c r="AA1894" s="3" t="s">
        <v>0</v>
      </c>
      <c r="AB1894" s="3">
        <v>0</v>
      </c>
      <c r="AC1894" s="3">
        <v>0</v>
      </c>
      <c r="AD1894" s="3" t="s">
        <v>0</v>
      </c>
      <c r="AE1894" s="3">
        <v>0</v>
      </c>
      <c r="AF1894" s="4">
        <v>0</v>
      </c>
      <c r="AG1894" s="4" t="s">
        <v>0</v>
      </c>
      <c r="AH1894" s="4">
        <v>0</v>
      </c>
      <c r="AI1894" s="4">
        <v>0</v>
      </c>
      <c r="AJ1894" s="4" t="s">
        <v>0</v>
      </c>
      <c r="AK1894" s="4">
        <v>0</v>
      </c>
      <c r="AL1894" s="4">
        <v>0</v>
      </c>
      <c r="AM1894" s="4" t="s">
        <v>1</v>
      </c>
      <c r="AN1894" s="4" t="s">
        <v>1</v>
      </c>
      <c r="AO1894" s="4" t="s">
        <v>1</v>
      </c>
      <c r="AP1894" s="4" t="s">
        <v>1</v>
      </c>
      <c r="AQ1894" s="4">
        <v>1400.111398</v>
      </c>
      <c r="AR1894" s="4">
        <v>0</v>
      </c>
    </row>
    <row r="1895" spans="1:44" x14ac:dyDescent="0.25">
      <c r="A1895" s="2" t="s">
        <v>1175</v>
      </c>
      <c r="B1895" s="47">
        <v>44500</v>
      </c>
      <c r="C1895" s="2" t="s">
        <v>26</v>
      </c>
      <c r="D1895" s="2" t="s">
        <v>32</v>
      </c>
      <c r="E1895" s="2" t="s">
        <v>31</v>
      </c>
      <c r="F1895" s="2" t="s">
        <v>4191</v>
      </c>
      <c r="G1895" s="2" t="s">
        <v>3</v>
      </c>
      <c r="H1895" s="2" t="s">
        <v>4733</v>
      </c>
      <c r="I1895" s="1" t="s">
        <v>1</v>
      </c>
      <c r="J1895" s="1" t="s">
        <v>1</v>
      </c>
      <c r="K1895" s="1" t="s">
        <v>1</v>
      </c>
      <c r="L1895" s="1" t="s">
        <v>1</v>
      </c>
      <c r="M1895" s="1">
        <v>0</v>
      </c>
      <c r="N1895" s="2" t="s">
        <v>1</v>
      </c>
      <c r="O1895" s="2" t="s">
        <v>2</v>
      </c>
      <c r="P1895" s="2" t="s">
        <v>1</v>
      </c>
      <c r="Q1895" s="1">
        <v>2067.7336239999995</v>
      </c>
      <c r="R1895" s="1">
        <v>0</v>
      </c>
      <c r="S1895" s="1">
        <v>1388.3489999999993</v>
      </c>
      <c r="T1895" s="1">
        <v>0</v>
      </c>
      <c r="U1895" s="2" t="s">
        <v>0</v>
      </c>
      <c r="V1895" s="1">
        <v>0</v>
      </c>
      <c r="W1895" s="1">
        <v>585.67640000000017</v>
      </c>
      <c r="X1895" s="2" t="s">
        <v>8</v>
      </c>
      <c r="Y1895" s="1">
        <v>93.708224000000001</v>
      </c>
      <c r="Z1895" s="3">
        <v>0</v>
      </c>
      <c r="AA1895" s="3" t="s">
        <v>0</v>
      </c>
      <c r="AB1895" s="3">
        <v>0</v>
      </c>
      <c r="AC1895" s="3">
        <v>0</v>
      </c>
      <c r="AD1895" s="3" t="s">
        <v>0</v>
      </c>
      <c r="AE1895" s="3">
        <v>0</v>
      </c>
      <c r="AF1895" s="4">
        <v>0</v>
      </c>
      <c r="AG1895" s="4" t="s">
        <v>0</v>
      </c>
      <c r="AH1895" s="4">
        <v>0</v>
      </c>
      <c r="AI1895" s="4">
        <v>0</v>
      </c>
      <c r="AJ1895" s="4" t="s">
        <v>0</v>
      </c>
      <c r="AK1895" s="4">
        <v>0</v>
      </c>
      <c r="AL1895" s="4">
        <v>0</v>
      </c>
      <c r="AM1895" s="4" t="s">
        <v>1</v>
      </c>
      <c r="AN1895" s="4" t="s">
        <v>1</v>
      </c>
      <c r="AO1895" s="4" t="s">
        <v>1</v>
      </c>
      <c r="AP1895" s="4" t="s">
        <v>1</v>
      </c>
      <c r="AQ1895" s="4">
        <v>2067.7336239999995</v>
      </c>
      <c r="AR1895" s="4">
        <v>0</v>
      </c>
    </row>
    <row r="1896" spans="1:44" x14ac:dyDescent="0.25">
      <c r="A1896" s="2" t="s">
        <v>1176</v>
      </c>
      <c r="B1896" s="47">
        <v>44500</v>
      </c>
      <c r="C1896" s="2" t="s">
        <v>6</v>
      </c>
      <c r="D1896" s="2" t="s">
        <v>25</v>
      </c>
      <c r="E1896" s="2" t="s">
        <v>197</v>
      </c>
      <c r="F1896" s="2" t="s">
        <v>4734</v>
      </c>
      <c r="G1896" s="2" t="s">
        <v>3</v>
      </c>
      <c r="H1896" s="2" t="s">
        <v>4735</v>
      </c>
      <c r="I1896" s="1" t="s">
        <v>1</v>
      </c>
      <c r="J1896" s="1" t="s">
        <v>1</v>
      </c>
      <c r="K1896" s="1" t="s">
        <v>1</v>
      </c>
      <c r="L1896" s="1" t="s">
        <v>1</v>
      </c>
      <c r="M1896" s="1">
        <v>0</v>
      </c>
      <c r="N1896" s="2" t="s">
        <v>1</v>
      </c>
      <c r="O1896" s="2" t="s">
        <v>2</v>
      </c>
      <c r="P1896" s="2" t="s">
        <v>1</v>
      </c>
      <c r="Q1896" s="1">
        <v>7865.3119759999981</v>
      </c>
      <c r="R1896" s="1">
        <v>0</v>
      </c>
      <c r="S1896" s="1">
        <v>6297.7887500000015</v>
      </c>
      <c r="T1896" s="1">
        <v>0</v>
      </c>
      <c r="U1896" s="2" t="s">
        <v>0</v>
      </c>
      <c r="V1896" s="1">
        <v>0</v>
      </c>
      <c r="W1896" s="1">
        <v>1351.31315</v>
      </c>
      <c r="X1896" s="2" t="s">
        <v>8</v>
      </c>
      <c r="Y1896" s="1">
        <v>216.21007600000004</v>
      </c>
      <c r="Z1896" s="3">
        <v>0</v>
      </c>
      <c r="AA1896" s="3" t="s">
        <v>0</v>
      </c>
      <c r="AB1896" s="3">
        <v>0</v>
      </c>
      <c r="AC1896" s="3">
        <v>0</v>
      </c>
      <c r="AD1896" s="3" t="s">
        <v>0</v>
      </c>
      <c r="AE1896" s="3">
        <v>0</v>
      </c>
      <c r="AF1896" s="4">
        <v>0</v>
      </c>
      <c r="AG1896" s="4" t="s">
        <v>0</v>
      </c>
      <c r="AH1896" s="4">
        <v>0</v>
      </c>
      <c r="AI1896" s="4">
        <v>0</v>
      </c>
      <c r="AJ1896" s="4" t="s">
        <v>0</v>
      </c>
      <c r="AK1896" s="4">
        <v>0</v>
      </c>
      <c r="AL1896" s="4">
        <v>0</v>
      </c>
      <c r="AM1896" s="4" t="s">
        <v>1</v>
      </c>
      <c r="AN1896" s="4" t="s">
        <v>1</v>
      </c>
      <c r="AO1896" s="4" t="s">
        <v>1</v>
      </c>
      <c r="AP1896" s="4" t="s">
        <v>1</v>
      </c>
      <c r="AQ1896" s="4">
        <v>7865.3119760000018</v>
      </c>
      <c r="AR1896" s="4">
        <v>0</v>
      </c>
    </row>
    <row r="1897" spans="1:44" x14ac:dyDescent="0.25">
      <c r="A1897" s="2" t="s">
        <v>1177</v>
      </c>
      <c r="B1897" s="47">
        <v>44500</v>
      </c>
      <c r="C1897" s="2" t="s">
        <v>26</v>
      </c>
      <c r="D1897" s="2" t="s">
        <v>25</v>
      </c>
      <c r="E1897" s="2" t="s">
        <v>250</v>
      </c>
      <c r="F1897" s="2" t="s">
        <v>3317</v>
      </c>
      <c r="G1897" s="2" t="s">
        <v>3</v>
      </c>
      <c r="H1897" s="2" t="s">
        <v>4736</v>
      </c>
      <c r="I1897" s="1" t="s">
        <v>1</v>
      </c>
      <c r="J1897" s="1" t="s">
        <v>1</v>
      </c>
      <c r="K1897" s="1" t="s">
        <v>1</v>
      </c>
      <c r="L1897" s="1" t="s">
        <v>1</v>
      </c>
      <c r="M1897" s="1">
        <v>0</v>
      </c>
      <c r="N1897" s="2" t="s">
        <v>1</v>
      </c>
      <c r="O1897" s="2" t="s">
        <v>4737</v>
      </c>
      <c r="P1897" s="2" t="s">
        <v>4738</v>
      </c>
      <c r="Q1897" s="1">
        <v>185.79580000000001</v>
      </c>
      <c r="R1897" s="1">
        <v>0</v>
      </c>
      <c r="S1897" s="1">
        <v>30.239800000000002</v>
      </c>
      <c r="T1897" s="1">
        <v>134.1</v>
      </c>
      <c r="U1897" s="2" t="s">
        <v>8</v>
      </c>
      <c r="V1897" s="1">
        <v>21.456</v>
      </c>
      <c r="W1897" s="1">
        <v>0</v>
      </c>
      <c r="X1897" s="2" t="s">
        <v>0</v>
      </c>
      <c r="Y1897" s="1">
        <v>0</v>
      </c>
      <c r="Z1897" s="3">
        <v>0</v>
      </c>
      <c r="AA1897" s="3" t="s">
        <v>0</v>
      </c>
      <c r="AB1897" s="3">
        <v>0</v>
      </c>
      <c r="AC1897" s="3">
        <v>0</v>
      </c>
      <c r="AD1897" s="3" t="s">
        <v>0</v>
      </c>
      <c r="AE1897" s="3">
        <v>0</v>
      </c>
      <c r="AF1897" s="4">
        <v>0</v>
      </c>
      <c r="AG1897" s="4" t="s">
        <v>0</v>
      </c>
      <c r="AH1897" s="4">
        <v>0</v>
      </c>
      <c r="AI1897" s="4">
        <v>0</v>
      </c>
      <c r="AJ1897" s="4" t="s">
        <v>0</v>
      </c>
      <c r="AK1897" s="4">
        <v>0</v>
      </c>
      <c r="AL1897" s="4">
        <v>0</v>
      </c>
      <c r="AM1897" s="4" t="s">
        <v>1</v>
      </c>
      <c r="AN1897" s="4" t="s">
        <v>1</v>
      </c>
      <c r="AO1897" s="4" t="s">
        <v>1</v>
      </c>
      <c r="AP1897" s="4" t="s">
        <v>1</v>
      </c>
      <c r="AQ1897" s="4">
        <v>185.79579999999999</v>
      </c>
      <c r="AR1897" s="4">
        <v>0</v>
      </c>
    </row>
    <row r="1898" spans="1:44" x14ac:dyDescent="0.25">
      <c r="A1898" s="2" t="s">
        <v>1178</v>
      </c>
      <c r="B1898" s="47">
        <v>44500</v>
      </c>
      <c r="C1898" s="2" t="s">
        <v>26</v>
      </c>
      <c r="D1898" s="2" t="s">
        <v>25</v>
      </c>
      <c r="E1898" s="2" t="s">
        <v>250</v>
      </c>
      <c r="F1898" s="2" t="s">
        <v>3317</v>
      </c>
      <c r="G1898" s="2" t="s">
        <v>12</v>
      </c>
      <c r="H1898" s="2" t="s">
        <v>1</v>
      </c>
      <c r="I1898" s="1" t="s">
        <v>1263</v>
      </c>
      <c r="J1898" s="1" t="s">
        <v>1</v>
      </c>
      <c r="K1898" s="1" t="s">
        <v>4739</v>
      </c>
      <c r="L1898" s="1" t="s">
        <v>4719</v>
      </c>
      <c r="M1898" s="1">
        <v>35.479999999999997</v>
      </c>
      <c r="N1898" s="2" t="s">
        <v>11</v>
      </c>
      <c r="O1898" s="2" t="s">
        <v>4740</v>
      </c>
      <c r="P1898" s="2" t="s">
        <v>4741</v>
      </c>
      <c r="Q1898" s="1">
        <v>-1.4043000000000001</v>
      </c>
      <c r="R1898" s="1">
        <v>0</v>
      </c>
      <c r="S1898" s="1">
        <v>-1.4043000000000001</v>
      </c>
      <c r="T1898" s="1">
        <v>0</v>
      </c>
      <c r="U1898" s="2" t="s">
        <v>0</v>
      </c>
      <c r="V1898" s="1">
        <v>0</v>
      </c>
      <c r="W1898" s="1">
        <v>0</v>
      </c>
      <c r="X1898" s="2" t="s">
        <v>0</v>
      </c>
      <c r="Y1898" s="1">
        <v>0</v>
      </c>
      <c r="Z1898" s="3">
        <v>0</v>
      </c>
      <c r="AA1898" s="3" t="s">
        <v>0</v>
      </c>
      <c r="AB1898" s="3">
        <v>0</v>
      </c>
      <c r="AC1898" s="3">
        <v>0</v>
      </c>
      <c r="AD1898" s="3" t="s">
        <v>0</v>
      </c>
      <c r="AE1898" s="3">
        <v>0</v>
      </c>
      <c r="AF1898" s="4">
        <v>0</v>
      </c>
      <c r="AG1898" s="4" t="s">
        <v>0</v>
      </c>
      <c r="AH1898" s="4">
        <v>0</v>
      </c>
      <c r="AI1898" s="4">
        <v>0</v>
      </c>
      <c r="AJ1898" s="4" t="s">
        <v>0</v>
      </c>
      <c r="AK1898" s="4">
        <v>0</v>
      </c>
      <c r="AL1898" s="4">
        <v>0</v>
      </c>
      <c r="AM1898" s="4" t="s">
        <v>1</v>
      </c>
      <c r="AN1898" s="4" t="s">
        <v>1</v>
      </c>
      <c r="AO1898" s="4" t="s">
        <v>1</v>
      </c>
      <c r="AP1898" s="4" t="s">
        <v>1</v>
      </c>
      <c r="AQ1898" s="4">
        <v>-1.4043000000000001</v>
      </c>
      <c r="AR1898" s="4">
        <v>0</v>
      </c>
    </row>
    <row r="1899" spans="1:44" x14ac:dyDescent="0.25">
      <c r="A1899" s="2" t="s">
        <v>1179</v>
      </c>
      <c r="B1899" s="47">
        <v>44500</v>
      </c>
      <c r="C1899" s="2" t="s">
        <v>26</v>
      </c>
      <c r="D1899" s="2" t="s">
        <v>25</v>
      </c>
      <c r="E1899" s="2" t="s">
        <v>250</v>
      </c>
      <c r="F1899" s="2" t="s">
        <v>3317</v>
      </c>
      <c r="G1899" s="2" t="s">
        <v>12</v>
      </c>
      <c r="H1899" s="2" t="s">
        <v>1</v>
      </c>
      <c r="I1899" s="1" t="s">
        <v>1266</v>
      </c>
      <c r="J1899" s="1" t="s">
        <v>1</v>
      </c>
      <c r="K1899" s="1" t="s">
        <v>4742</v>
      </c>
      <c r="L1899" s="1" t="s">
        <v>4719</v>
      </c>
      <c r="M1899" s="1">
        <v>146.83000000000001</v>
      </c>
      <c r="N1899" s="2" t="s">
        <v>11</v>
      </c>
      <c r="O1899" s="2" t="s">
        <v>4743</v>
      </c>
      <c r="P1899" s="2" t="s">
        <v>4744</v>
      </c>
      <c r="Q1899" s="1">
        <v>-25.693999999999999</v>
      </c>
      <c r="R1899" s="1">
        <v>0</v>
      </c>
      <c r="S1899" s="1">
        <v>0</v>
      </c>
      <c r="T1899" s="1">
        <v>0</v>
      </c>
      <c r="U1899" s="2" t="s">
        <v>0</v>
      </c>
      <c r="V1899" s="1">
        <v>0</v>
      </c>
      <c r="W1899" s="1">
        <v>-22.15</v>
      </c>
      <c r="X1899" s="2" t="s">
        <v>8</v>
      </c>
      <c r="Y1899" s="1">
        <v>-3.544</v>
      </c>
      <c r="Z1899" s="3">
        <v>0</v>
      </c>
      <c r="AA1899" s="3" t="s">
        <v>0</v>
      </c>
      <c r="AB1899" s="3">
        <v>0</v>
      </c>
      <c r="AC1899" s="3">
        <v>0</v>
      </c>
      <c r="AD1899" s="3" t="s">
        <v>0</v>
      </c>
      <c r="AE1899" s="3">
        <v>0</v>
      </c>
      <c r="AF1899" s="4">
        <v>0</v>
      </c>
      <c r="AG1899" s="4" t="s">
        <v>0</v>
      </c>
      <c r="AH1899" s="4">
        <v>0</v>
      </c>
      <c r="AI1899" s="4">
        <v>0</v>
      </c>
      <c r="AJ1899" s="4" t="s">
        <v>0</v>
      </c>
      <c r="AK1899" s="4">
        <v>0</v>
      </c>
      <c r="AL1899" s="4">
        <v>0</v>
      </c>
      <c r="AM1899" s="4" t="s">
        <v>1</v>
      </c>
      <c r="AN1899" s="4" t="s">
        <v>1</v>
      </c>
      <c r="AO1899" s="4" t="s">
        <v>1</v>
      </c>
      <c r="AP1899" s="4" t="s">
        <v>1</v>
      </c>
      <c r="AQ1899" s="4">
        <v>-25.693999999999999</v>
      </c>
      <c r="AR1899" s="4">
        <v>0</v>
      </c>
    </row>
    <row r="1900" spans="1:44" x14ac:dyDescent="0.25">
      <c r="A1900" s="2" t="s">
        <v>1180</v>
      </c>
      <c r="B1900" s="47">
        <v>44500</v>
      </c>
      <c r="C1900" s="2" t="s">
        <v>26</v>
      </c>
      <c r="D1900" s="2" t="s">
        <v>25</v>
      </c>
      <c r="E1900" s="2" t="s">
        <v>250</v>
      </c>
      <c r="F1900" s="2" t="s">
        <v>3699</v>
      </c>
      <c r="G1900" s="2" t="s">
        <v>3</v>
      </c>
      <c r="H1900" s="2" t="s">
        <v>4745</v>
      </c>
      <c r="I1900" s="1" t="s">
        <v>1</v>
      </c>
      <c r="J1900" s="1" t="s">
        <v>1</v>
      </c>
      <c r="K1900" s="1" t="s">
        <v>1</v>
      </c>
      <c r="L1900" s="1" t="s">
        <v>1</v>
      </c>
      <c r="M1900" s="1">
        <v>0</v>
      </c>
      <c r="N1900" s="2" t="s">
        <v>1</v>
      </c>
      <c r="O1900" s="2" t="s">
        <v>2</v>
      </c>
      <c r="P1900" s="2" t="s">
        <v>1</v>
      </c>
      <c r="Q1900" s="1">
        <v>4147.7355860000007</v>
      </c>
      <c r="R1900" s="1">
        <v>0</v>
      </c>
      <c r="S1900" s="1">
        <v>3091.1831500000008</v>
      </c>
      <c r="T1900" s="1">
        <v>0</v>
      </c>
      <c r="U1900" s="2" t="s">
        <v>0</v>
      </c>
      <c r="V1900" s="1">
        <v>0</v>
      </c>
      <c r="W1900" s="1">
        <v>910.82109999999989</v>
      </c>
      <c r="X1900" s="2" t="s">
        <v>8</v>
      </c>
      <c r="Y1900" s="1">
        <v>145.731336</v>
      </c>
      <c r="Z1900" s="3">
        <v>0</v>
      </c>
      <c r="AA1900" s="3" t="s">
        <v>0</v>
      </c>
      <c r="AB1900" s="3">
        <v>0</v>
      </c>
      <c r="AC1900" s="3">
        <v>0</v>
      </c>
      <c r="AD1900" s="3" t="s">
        <v>0</v>
      </c>
      <c r="AE1900" s="3">
        <v>0</v>
      </c>
      <c r="AF1900" s="4">
        <v>0</v>
      </c>
      <c r="AG1900" s="4" t="s">
        <v>0</v>
      </c>
      <c r="AH1900" s="4">
        <v>0</v>
      </c>
      <c r="AI1900" s="4">
        <v>0</v>
      </c>
      <c r="AJ1900" s="4" t="s">
        <v>0</v>
      </c>
      <c r="AK1900" s="4">
        <v>0</v>
      </c>
      <c r="AL1900" s="4">
        <v>0</v>
      </c>
      <c r="AM1900" s="4" t="s">
        <v>1</v>
      </c>
      <c r="AN1900" s="4" t="s">
        <v>1</v>
      </c>
      <c r="AO1900" s="4" t="s">
        <v>1</v>
      </c>
      <c r="AP1900" s="4" t="s">
        <v>1</v>
      </c>
      <c r="AQ1900" s="4">
        <v>4147.7355860000007</v>
      </c>
      <c r="AR1900" s="4">
        <v>0</v>
      </c>
    </row>
    <row r="1901" spans="1:44" x14ac:dyDescent="0.25">
      <c r="A1901" s="2" t="s">
        <v>1181</v>
      </c>
      <c r="B1901" s="47">
        <v>44500</v>
      </c>
      <c r="C1901" s="2" t="s">
        <v>26</v>
      </c>
      <c r="D1901" s="2" t="s">
        <v>25</v>
      </c>
      <c r="E1901" s="2" t="s">
        <v>250</v>
      </c>
      <c r="F1901" s="2" t="s">
        <v>3699</v>
      </c>
      <c r="G1901" s="2" t="s">
        <v>3</v>
      </c>
      <c r="H1901" s="2" t="s">
        <v>4746</v>
      </c>
      <c r="I1901" s="1" t="s">
        <v>1</v>
      </c>
      <c r="J1901" s="1" t="s">
        <v>1</v>
      </c>
      <c r="K1901" s="1" t="s">
        <v>1</v>
      </c>
      <c r="L1901" s="1" t="s">
        <v>1</v>
      </c>
      <c r="M1901" s="1">
        <v>0</v>
      </c>
      <c r="N1901" s="2" t="s">
        <v>1</v>
      </c>
      <c r="O1901" s="2" t="s">
        <v>2</v>
      </c>
      <c r="P1901" s="2" t="s">
        <v>1</v>
      </c>
      <c r="Q1901" s="1">
        <v>198.10785199999998</v>
      </c>
      <c r="R1901" s="1">
        <v>0</v>
      </c>
      <c r="S1901" s="1">
        <v>138.61324999999999</v>
      </c>
      <c r="T1901" s="1">
        <v>0</v>
      </c>
      <c r="U1901" s="2" t="s">
        <v>0</v>
      </c>
      <c r="V1901" s="1">
        <v>0</v>
      </c>
      <c r="W1901" s="1">
        <v>51.288449999999997</v>
      </c>
      <c r="X1901" s="2" t="s">
        <v>8</v>
      </c>
      <c r="Y1901" s="1">
        <v>8.2061519999999994</v>
      </c>
      <c r="Z1901" s="3">
        <v>0</v>
      </c>
      <c r="AA1901" s="3" t="s">
        <v>0</v>
      </c>
      <c r="AB1901" s="3">
        <v>0</v>
      </c>
      <c r="AC1901" s="3">
        <v>0</v>
      </c>
      <c r="AD1901" s="3" t="s">
        <v>0</v>
      </c>
      <c r="AE1901" s="3">
        <v>0</v>
      </c>
      <c r="AF1901" s="4">
        <v>0</v>
      </c>
      <c r="AG1901" s="4" t="s">
        <v>0</v>
      </c>
      <c r="AH1901" s="4">
        <v>0</v>
      </c>
      <c r="AI1901" s="4">
        <v>0</v>
      </c>
      <c r="AJ1901" s="4" t="s">
        <v>0</v>
      </c>
      <c r="AK1901" s="4">
        <v>0</v>
      </c>
      <c r="AL1901" s="4">
        <v>0</v>
      </c>
      <c r="AM1901" s="4" t="s">
        <v>1</v>
      </c>
      <c r="AN1901" s="4" t="s">
        <v>1</v>
      </c>
      <c r="AO1901" s="4" t="s">
        <v>1</v>
      </c>
      <c r="AP1901" s="4" t="s">
        <v>1</v>
      </c>
      <c r="AQ1901" s="4">
        <v>198.10785200000001</v>
      </c>
      <c r="AR1901" s="4">
        <v>0</v>
      </c>
    </row>
    <row r="1902" spans="1:44" x14ac:dyDescent="0.25">
      <c r="A1902" s="2" t="s">
        <v>1182</v>
      </c>
      <c r="B1902" s="47">
        <v>44500</v>
      </c>
      <c r="C1902" s="2" t="s">
        <v>6</v>
      </c>
      <c r="D1902" s="2" t="s">
        <v>23</v>
      </c>
      <c r="E1902" s="2" t="s">
        <v>193</v>
      </c>
      <c r="F1902" s="2" t="s">
        <v>1577</v>
      </c>
      <c r="G1902" s="2" t="s">
        <v>3</v>
      </c>
      <c r="H1902" s="2" t="s">
        <v>4747</v>
      </c>
      <c r="I1902" s="1" t="s">
        <v>1</v>
      </c>
      <c r="J1902" s="1" t="s">
        <v>1</v>
      </c>
      <c r="K1902" s="1" t="s">
        <v>1</v>
      </c>
      <c r="L1902" s="1" t="s">
        <v>1</v>
      </c>
      <c r="M1902" s="1">
        <v>0</v>
      </c>
      <c r="N1902" s="2" t="s">
        <v>1</v>
      </c>
      <c r="O1902" s="2" t="s">
        <v>1130</v>
      </c>
      <c r="P1902" s="2" t="s">
        <v>1131</v>
      </c>
      <c r="Q1902" s="1">
        <v>89.795199999999994</v>
      </c>
      <c r="R1902" s="1">
        <v>0</v>
      </c>
      <c r="S1902" s="1">
        <v>44.010000000000005</v>
      </c>
      <c r="T1902" s="1">
        <v>39.47</v>
      </c>
      <c r="U1902" s="2" t="s">
        <v>8</v>
      </c>
      <c r="V1902" s="1">
        <v>6.3151999999999999</v>
      </c>
      <c r="W1902" s="1">
        <v>0</v>
      </c>
      <c r="X1902" s="2" t="s">
        <v>0</v>
      </c>
      <c r="Y1902" s="1">
        <v>0</v>
      </c>
      <c r="Z1902" s="3">
        <v>0</v>
      </c>
      <c r="AA1902" s="3" t="s">
        <v>0</v>
      </c>
      <c r="AB1902" s="3">
        <v>0</v>
      </c>
      <c r="AC1902" s="3">
        <v>0</v>
      </c>
      <c r="AD1902" s="3" t="s">
        <v>0</v>
      </c>
      <c r="AE1902" s="3">
        <v>0</v>
      </c>
      <c r="AF1902" s="4">
        <v>0</v>
      </c>
      <c r="AG1902" s="4" t="s">
        <v>0</v>
      </c>
      <c r="AH1902" s="4">
        <v>0</v>
      </c>
      <c r="AI1902" s="4">
        <v>0</v>
      </c>
      <c r="AJ1902" s="4" t="s">
        <v>0</v>
      </c>
      <c r="AK1902" s="4">
        <v>0</v>
      </c>
      <c r="AL1902" s="4">
        <v>0</v>
      </c>
      <c r="AM1902" s="4" t="s">
        <v>1</v>
      </c>
      <c r="AN1902" s="4" t="s">
        <v>1</v>
      </c>
      <c r="AO1902" s="4" t="s">
        <v>1</v>
      </c>
      <c r="AP1902" s="4" t="s">
        <v>1</v>
      </c>
      <c r="AQ1902" s="4">
        <v>89.795200000000008</v>
      </c>
      <c r="AR1902" s="4">
        <v>0</v>
      </c>
    </row>
    <row r="1903" spans="1:44" x14ac:dyDescent="0.25">
      <c r="A1903" s="2" t="s">
        <v>1183</v>
      </c>
      <c r="B1903" s="47">
        <v>44500</v>
      </c>
      <c r="C1903" s="2" t="s">
        <v>6</v>
      </c>
      <c r="D1903" s="2" t="s">
        <v>23</v>
      </c>
      <c r="E1903" s="2" t="s">
        <v>193</v>
      </c>
      <c r="F1903" s="2" t="s">
        <v>1577</v>
      </c>
      <c r="G1903" s="2" t="s">
        <v>3</v>
      </c>
      <c r="H1903" s="2" t="s">
        <v>4748</v>
      </c>
      <c r="I1903" s="1" t="s">
        <v>1</v>
      </c>
      <c r="J1903" s="1" t="s">
        <v>1</v>
      </c>
      <c r="K1903" s="1" t="s">
        <v>1</v>
      </c>
      <c r="L1903" s="1" t="s">
        <v>1</v>
      </c>
      <c r="M1903" s="1">
        <v>0</v>
      </c>
      <c r="N1903" s="2" t="s">
        <v>1</v>
      </c>
      <c r="O1903" s="2" t="s">
        <v>925</v>
      </c>
      <c r="P1903" s="2" t="s">
        <v>1133</v>
      </c>
      <c r="Q1903" s="1">
        <v>102.1686</v>
      </c>
      <c r="R1903" s="1">
        <v>0</v>
      </c>
      <c r="S1903" s="1">
        <v>93.120599999999996</v>
      </c>
      <c r="T1903" s="1">
        <v>7.8</v>
      </c>
      <c r="U1903" s="2" t="s">
        <v>8</v>
      </c>
      <c r="V1903" s="1">
        <v>1.248</v>
      </c>
      <c r="W1903" s="1">
        <v>0</v>
      </c>
      <c r="X1903" s="2" t="s">
        <v>0</v>
      </c>
      <c r="Y1903" s="1">
        <v>0</v>
      </c>
      <c r="Z1903" s="3">
        <v>0</v>
      </c>
      <c r="AA1903" s="3" t="s">
        <v>0</v>
      </c>
      <c r="AB1903" s="3">
        <v>0</v>
      </c>
      <c r="AC1903" s="3">
        <v>0</v>
      </c>
      <c r="AD1903" s="3" t="s">
        <v>0</v>
      </c>
      <c r="AE1903" s="3">
        <v>0</v>
      </c>
      <c r="AF1903" s="4">
        <v>0</v>
      </c>
      <c r="AG1903" s="4" t="s">
        <v>0</v>
      </c>
      <c r="AH1903" s="4">
        <v>0</v>
      </c>
      <c r="AI1903" s="4">
        <v>0</v>
      </c>
      <c r="AJ1903" s="4" t="s">
        <v>0</v>
      </c>
      <c r="AK1903" s="4">
        <v>0</v>
      </c>
      <c r="AL1903" s="4">
        <v>0</v>
      </c>
      <c r="AM1903" s="4" t="s">
        <v>1</v>
      </c>
      <c r="AN1903" s="4" t="s">
        <v>1</v>
      </c>
      <c r="AO1903" s="4" t="s">
        <v>1</v>
      </c>
      <c r="AP1903" s="4" t="s">
        <v>1</v>
      </c>
      <c r="AQ1903" s="4">
        <v>102.1686</v>
      </c>
      <c r="AR1903" s="4">
        <v>0</v>
      </c>
    </row>
    <row r="1904" spans="1:44" x14ac:dyDescent="0.25">
      <c r="A1904" s="2" t="s">
        <v>1184</v>
      </c>
      <c r="B1904" s="47">
        <v>44500</v>
      </c>
      <c r="C1904" s="2" t="s">
        <v>6</v>
      </c>
      <c r="D1904" s="2" t="s">
        <v>23</v>
      </c>
      <c r="E1904" s="2" t="s">
        <v>193</v>
      </c>
      <c r="F1904" s="2" t="s">
        <v>1577</v>
      </c>
      <c r="G1904" s="2" t="s">
        <v>3</v>
      </c>
      <c r="H1904" s="2" t="s">
        <v>4749</v>
      </c>
      <c r="I1904" s="1" t="s">
        <v>1</v>
      </c>
      <c r="J1904" s="1" t="s">
        <v>1</v>
      </c>
      <c r="K1904" s="1" t="s">
        <v>1</v>
      </c>
      <c r="L1904" s="1" t="s">
        <v>1</v>
      </c>
      <c r="M1904" s="1">
        <v>0</v>
      </c>
      <c r="N1904" s="2" t="s">
        <v>1</v>
      </c>
      <c r="O1904" s="2" t="s">
        <v>2</v>
      </c>
      <c r="P1904" s="2" t="s">
        <v>1</v>
      </c>
      <c r="Q1904" s="1">
        <v>2133.6448999999998</v>
      </c>
      <c r="R1904" s="1">
        <v>0</v>
      </c>
      <c r="S1904" s="1">
        <v>1677.5987000000002</v>
      </c>
      <c r="T1904" s="1">
        <v>0</v>
      </c>
      <c r="U1904" s="2" t="s">
        <v>0</v>
      </c>
      <c r="V1904" s="1">
        <v>0</v>
      </c>
      <c r="W1904" s="1">
        <v>393.14330000000001</v>
      </c>
      <c r="X1904" s="2" t="s">
        <v>8</v>
      </c>
      <c r="Y1904" s="1">
        <v>62.902899999999995</v>
      </c>
      <c r="Z1904" s="3">
        <v>0</v>
      </c>
      <c r="AA1904" s="3" t="s">
        <v>0</v>
      </c>
      <c r="AB1904" s="3">
        <v>0</v>
      </c>
      <c r="AC1904" s="3">
        <v>0</v>
      </c>
      <c r="AD1904" s="3" t="s">
        <v>0</v>
      </c>
      <c r="AE1904" s="3">
        <v>0</v>
      </c>
      <c r="AF1904" s="4">
        <v>0</v>
      </c>
      <c r="AG1904" s="4" t="s">
        <v>0</v>
      </c>
      <c r="AH1904" s="4">
        <v>0</v>
      </c>
      <c r="AI1904" s="4">
        <v>0</v>
      </c>
      <c r="AJ1904" s="4" t="s">
        <v>0</v>
      </c>
      <c r="AK1904" s="4">
        <v>0</v>
      </c>
      <c r="AL1904" s="4">
        <v>0</v>
      </c>
      <c r="AM1904" s="4" t="s">
        <v>1</v>
      </c>
      <c r="AN1904" s="4" t="s">
        <v>1</v>
      </c>
      <c r="AO1904" s="4" t="s">
        <v>1</v>
      </c>
      <c r="AP1904" s="4" t="s">
        <v>1</v>
      </c>
      <c r="AQ1904" s="4">
        <v>2133.6449000000002</v>
      </c>
      <c r="AR1904" s="4">
        <v>0</v>
      </c>
    </row>
    <row r="1905" spans="1:44" x14ac:dyDescent="0.25">
      <c r="A1905" s="2" t="s">
        <v>1185</v>
      </c>
      <c r="B1905" s="46">
        <v>44500</v>
      </c>
      <c r="C1905" s="2" t="s">
        <v>6</v>
      </c>
      <c r="D1905" s="2" t="s">
        <v>23</v>
      </c>
      <c r="E1905" s="2" t="s">
        <v>193</v>
      </c>
      <c r="F1905" s="58" t="s">
        <v>1577</v>
      </c>
      <c r="G1905" s="2" t="s">
        <v>3</v>
      </c>
      <c r="H1905" s="2" t="s">
        <v>4750</v>
      </c>
      <c r="I1905" s="1" t="s">
        <v>1</v>
      </c>
      <c r="J1905" s="1" t="s">
        <v>1</v>
      </c>
      <c r="K1905" s="1" t="s">
        <v>1</v>
      </c>
      <c r="L1905" s="1" t="s">
        <v>1</v>
      </c>
      <c r="M1905" s="1">
        <v>0</v>
      </c>
      <c r="N1905" s="2" t="s">
        <v>1</v>
      </c>
      <c r="O1905" s="2" t="s">
        <v>2</v>
      </c>
      <c r="P1905" s="2" t="s">
        <v>1</v>
      </c>
      <c r="Q1905" s="1">
        <v>2476.8891079999999</v>
      </c>
      <c r="R1905" s="1">
        <v>0</v>
      </c>
      <c r="S1905" s="1">
        <v>1771.9219999999996</v>
      </c>
      <c r="T1905" s="1">
        <v>0</v>
      </c>
      <c r="U1905" s="2" t="s">
        <v>0</v>
      </c>
      <c r="V1905" s="1">
        <v>0</v>
      </c>
      <c r="W1905" s="1">
        <v>607.73030000000006</v>
      </c>
      <c r="X1905" s="2" t="s">
        <v>0</v>
      </c>
      <c r="Y1905" s="1">
        <v>97.236808000000011</v>
      </c>
      <c r="Z1905" s="3">
        <v>0</v>
      </c>
      <c r="AA1905" s="3" t="s">
        <v>0</v>
      </c>
      <c r="AB1905" s="3">
        <v>0</v>
      </c>
      <c r="AC1905" s="3">
        <v>0</v>
      </c>
      <c r="AD1905" s="3" t="s">
        <v>0</v>
      </c>
      <c r="AE1905" s="3">
        <v>0</v>
      </c>
      <c r="AF1905" s="4">
        <v>0</v>
      </c>
      <c r="AG1905" s="4" t="s">
        <v>0</v>
      </c>
      <c r="AH1905" s="4">
        <v>0</v>
      </c>
      <c r="AI1905" s="4">
        <v>0</v>
      </c>
      <c r="AJ1905" s="4" t="s">
        <v>0</v>
      </c>
      <c r="AK1905" s="4">
        <v>0</v>
      </c>
      <c r="AL1905" s="4">
        <v>0</v>
      </c>
      <c r="AM1905" s="4" t="s">
        <v>1</v>
      </c>
      <c r="AN1905" s="4" t="s">
        <v>1</v>
      </c>
      <c r="AO1905" s="4" t="s">
        <v>1</v>
      </c>
      <c r="AP1905" s="4" t="s">
        <v>1</v>
      </c>
      <c r="AQ1905" s="4">
        <v>2476.8891079999999</v>
      </c>
      <c r="AR1905" s="4">
        <v>0</v>
      </c>
    </row>
    <row r="1906" spans="1:44" x14ac:dyDescent="0.25">
      <c r="A1906" s="2" t="s">
        <v>1186</v>
      </c>
      <c r="B1906" s="47">
        <v>44500</v>
      </c>
      <c r="C1906" s="2" t="s">
        <v>6</v>
      </c>
      <c r="D1906" s="2" t="s">
        <v>23</v>
      </c>
      <c r="E1906" s="2" t="s">
        <v>193</v>
      </c>
      <c r="F1906" s="2" t="s">
        <v>1577</v>
      </c>
      <c r="G1906" s="2" t="s">
        <v>3</v>
      </c>
      <c r="H1906" s="2" t="s">
        <v>4751</v>
      </c>
      <c r="I1906" s="1" t="s">
        <v>1</v>
      </c>
      <c r="J1906" s="1" t="s">
        <v>1</v>
      </c>
      <c r="K1906" s="1" t="s">
        <v>1</v>
      </c>
      <c r="L1906" s="1" t="s">
        <v>1</v>
      </c>
      <c r="M1906" s="1">
        <v>0</v>
      </c>
      <c r="N1906" s="2" t="s">
        <v>1</v>
      </c>
      <c r="O1906" s="2" t="s">
        <v>2</v>
      </c>
      <c r="P1906" s="2" t="s">
        <v>1</v>
      </c>
      <c r="Q1906" s="1">
        <v>4337.5024320000002</v>
      </c>
      <c r="R1906" s="1">
        <v>0</v>
      </c>
      <c r="S1906" s="1">
        <v>3241.4308500000002</v>
      </c>
      <c r="T1906" s="1">
        <v>0</v>
      </c>
      <c r="U1906" s="2" t="s">
        <v>0</v>
      </c>
      <c r="V1906" s="1">
        <v>0</v>
      </c>
      <c r="W1906" s="1">
        <v>944.88924999999983</v>
      </c>
      <c r="X1906" s="2" t="s">
        <v>0</v>
      </c>
      <c r="Y1906" s="1">
        <v>151.18233200000003</v>
      </c>
      <c r="Z1906" s="3">
        <v>0</v>
      </c>
      <c r="AA1906" s="3" t="s">
        <v>0</v>
      </c>
      <c r="AB1906" s="3">
        <v>0</v>
      </c>
      <c r="AC1906" s="3">
        <v>0</v>
      </c>
      <c r="AD1906" s="3" t="s">
        <v>0</v>
      </c>
      <c r="AE1906" s="3">
        <v>0</v>
      </c>
      <c r="AF1906" s="4">
        <v>0</v>
      </c>
      <c r="AG1906" s="4" t="s">
        <v>0</v>
      </c>
      <c r="AH1906" s="4">
        <v>0</v>
      </c>
      <c r="AI1906" s="4">
        <v>0</v>
      </c>
      <c r="AJ1906" s="4" t="s">
        <v>0</v>
      </c>
      <c r="AK1906" s="4">
        <v>0</v>
      </c>
      <c r="AL1906" s="4">
        <v>0</v>
      </c>
      <c r="AM1906" s="4" t="s">
        <v>1</v>
      </c>
      <c r="AN1906" s="4" t="s">
        <v>1</v>
      </c>
      <c r="AO1906" s="4" t="s">
        <v>1</v>
      </c>
      <c r="AP1906" s="4" t="s">
        <v>1</v>
      </c>
      <c r="AQ1906" s="4">
        <v>4337.5024320000002</v>
      </c>
      <c r="AR1906" s="4">
        <v>0</v>
      </c>
    </row>
    <row r="1907" spans="1:44" x14ac:dyDescent="0.25">
      <c r="A1907" s="2" t="s">
        <v>1187</v>
      </c>
      <c r="B1907" s="47">
        <v>44500</v>
      </c>
      <c r="C1907" s="2" t="s">
        <v>26</v>
      </c>
      <c r="D1907" s="2" t="s">
        <v>23</v>
      </c>
      <c r="E1907" s="2" t="s">
        <v>355</v>
      </c>
      <c r="F1907" s="2" t="s">
        <v>1528</v>
      </c>
      <c r="G1907" s="2" t="s">
        <v>3</v>
      </c>
      <c r="H1907" s="2" t="s">
        <v>4752</v>
      </c>
      <c r="I1907" s="1" t="s">
        <v>1</v>
      </c>
      <c r="J1907" s="1" t="s">
        <v>1</v>
      </c>
      <c r="K1907" s="1" t="s">
        <v>1</v>
      </c>
      <c r="L1907" s="1" t="s">
        <v>1</v>
      </c>
      <c r="M1907" s="1">
        <v>0</v>
      </c>
      <c r="N1907" s="2" t="s">
        <v>1</v>
      </c>
      <c r="O1907" s="2" t="s">
        <v>885</v>
      </c>
      <c r="P1907" s="2" t="s">
        <v>886</v>
      </c>
      <c r="Q1907" s="1">
        <v>69.85145</v>
      </c>
      <c r="R1907" s="1">
        <v>0</v>
      </c>
      <c r="S1907" s="1">
        <v>45.561050000000009</v>
      </c>
      <c r="T1907" s="1">
        <v>20.94</v>
      </c>
      <c r="U1907" s="2" t="s">
        <v>8</v>
      </c>
      <c r="V1907" s="1">
        <v>3.3504</v>
      </c>
      <c r="W1907" s="1">
        <v>0</v>
      </c>
      <c r="X1907" s="2" t="s">
        <v>0</v>
      </c>
      <c r="Y1907" s="1">
        <v>0</v>
      </c>
      <c r="Z1907" s="3">
        <v>0</v>
      </c>
      <c r="AA1907" s="3" t="s">
        <v>0</v>
      </c>
      <c r="AB1907" s="3">
        <v>0</v>
      </c>
      <c r="AC1907" s="3">
        <v>0</v>
      </c>
      <c r="AD1907" s="3" t="s">
        <v>0</v>
      </c>
      <c r="AE1907" s="3">
        <v>0</v>
      </c>
      <c r="AF1907" s="4">
        <v>0</v>
      </c>
      <c r="AG1907" s="4" t="s">
        <v>0</v>
      </c>
      <c r="AH1907" s="4">
        <v>0</v>
      </c>
      <c r="AI1907" s="4">
        <v>0</v>
      </c>
      <c r="AJ1907" s="4" t="s">
        <v>0</v>
      </c>
      <c r="AK1907" s="4">
        <v>0</v>
      </c>
      <c r="AL1907" s="4">
        <v>0</v>
      </c>
      <c r="AM1907" s="4" t="s">
        <v>1</v>
      </c>
      <c r="AN1907" s="4" t="s">
        <v>1</v>
      </c>
      <c r="AO1907" s="4" t="s">
        <v>1</v>
      </c>
      <c r="AP1907" s="4" t="s">
        <v>1</v>
      </c>
      <c r="AQ1907" s="4">
        <v>69.85145</v>
      </c>
      <c r="AR1907" s="4">
        <v>0</v>
      </c>
    </row>
    <row r="1908" spans="1:44" x14ac:dyDescent="0.25">
      <c r="A1908" s="2" t="s">
        <v>1188</v>
      </c>
      <c r="B1908" s="47">
        <v>44500</v>
      </c>
      <c r="C1908" s="2" t="s">
        <v>26</v>
      </c>
      <c r="D1908" s="2" t="s">
        <v>23</v>
      </c>
      <c r="E1908" s="2" t="s">
        <v>355</v>
      </c>
      <c r="F1908" s="2" t="s">
        <v>1528</v>
      </c>
      <c r="G1908" s="2" t="s">
        <v>12</v>
      </c>
      <c r="H1908" s="2" t="s">
        <v>1</v>
      </c>
      <c r="I1908" s="1" t="s">
        <v>1785</v>
      </c>
      <c r="J1908" s="1" t="s">
        <v>1</v>
      </c>
      <c r="K1908" s="1" t="s">
        <v>4753</v>
      </c>
      <c r="L1908" s="1" t="s">
        <v>4719</v>
      </c>
      <c r="M1908" s="1">
        <v>248.93</v>
      </c>
      <c r="N1908" s="2" t="s">
        <v>11</v>
      </c>
      <c r="O1908" s="2" t="s">
        <v>1380</v>
      </c>
      <c r="P1908" s="2" t="s">
        <v>1381</v>
      </c>
      <c r="Q1908" s="1">
        <v>-35.522399999999998</v>
      </c>
      <c r="R1908" s="1">
        <v>0</v>
      </c>
      <c r="S1908" s="1">
        <v>0</v>
      </c>
      <c r="T1908" s="1">
        <v>0</v>
      </c>
      <c r="U1908" s="2" t="s">
        <v>0</v>
      </c>
      <c r="V1908" s="1">
        <v>0</v>
      </c>
      <c r="W1908" s="1">
        <v>-30.622800000000002</v>
      </c>
      <c r="X1908" s="2" t="s">
        <v>8</v>
      </c>
      <c r="Y1908" s="1">
        <v>-4.8996000000000004</v>
      </c>
      <c r="Z1908" s="3">
        <v>0</v>
      </c>
      <c r="AA1908" s="3" t="s">
        <v>0</v>
      </c>
      <c r="AB1908" s="3">
        <v>0</v>
      </c>
      <c r="AC1908" s="3">
        <v>0</v>
      </c>
      <c r="AD1908" s="3" t="s">
        <v>0</v>
      </c>
      <c r="AE1908" s="3">
        <v>0</v>
      </c>
      <c r="AF1908" s="4">
        <v>0</v>
      </c>
      <c r="AG1908" s="4" t="s">
        <v>0</v>
      </c>
      <c r="AH1908" s="4">
        <v>0</v>
      </c>
      <c r="AI1908" s="4">
        <v>0</v>
      </c>
      <c r="AJ1908" s="4" t="s">
        <v>0</v>
      </c>
      <c r="AK1908" s="4">
        <v>0</v>
      </c>
      <c r="AL1908" s="4">
        <v>0</v>
      </c>
      <c r="AM1908" s="4" t="s">
        <v>1</v>
      </c>
      <c r="AN1908" s="4" t="s">
        <v>1</v>
      </c>
      <c r="AO1908" s="4" t="s">
        <v>1</v>
      </c>
      <c r="AP1908" s="4" t="s">
        <v>1</v>
      </c>
      <c r="AQ1908" s="4">
        <v>-35.522400000000005</v>
      </c>
      <c r="AR1908" s="4">
        <v>0</v>
      </c>
    </row>
    <row r="1909" spans="1:44" x14ac:dyDescent="0.25">
      <c r="A1909" s="2" t="s">
        <v>1189</v>
      </c>
      <c r="B1909" s="47">
        <v>44500</v>
      </c>
      <c r="C1909" s="2" t="s">
        <v>26</v>
      </c>
      <c r="D1909" s="2" t="s">
        <v>23</v>
      </c>
      <c r="E1909" s="2" t="s">
        <v>355</v>
      </c>
      <c r="F1909" s="2" t="s">
        <v>1476</v>
      </c>
      <c r="G1909" s="2" t="s">
        <v>3</v>
      </c>
      <c r="H1909" s="2" t="s">
        <v>4754</v>
      </c>
      <c r="I1909" s="1" t="s">
        <v>1</v>
      </c>
      <c r="J1909" s="1" t="s">
        <v>1</v>
      </c>
      <c r="K1909" s="1" t="s">
        <v>1</v>
      </c>
      <c r="L1909" s="1" t="s">
        <v>1</v>
      </c>
      <c r="M1909" s="1">
        <v>0</v>
      </c>
      <c r="N1909" s="2" t="s">
        <v>1</v>
      </c>
      <c r="O1909" s="2" t="s">
        <v>2</v>
      </c>
      <c r="P1909" s="2" t="s">
        <v>1</v>
      </c>
      <c r="Q1909" s="1">
        <v>677.36493199999995</v>
      </c>
      <c r="R1909" s="1">
        <v>0</v>
      </c>
      <c r="S1909" s="1">
        <v>410.96925000000005</v>
      </c>
      <c r="T1909" s="1">
        <v>0</v>
      </c>
      <c r="U1909" s="2" t="s">
        <v>0</v>
      </c>
      <c r="V1909" s="1">
        <v>0</v>
      </c>
      <c r="W1909" s="1">
        <v>229.65145000000001</v>
      </c>
      <c r="X1909" s="2" t="s">
        <v>8</v>
      </c>
      <c r="Y1909" s="1">
        <v>36.744231999999997</v>
      </c>
      <c r="Z1909" s="3">
        <v>0</v>
      </c>
      <c r="AA1909" s="3" t="s">
        <v>0</v>
      </c>
      <c r="AB1909" s="3">
        <v>0</v>
      </c>
      <c r="AC1909" s="3">
        <v>0</v>
      </c>
      <c r="AD1909" s="3" t="s">
        <v>0</v>
      </c>
      <c r="AE1909" s="3">
        <v>0</v>
      </c>
      <c r="AF1909" s="4">
        <v>0</v>
      </c>
      <c r="AG1909" s="4" t="s">
        <v>0</v>
      </c>
      <c r="AH1909" s="4">
        <v>0</v>
      </c>
      <c r="AI1909" s="4">
        <v>0</v>
      </c>
      <c r="AJ1909" s="4" t="s">
        <v>0</v>
      </c>
      <c r="AK1909" s="4">
        <v>0</v>
      </c>
      <c r="AL1909" s="4">
        <v>0</v>
      </c>
      <c r="AM1909" s="4" t="s">
        <v>1</v>
      </c>
      <c r="AN1909" s="4" t="s">
        <v>1</v>
      </c>
      <c r="AO1909" s="4" t="s">
        <v>1</v>
      </c>
      <c r="AP1909" s="4" t="s">
        <v>1</v>
      </c>
      <c r="AQ1909" s="4">
        <v>677.36493200000007</v>
      </c>
      <c r="AR1909" s="4">
        <v>0</v>
      </c>
    </row>
    <row r="1910" spans="1:44" x14ac:dyDescent="0.25">
      <c r="A1910" s="2" t="s">
        <v>1190</v>
      </c>
      <c r="B1910" s="47">
        <v>44500</v>
      </c>
      <c r="C1910" s="2" t="s">
        <v>26</v>
      </c>
      <c r="D1910" s="2" t="s">
        <v>23</v>
      </c>
      <c r="E1910" s="2" t="s">
        <v>355</v>
      </c>
      <c r="F1910" s="2" t="s">
        <v>1476</v>
      </c>
      <c r="G1910" s="2" t="s">
        <v>3</v>
      </c>
      <c r="H1910" s="2" t="s">
        <v>4755</v>
      </c>
      <c r="I1910" s="1" t="s">
        <v>1</v>
      </c>
      <c r="J1910" s="1" t="s">
        <v>1</v>
      </c>
      <c r="K1910" s="1" t="s">
        <v>1</v>
      </c>
      <c r="L1910" s="1" t="s">
        <v>1</v>
      </c>
      <c r="M1910" s="1">
        <v>0</v>
      </c>
      <c r="N1910" s="2" t="s">
        <v>1</v>
      </c>
      <c r="O1910" s="2" t="s">
        <v>2</v>
      </c>
      <c r="P1910" s="2" t="s">
        <v>1</v>
      </c>
      <c r="Q1910" s="1">
        <v>794.36434999999994</v>
      </c>
      <c r="R1910" s="1">
        <v>0</v>
      </c>
      <c r="S1910" s="1">
        <v>631.84754999999996</v>
      </c>
      <c r="T1910" s="1">
        <v>0</v>
      </c>
      <c r="U1910" s="2" t="s">
        <v>0</v>
      </c>
      <c r="V1910" s="1">
        <v>0</v>
      </c>
      <c r="W1910" s="1">
        <v>140.10070000000002</v>
      </c>
      <c r="X1910" s="2" t="s">
        <v>0</v>
      </c>
      <c r="Y1910" s="1">
        <v>22.416099999999997</v>
      </c>
      <c r="Z1910" s="3">
        <v>0</v>
      </c>
      <c r="AA1910" s="3" t="s">
        <v>0</v>
      </c>
      <c r="AB1910" s="3">
        <v>0</v>
      </c>
      <c r="AC1910" s="3">
        <v>0</v>
      </c>
      <c r="AD1910" s="3" t="s">
        <v>0</v>
      </c>
      <c r="AE1910" s="3">
        <v>0</v>
      </c>
      <c r="AF1910" s="4">
        <v>0</v>
      </c>
      <c r="AG1910" s="4" t="s">
        <v>0</v>
      </c>
      <c r="AH1910" s="4">
        <v>0</v>
      </c>
      <c r="AI1910" s="4">
        <v>0</v>
      </c>
      <c r="AJ1910" s="4" t="s">
        <v>0</v>
      </c>
      <c r="AK1910" s="4">
        <v>0</v>
      </c>
      <c r="AL1910" s="4">
        <v>0</v>
      </c>
      <c r="AM1910" s="4" t="s">
        <v>1</v>
      </c>
      <c r="AN1910" s="4" t="s">
        <v>1</v>
      </c>
      <c r="AO1910" s="4" t="s">
        <v>1</v>
      </c>
      <c r="AP1910" s="4" t="s">
        <v>1</v>
      </c>
      <c r="AQ1910" s="4">
        <v>794.36434999999994</v>
      </c>
      <c r="AR1910" s="4">
        <v>0</v>
      </c>
    </row>
    <row r="1911" spans="1:44" x14ac:dyDescent="0.25">
      <c r="A1911" s="2" t="s">
        <v>1191</v>
      </c>
      <c r="B1911" s="47">
        <v>44500</v>
      </c>
      <c r="C1911" s="2" t="s">
        <v>6</v>
      </c>
      <c r="D1911" s="2" t="s">
        <v>21</v>
      </c>
      <c r="E1911" s="2" t="s">
        <v>191</v>
      </c>
      <c r="F1911" s="2" t="s">
        <v>1</v>
      </c>
      <c r="G1911" s="2" t="s">
        <v>3</v>
      </c>
      <c r="H1911" s="2" t="s">
        <v>4756</v>
      </c>
      <c r="I1911" s="1" t="s">
        <v>1</v>
      </c>
      <c r="J1911" s="1" t="s">
        <v>1</v>
      </c>
      <c r="K1911" s="1" t="s">
        <v>1</v>
      </c>
      <c r="L1911" s="1" t="s">
        <v>1</v>
      </c>
      <c r="M1911" s="1">
        <v>0</v>
      </c>
      <c r="N1911" s="2" t="s">
        <v>1</v>
      </c>
      <c r="O1911" s="2" t="s">
        <v>1268</v>
      </c>
      <c r="P1911" s="2" t="s">
        <v>1269</v>
      </c>
      <c r="Q1911" s="1">
        <v>362.49860000000001</v>
      </c>
      <c r="R1911" s="1">
        <v>0</v>
      </c>
      <c r="S1911" s="1">
        <v>307.51409999999998</v>
      </c>
      <c r="T1911" s="1">
        <v>47.400399999999998</v>
      </c>
      <c r="U1911" s="2" t="s">
        <v>8</v>
      </c>
      <c r="V1911" s="1">
        <v>7.5841000000000003</v>
      </c>
      <c r="W1911" s="1">
        <v>0</v>
      </c>
      <c r="X1911" s="2" t="s">
        <v>0</v>
      </c>
      <c r="Y1911" s="1">
        <v>0</v>
      </c>
      <c r="Z1911" s="3">
        <v>0</v>
      </c>
      <c r="AA1911" s="3" t="s">
        <v>0</v>
      </c>
      <c r="AB1911" s="3">
        <v>0</v>
      </c>
      <c r="AC1911" s="3">
        <v>0</v>
      </c>
      <c r="AD1911" s="3" t="s">
        <v>0</v>
      </c>
      <c r="AE1911" s="3">
        <v>0</v>
      </c>
      <c r="AF1911" s="4">
        <v>0</v>
      </c>
      <c r="AG1911" s="4" t="s">
        <v>0</v>
      </c>
      <c r="AH1911" s="4">
        <v>0</v>
      </c>
      <c r="AI1911" s="4">
        <v>0</v>
      </c>
      <c r="AJ1911" s="4" t="s">
        <v>0</v>
      </c>
      <c r="AK1911" s="4">
        <v>0</v>
      </c>
      <c r="AL1911" s="4">
        <v>0</v>
      </c>
      <c r="AM1911" s="4" t="s">
        <v>1</v>
      </c>
      <c r="AN1911" s="4" t="s">
        <v>1</v>
      </c>
      <c r="AO1911" s="4" t="s">
        <v>1</v>
      </c>
      <c r="AP1911" s="4" t="s">
        <v>1</v>
      </c>
      <c r="AQ1911" s="4">
        <v>362.49859999999995</v>
      </c>
      <c r="AR1911" s="4">
        <v>0</v>
      </c>
    </row>
    <row r="1912" spans="1:44" x14ac:dyDescent="0.25">
      <c r="A1912" s="2" t="s">
        <v>1192</v>
      </c>
      <c r="B1912" s="47">
        <v>44500</v>
      </c>
      <c r="C1912" s="2" t="s">
        <v>6</v>
      </c>
      <c r="D1912" s="2" t="s">
        <v>21</v>
      </c>
      <c r="E1912" s="2" t="s">
        <v>191</v>
      </c>
      <c r="F1912" s="2" t="s">
        <v>0</v>
      </c>
      <c r="G1912" s="2" t="s">
        <v>3</v>
      </c>
      <c r="H1912" s="2" t="s">
        <v>4757</v>
      </c>
      <c r="I1912" s="1" t="s">
        <v>1</v>
      </c>
      <c r="J1912" s="1" t="s">
        <v>1</v>
      </c>
      <c r="K1912" s="1" t="s">
        <v>1</v>
      </c>
      <c r="L1912" s="1" t="s">
        <v>1</v>
      </c>
      <c r="M1912" s="1">
        <v>0</v>
      </c>
      <c r="N1912" s="2" t="s">
        <v>1</v>
      </c>
      <c r="O1912" s="2" t="s">
        <v>2</v>
      </c>
      <c r="P1912" s="2" t="s">
        <v>1</v>
      </c>
      <c r="Q1912" s="1">
        <v>4150.3382959999999</v>
      </c>
      <c r="R1912" s="1">
        <v>0</v>
      </c>
      <c r="S1912" s="1">
        <v>3005.9722999999985</v>
      </c>
      <c r="T1912" s="1">
        <v>0</v>
      </c>
      <c r="U1912" s="2" t="s">
        <v>0</v>
      </c>
      <c r="V1912" s="1">
        <v>0</v>
      </c>
      <c r="W1912" s="1">
        <v>986.52240000000006</v>
      </c>
      <c r="X1912" s="2" t="s">
        <v>8</v>
      </c>
      <c r="Y1912" s="1">
        <v>157.84359599999999</v>
      </c>
      <c r="Z1912" s="3">
        <v>0</v>
      </c>
      <c r="AA1912" s="3" t="s">
        <v>0</v>
      </c>
      <c r="AB1912" s="3">
        <v>0</v>
      </c>
      <c r="AC1912" s="3">
        <v>0</v>
      </c>
      <c r="AD1912" s="3" t="s">
        <v>0</v>
      </c>
      <c r="AE1912" s="3">
        <v>0</v>
      </c>
      <c r="AF1912" s="4">
        <v>0</v>
      </c>
      <c r="AG1912" s="4" t="s">
        <v>0</v>
      </c>
      <c r="AH1912" s="4">
        <v>0</v>
      </c>
      <c r="AI1912" s="4">
        <v>0</v>
      </c>
      <c r="AJ1912" s="4" t="s">
        <v>0</v>
      </c>
      <c r="AK1912" s="4">
        <v>0</v>
      </c>
      <c r="AL1912" s="4">
        <v>0</v>
      </c>
      <c r="AM1912" s="4" t="s">
        <v>1</v>
      </c>
      <c r="AN1912" s="4" t="s">
        <v>1</v>
      </c>
      <c r="AO1912" s="4" t="s">
        <v>1</v>
      </c>
      <c r="AP1912" s="4" t="s">
        <v>1</v>
      </c>
      <c r="AQ1912" s="4">
        <v>4150.3382959999981</v>
      </c>
      <c r="AR1912" s="4">
        <v>0</v>
      </c>
    </row>
    <row r="1913" spans="1:44" x14ac:dyDescent="0.25">
      <c r="A1913" s="2" t="s">
        <v>1193</v>
      </c>
      <c r="B1913" s="47">
        <v>44500</v>
      </c>
      <c r="C1913" s="2" t="s">
        <v>6</v>
      </c>
      <c r="D1913" s="2" t="s">
        <v>21</v>
      </c>
      <c r="E1913" s="2" t="s">
        <v>191</v>
      </c>
      <c r="F1913" s="2" t="s">
        <v>0</v>
      </c>
      <c r="G1913" s="2" t="s">
        <v>3</v>
      </c>
      <c r="H1913" s="2" t="s">
        <v>4758</v>
      </c>
      <c r="I1913" s="1" t="s">
        <v>1</v>
      </c>
      <c r="J1913" s="1" t="s">
        <v>1</v>
      </c>
      <c r="K1913" s="1" t="s">
        <v>1</v>
      </c>
      <c r="L1913" s="1" t="s">
        <v>1</v>
      </c>
      <c r="M1913" s="1">
        <v>0</v>
      </c>
      <c r="N1913" s="2" t="s">
        <v>1</v>
      </c>
      <c r="O1913" s="2" t="s">
        <v>2</v>
      </c>
      <c r="P1913" s="2" t="s">
        <v>1</v>
      </c>
      <c r="Q1913" s="1">
        <v>5438.9136499999995</v>
      </c>
      <c r="R1913" s="1">
        <v>0</v>
      </c>
      <c r="S1913" s="1">
        <v>3928.6421500000033</v>
      </c>
      <c r="T1913" s="1">
        <v>0</v>
      </c>
      <c r="U1913" s="2" t="s">
        <v>0</v>
      </c>
      <c r="V1913" s="1">
        <v>0</v>
      </c>
      <c r="W1913" s="1">
        <v>1301.9581000000001</v>
      </c>
      <c r="X1913" s="2" t="s">
        <v>0</v>
      </c>
      <c r="Y1913" s="1">
        <v>208.31339999999994</v>
      </c>
      <c r="Z1913" s="3">
        <v>0</v>
      </c>
      <c r="AA1913" s="3" t="s">
        <v>0</v>
      </c>
      <c r="AB1913" s="3">
        <v>0</v>
      </c>
      <c r="AC1913" s="3">
        <v>0</v>
      </c>
      <c r="AD1913" s="3" t="s">
        <v>0</v>
      </c>
      <c r="AE1913" s="3">
        <v>0</v>
      </c>
      <c r="AF1913" s="4">
        <v>0</v>
      </c>
      <c r="AG1913" s="4" t="s">
        <v>0</v>
      </c>
      <c r="AH1913" s="4">
        <v>0</v>
      </c>
      <c r="AI1913" s="4">
        <v>0</v>
      </c>
      <c r="AJ1913" s="4" t="s">
        <v>0</v>
      </c>
      <c r="AK1913" s="4">
        <v>0</v>
      </c>
      <c r="AL1913" s="4">
        <v>0</v>
      </c>
      <c r="AM1913" s="4" t="s">
        <v>1</v>
      </c>
      <c r="AN1913" s="4" t="s">
        <v>1</v>
      </c>
      <c r="AO1913" s="4" t="s">
        <v>1</v>
      </c>
      <c r="AP1913" s="4" t="s">
        <v>1</v>
      </c>
      <c r="AQ1913" s="4">
        <v>5438.9136500000031</v>
      </c>
      <c r="AR1913" s="4">
        <v>0</v>
      </c>
    </row>
    <row r="1914" spans="1:44" x14ac:dyDescent="0.25">
      <c r="A1914" s="2" t="s">
        <v>1194</v>
      </c>
      <c r="B1914" s="46">
        <v>44500</v>
      </c>
      <c r="C1914" s="2" t="s">
        <v>6</v>
      </c>
      <c r="D1914" s="2" t="s">
        <v>892</v>
      </c>
      <c r="E1914" s="2" t="s">
        <v>893</v>
      </c>
      <c r="F1914" s="58" t="s">
        <v>1231</v>
      </c>
      <c r="G1914" s="2" t="s">
        <v>3</v>
      </c>
      <c r="H1914" s="2" t="s">
        <v>4759</v>
      </c>
      <c r="I1914" s="2" t="s">
        <v>1</v>
      </c>
      <c r="J1914" s="1" t="s">
        <v>1</v>
      </c>
      <c r="K1914" s="1" t="s">
        <v>1</v>
      </c>
      <c r="L1914" s="1" t="s">
        <v>1</v>
      </c>
      <c r="M1914" s="1">
        <v>0</v>
      </c>
      <c r="N1914" s="2" t="s">
        <v>1</v>
      </c>
      <c r="O1914" s="2" t="s">
        <v>393</v>
      </c>
      <c r="P1914" s="2" t="s">
        <v>406</v>
      </c>
      <c r="Q1914" s="1">
        <v>753.94512399999996</v>
      </c>
      <c r="R1914" s="1">
        <v>0</v>
      </c>
      <c r="S1914" s="1">
        <v>621.32069999999999</v>
      </c>
      <c r="T1914" s="1">
        <v>114.3314</v>
      </c>
      <c r="U1914" s="2" t="s">
        <v>8</v>
      </c>
      <c r="V1914" s="1">
        <v>18.293023999999999</v>
      </c>
      <c r="W1914" s="1">
        <v>0</v>
      </c>
      <c r="X1914" s="2" t="s">
        <v>0</v>
      </c>
      <c r="Y1914" s="1">
        <v>0</v>
      </c>
      <c r="Z1914" s="3">
        <v>0</v>
      </c>
      <c r="AA1914" s="3" t="s">
        <v>0</v>
      </c>
      <c r="AB1914" s="3">
        <v>0</v>
      </c>
      <c r="AC1914" s="3">
        <v>0</v>
      </c>
      <c r="AD1914" s="3" t="s">
        <v>0</v>
      </c>
      <c r="AE1914" s="3">
        <v>0</v>
      </c>
      <c r="AF1914" s="4">
        <v>0</v>
      </c>
      <c r="AG1914" s="4" t="s">
        <v>0</v>
      </c>
      <c r="AH1914" s="4">
        <v>0</v>
      </c>
      <c r="AI1914" s="4">
        <v>0</v>
      </c>
      <c r="AJ1914" s="4" t="s">
        <v>0</v>
      </c>
      <c r="AK1914" s="4">
        <v>0</v>
      </c>
      <c r="AL1914" s="4">
        <v>0</v>
      </c>
      <c r="AM1914" s="4" t="s">
        <v>1</v>
      </c>
      <c r="AN1914" s="4" t="s">
        <v>1</v>
      </c>
      <c r="AO1914" s="4" t="s">
        <v>1</v>
      </c>
      <c r="AP1914" s="4" t="s">
        <v>1</v>
      </c>
      <c r="AQ1914" s="4">
        <v>753.94512399999996</v>
      </c>
      <c r="AR1914" s="4">
        <v>0</v>
      </c>
    </row>
    <row r="1915" spans="1:44" x14ac:dyDescent="0.25">
      <c r="A1915" s="2" t="s">
        <v>1195</v>
      </c>
      <c r="B1915" s="46">
        <v>44500</v>
      </c>
      <c r="C1915" s="2" t="s">
        <v>6</v>
      </c>
      <c r="D1915" s="2" t="s">
        <v>892</v>
      </c>
      <c r="E1915" s="2" t="s">
        <v>893</v>
      </c>
      <c r="F1915" s="58" t="s">
        <v>1231</v>
      </c>
      <c r="G1915" s="2" t="s">
        <v>3</v>
      </c>
      <c r="H1915" s="2" t="s">
        <v>4760</v>
      </c>
      <c r="I1915" s="2" t="s">
        <v>1</v>
      </c>
      <c r="J1915" s="1" t="s">
        <v>1</v>
      </c>
      <c r="K1915" s="1" t="s">
        <v>1</v>
      </c>
      <c r="L1915" s="1" t="s">
        <v>1</v>
      </c>
      <c r="M1915" s="1">
        <v>0</v>
      </c>
      <c r="N1915" s="2" t="s">
        <v>1</v>
      </c>
      <c r="O1915" s="2" t="s">
        <v>2</v>
      </c>
      <c r="P1915" s="2" t="s">
        <v>1</v>
      </c>
      <c r="Q1915" s="1">
        <v>1678.490814</v>
      </c>
      <c r="R1915" s="1">
        <v>0</v>
      </c>
      <c r="S1915" s="1">
        <v>1275.27</v>
      </c>
      <c r="T1915" s="1">
        <v>0</v>
      </c>
      <c r="U1915" s="2" t="s">
        <v>0</v>
      </c>
      <c r="V1915" s="1">
        <v>0</v>
      </c>
      <c r="W1915" s="1">
        <v>347.60415</v>
      </c>
      <c r="X1915" s="2" t="s">
        <v>8</v>
      </c>
      <c r="Y1915" s="1">
        <v>55.616664</v>
      </c>
      <c r="Z1915" s="3">
        <v>0</v>
      </c>
      <c r="AA1915" s="3" t="s">
        <v>0</v>
      </c>
      <c r="AB1915" s="3">
        <v>0</v>
      </c>
      <c r="AC1915" s="3">
        <v>0</v>
      </c>
      <c r="AD1915" s="3" t="s">
        <v>0</v>
      </c>
      <c r="AE1915" s="3">
        <v>0</v>
      </c>
      <c r="AF1915" s="4">
        <v>0</v>
      </c>
      <c r="AG1915" s="4" t="s">
        <v>0</v>
      </c>
      <c r="AH1915" s="4">
        <v>0</v>
      </c>
      <c r="AI1915" s="4">
        <v>0</v>
      </c>
      <c r="AJ1915" s="4" t="s">
        <v>0</v>
      </c>
      <c r="AK1915" s="4">
        <v>0</v>
      </c>
      <c r="AL1915" s="4">
        <v>0</v>
      </c>
      <c r="AM1915" s="4" t="s">
        <v>1</v>
      </c>
      <c r="AN1915" s="4" t="s">
        <v>1</v>
      </c>
      <c r="AO1915" s="4" t="s">
        <v>1</v>
      </c>
      <c r="AP1915" s="4" t="s">
        <v>1</v>
      </c>
      <c r="AQ1915" s="4">
        <v>1678.490814</v>
      </c>
      <c r="AR1915" s="4">
        <v>0</v>
      </c>
    </row>
    <row r="1916" spans="1:44" x14ac:dyDescent="0.25">
      <c r="A1916" s="2" t="s">
        <v>1196</v>
      </c>
      <c r="B1916" s="47">
        <v>44500</v>
      </c>
      <c r="C1916" s="2" t="s">
        <v>6</v>
      </c>
      <c r="D1916" s="2" t="s">
        <v>892</v>
      </c>
      <c r="E1916" s="2" t="s">
        <v>893</v>
      </c>
      <c r="F1916" s="2" t="s">
        <v>1231</v>
      </c>
      <c r="G1916" s="2" t="s">
        <v>3</v>
      </c>
      <c r="H1916" s="2" t="s">
        <v>4761</v>
      </c>
      <c r="I1916" s="1" t="s">
        <v>1</v>
      </c>
      <c r="J1916" s="1" t="s">
        <v>1</v>
      </c>
      <c r="K1916" s="1" t="s">
        <v>1</v>
      </c>
      <c r="L1916" s="1" t="s">
        <v>1</v>
      </c>
      <c r="M1916" s="1">
        <v>0</v>
      </c>
      <c r="N1916" s="2" t="s">
        <v>1</v>
      </c>
      <c r="O1916" s="2" t="s">
        <v>2</v>
      </c>
      <c r="P1916" s="2" t="s">
        <v>1</v>
      </c>
      <c r="Q1916" s="1">
        <v>1978.5521899999997</v>
      </c>
      <c r="R1916" s="1">
        <v>0</v>
      </c>
      <c r="S1916" s="1">
        <v>1547.8863999999996</v>
      </c>
      <c r="T1916" s="1">
        <v>0</v>
      </c>
      <c r="U1916" s="2" t="s">
        <v>0</v>
      </c>
      <c r="V1916" s="1">
        <v>0</v>
      </c>
      <c r="W1916" s="1">
        <v>371.26365000000004</v>
      </c>
      <c r="X1916" s="2" t="s">
        <v>8</v>
      </c>
      <c r="Y1916" s="1">
        <v>59.402139999999989</v>
      </c>
      <c r="Z1916" s="3">
        <v>0</v>
      </c>
      <c r="AA1916" s="3" t="s">
        <v>0</v>
      </c>
      <c r="AB1916" s="3">
        <v>0</v>
      </c>
      <c r="AC1916" s="3">
        <v>0</v>
      </c>
      <c r="AD1916" s="3" t="s">
        <v>0</v>
      </c>
      <c r="AE1916" s="3">
        <v>0</v>
      </c>
      <c r="AF1916" s="4">
        <v>0</v>
      </c>
      <c r="AG1916" s="4" t="s">
        <v>0</v>
      </c>
      <c r="AH1916" s="4">
        <v>0</v>
      </c>
      <c r="AI1916" s="4">
        <v>0</v>
      </c>
      <c r="AJ1916" s="4" t="s">
        <v>0</v>
      </c>
      <c r="AK1916" s="4">
        <v>0</v>
      </c>
      <c r="AL1916" s="4">
        <v>0</v>
      </c>
      <c r="AM1916" s="4" t="s">
        <v>1</v>
      </c>
      <c r="AN1916" s="4" t="s">
        <v>1</v>
      </c>
      <c r="AO1916" s="4" t="s">
        <v>1</v>
      </c>
      <c r="AP1916" s="4" t="s">
        <v>1</v>
      </c>
      <c r="AQ1916" s="4">
        <v>1978.5521899999997</v>
      </c>
      <c r="AR1916" s="4">
        <v>0</v>
      </c>
    </row>
    <row r="1917" spans="1:44" x14ac:dyDescent="0.25">
      <c r="A1917" s="2" t="s">
        <v>1197</v>
      </c>
      <c r="B1917" s="47">
        <v>44500</v>
      </c>
      <c r="C1917" s="2" t="s">
        <v>26</v>
      </c>
      <c r="D1917" s="2" t="s">
        <v>892</v>
      </c>
      <c r="E1917" s="2" t="s">
        <v>894</v>
      </c>
      <c r="F1917" s="2" t="s">
        <v>1314</v>
      </c>
      <c r="G1917" s="2" t="s">
        <v>3</v>
      </c>
      <c r="H1917" s="2" t="s">
        <v>4762</v>
      </c>
      <c r="I1917" s="1" t="s">
        <v>1</v>
      </c>
      <c r="J1917" s="1" t="s">
        <v>1</v>
      </c>
      <c r="K1917" s="1" t="s">
        <v>1</v>
      </c>
      <c r="L1917" s="1" t="s">
        <v>1</v>
      </c>
      <c r="M1917" s="1">
        <v>0</v>
      </c>
      <c r="N1917" s="2" t="s">
        <v>1</v>
      </c>
      <c r="O1917" s="2" t="s">
        <v>2</v>
      </c>
      <c r="P1917" s="2" t="s">
        <v>1</v>
      </c>
      <c r="Q1917" s="1">
        <v>241.88559999999998</v>
      </c>
      <c r="R1917" s="1">
        <v>0</v>
      </c>
      <c r="S1917" s="1">
        <v>61.320000000000022</v>
      </c>
      <c r="T1917" s="1">
        <v>0</v>
      </c>
      <c r="U1917" s="2" t="s">
        <v>0</v>
      </c>
      <c r="V1917" s="1">
        <v>0</v>
      </c>
      <c r="W1917" s="1">
        <v>155.66000000000003</v>
      </c>
      <c r="X1917" s="2" t="s">
        <v>8</v>
      </c>
      <c r="Y1917" s="1">
        <v>24.9056</v>
      </c>
      <c r="Z1917" s="3">
        <v>0</v>
      </c>
      <c r="AA1917" s="3" t="s">
        <v>0</v>
      </c>
      <c r="AB1917" s="3">
        <v>0</v>
      </c>
      <c r="AC1917" s="3">
        <v>0</v>
      </c>
      <c r="AD1917" s="3" t="s">
        <v>0</v>
      </c>
      <c r="AE1917" s="3">
        <v>0</v>
      </c>
      <c r="AF1917" s="4">
        <v>0</v>
      </c>
      <c r="AG1917" s="4" t="s">
        <v>0</v>
      </c>
      <c r="AH1917" s="4">
        <v>0</v>
      </c>
      <c r="AI1917" s="4">
        <v>0</v>
      </c>
      <c r="AJ1917" s="4" t="s">
        <v>0</v>
      </c>
      <c r="AK1917" s="4">
        <v>0</v>
      </c>
      <c r="AL1917" s="4">
        <v>0</v>
      </c>
      <c r="AM1917" s="4" t="s">
        <v>1</v>
      </c>
      <c r="AN1917" s="4" t="s">
        <v>1</v>
      </c>
      <c r="AO1917" s="4" t="s">
        <v>1</v>
      </c>
      <c r="AP1917" s="4" t="s">
        <v>1</v>
      </c>
      <c r="AQ1917" s="4">
        <v>241.88560000000004</v>
      </c>
      <c r="AR1917" s="4">
        <v>0</v>
      </c>
    </row>
    <row r="1918" spans="1:44" x14ac:dyDescent="0.25">
      <c r="A1918" s="2" t="s">
        <v>1198</v>
      </c>
      <c r="B1918" s="47">
        <v>44500</v>
      </c>
      <c r="C1918" s="2" t="s">
        <v>6</v>
      </c>
      <c r="D1918" s="2" t="s">
        <v>18</v>
      </c>
      <c r="E1918" s="2" t="s">
        <v>184</v>
      </c>
      <c r="F1918" s="2" t="s">
        <v>1550</v>
      </c>
      <c r="G1918" s="2" t="s">
        <v>3</v>
      </c>
      <c r="H1918" s="2" t="s">
        <v>1890</v>
      </c>
      <c r="I1918" s="1" t="s">
        <v>1</v>
      </c>
      <c r="J1918" s="1" t="s">
        <v>1</v>
      </c>
      <c r="K1918" s="1" t="s">
        <v>1</v>
      </c>
      <c r="L1918" s="1" t="s">
        <v>1</v>
      </c>
      <c r="M1918" s="1">
        <v>0</v>
      </c>
      <c r="N1918" s="2" t="s">
        <v>1</v>
      </c>
      <c r="O1918" s="2" t="s">
        <v>1317</v>
      </c>
      <c r="P1918" s="2" t="s">
        <v>1318</v>
      </c>
      <c r="Q1918" s="1">
        <v>67.848200000000006</v>
      </c>
      <c r="R1918" s="1">
        <v>0</v>
      </c>
      <c r="S1918" s="1">
        <v>57.910700000000006</v>
      </c>
      <c r="T1918" s="1">
        <v>8.5668000000000006</v>
      </c>
      <c r="U1918" s="2" t="s">
        <v>8</v>
      </c>
      <c r="V1918" s="1">
        <v>1.3707</v>
      </c>
      <c r="W1918" s="1">
        <v>0</v>
      </c>
      <c r="X1918" s="2" t="s">
        <v>0</v>
      </c>
      <c r="Y1918" s="1">
        <v>0</v>
      </c>
      <c r="Z1918" s="3">
        <v>0</v>
      </c>
      <c r="AA1918" s="3" t="s">
        <v>0</v>
      </c>
      <c r="AB1918" s="3">
        <v>0</v>
      </c>
      <c r="AC1918" s="3">
        <v>0</v>
      </c>
      <c r="AD1918" s="3" t="s">
        <v>0</v>
      </c>
      <c r="AE1918" s="3">
        <v>0</v>
      </c>
      <c r="AF1918" s="4">
        <v>0</v>
      </c>
      <c r="AG1918" s="4" t="s">
        <v>0</v>
      </c>
      <c r="AH1918" s="4">
        <v>0</v>
      </c>
      <c r="AI1918" s="4">
        <v>0</v>
      </c>
      <c r="AJ1918" s="4" t="s">
        <v>0</v>
      </c>
      <c r="AK1918" s="4">
        <v>0</v>
      </c>
      <c r="AL1918" s="4">
        <v>0</v>
      </c>
      <c r="AM1918" s="4" t="s">
        <v>1</v>
      </c>
      <c r="AN1918" s="4" t="s">
        <v>1</v>
      </c>
      <c r="AO1918" s="4" t="s">
        <v>1</v>
      </c>
      <c r="AP1918" s="4" t="s">
        <v>1</v>
      </c>
      <c r="AQ1918" s="4">
        <v>67.848200000000006</v>
      </c>
      <c r="AR1918" s="4">
        <v>0</v>
      </c>
    </row>
    <row r="1919" spans="1:44" x14ac:dyDescent="0.25">
      <c r="A1919" s="2" t="s">
        <v>1199</v>
      </c>
      <c r="B1919" s="47">
        <v>44500</v>
      </c>
      <c r="C1919" s="2" t="s">
        <v>6</v>
      </c>
      <c r="D1919" s="2" t="s">
        <v>18</v>
      </c>
      <c r="E1919" s="2" t="s">
        <v>184</v>
      </c>
      <c r="F1919" s="2" t="s">
        <v>1550</v>
      </c>
      <c r="G1919" s="2" t="s">
        <v>12</v>
      </c>
      <c r="H1919" s="2" t="s">
        <v>1</v>
      </c>
      <c r="I1919" s="1" t="s">
        <v>1441</v>
      </c>
      <c r="J1919" s="1" t="s">
        <v>1</v>
      </c>
      <c r="K1919" s="1" t="s">
        <v>4763</v>
      </c>
      <c r="L1919" s="1" t="s">
        <v>4687</v>
      </c>
      <c r="M1919" s="1">
        <v>17.52</v>
      </c>
      <c r="N1919" s="2" t="s">
        <v>11</v>
      </c>
      <c r="O1919" s="2" t="s">
        <v>4764</v>
      </c>
      <c r="P1919" s="2" t="s">
        <v>4765</v>
      </c>
      <c r="Q1919" s="1">
        <v>-17.52</v>
      </c>
      <c r="R1919" s="1">
        <v>0</v>
      </c>
      <c r="S1919" s="1">
        <v>-17.52</v>
      </c>
      <c r="T1919" s="1">
        <v>0</v>
      </c>
      <c r="U1919" s="2" t="s">
        <v>0</v>
      </c>
      <c r="V1919" s="1">
        <v>0</v>
      </c>
      <c r="W1919" s="1">
        <v>0</v>
      </c>
      <c r="X1919" s="2" t="s">
        <v>0</v>
      </c>
      <c r="Y1919" s="1">
        <v>0</v>
      </c>
      <c r="Z1919" s="3">
        <v>0</v>
      </c>
      <c r="AA1919" s="3" t="s">
        <v>0</v>
      </c>
      <c r="AB1919" s="3">
        <v>0</v>
      </c>
      <c r="AC1919" s="3">
        <v>0</v>
      </c>
      <c r="AD1919" s="3" t="s">
        <v>0</v>
      </c>
      <c r="AE1919" s="3">
        <v>0</v>
      </c>
      <c r="AF1919" s="4">
        <v>0</v>
      </c>
      <c r="AG1919" s="4" t="s">
        <v>0</v>
      </c>
      <c r="AH1919" s="4">
        <v>0</v>
      </c>
      <c r="AI1919" s="4">
        <v>0</v>
      </c>
      <c r="AJ1919" s="4" t="s">
        <v>0</v>
      </c>
      <c r="AK1919" s="4">
        <v>0</v>
      </c>
      <c r="AL1919" s="4">
        <v>0</v>
      </c>
      <c r="AM1919" s="4" t="s">
        <v>1</v>
      </c>
      <c r="AN1919" s="4" t="s">
        <v>1</v>
      </c>
      <c r="AO1919" s="4" t="s">
        <v>1</v>
      </c>
      <c r="AP1919" s="4" t="s">
        <v>1</v>
      </c>
      <c r="AQ1919" s="4">
        <v>-17.52</v>
      </c>
      <c r="AR1919" s="4">
        <v>0</v>
      </c>
    </row>
    <row r="1920" spans="1:44" x14ac:dyDescent="0.25">
      <c r="A1920" s="2" t="s">
        <v>1200</v>
      </c>
      <c r="B1920" s="47">
        <v>44500</v>
      </c>
      <c r="C1920" s="2" t="s">
        <v>6</v>
      </c>
      <c r="D1920" s="2" t="s">
        <v>18</v>
      </c>
      <c r="E1920" s="2" t="s">
        <v>184</v>
      </c>
      <c r="F1920" s="2" t="s">
        <v>1550</v>
      </c>
      <c r="G1920" s="2" t="s">
        <v>3</v>
      </c>
      <c r="H1920" s="2" t="s">
        <v>4766</v>
      </c>
      <c r="I1920" s="1" t="s">
        <v>1</v>
      </c>
      <c r="J1920" s="1" t="s">
        <v>1</v>
      </c>
      <c r="K1920" s="1" t="s">
        <v>1</v>
      </c>
      <c r="L1920" s="1" t="s">
        <v>1</v>
      </c>
      <c r="M1920" s="1">
        <v>0</v>
      </c>
      <c r="N1920" s="2" t="s">
        <v>1</v>
      </c>
      <c r="O1920" s="2" t="s">
        <v>2</v>
      </c>
      <c r="P1920" s="2" t="s">
        <v>1</v>
      </c>
      <c r="Q1920" s="1">
        <v>5626.2154819999996</v>
      </c>
      <c r="R1920" s="1">
        <v>0</v>
      </c>
      <c r="S1920" s="1">
        <v>4434.3847000000005</v>
      </c>
      <c r="T1920" s="1">
        <v>0</v>
      </c>
      <c r="U1920" s="2" t="s">
        <v>0</v>
      </c>
      <c r="V1920" s="1">
        <v>0</v>
      </c>
      <c r="W1920" s="1">
        <v>1027.4402499999999</v>
      </c>
      <c r="X1920" s="2" t="s">
        <v>8</v>
      </c>
      <c r="Y1920" s="1">
        <v>164.39053200000001</v>
      </c>
      <c r="Z1920" s="3">
        <v>0</v>
      </c>
      <c r="AA1920" s="3" t="s">
        <v>0</v>
      </c>
      <c r="AB1920" s="3">
        <v>0</v>
      </c>
      <c r="AC1920" s="3">
        <v>0</v>
      </c>
      <c r="AD1920" s="3" t="s">
        <v>0</v>
      </c>
      <c r="AE1920" s="3">
        <v>0</v>
      </c>
      <c r="AF1920" s="4">
        <v>0</v>
      </c>
      <c r="AG1920" s="4" t="s">
        <v>0</v>
      </c>
      <c r="AH1920" s="4">
        <v>0</v>
      </c>
      <c r="AI1920" s="4">
        <v>0</v>
      </c>
      <c r="AJ1920" s="4" t="s">
        <v>0</v>
      </c>
      <c r="AK1920" s="4">
        <v>0</v>
      </c>
      <c r="AL1920" s="4">
        <v>0</v>
      </c>
      <c r="AM1920" s="4" t="s">
        <v>1</v>
      </c>
      <c r="AN1920" s="4" t="s">
        <v>1</v>
      </c>
      <c r="AO1920" s="4" t="s">
        <v>1</v>
      </c>
      <c r="AP1920" s="4" t="s">
        <v>1</v>
      </c>
      <c r="AQ1920" s="4">
        <v>5626.2154820000005</v>
      </c>
      <c r="AR1920" s="4">
        <v>0</v>
      </c>
    </row>
    <row r="1921" spans="1:44" x14ac:dyDescent="0.25">
      <c r="A1921" s="2" t="s">
        <v>1201</v>
      </c>
      <c r="B1921" s="47">
        <v>44500</v>
      </c>
      <c r="C1921" s="2" t="s">
        <v>6</v>
      </c>
      <c r="D1921" s="2" t="s">
        <v>18</v>
      </c>
      <c r="E1921" s="2" t="s">
        <v>184</v>
      </c>
      <c r="F1921" s="2" t="s">
        <v>1550</v>
      </c>
      <c r="G1921" s="2" t="s">
        <v>3</v>
      </c>
      <c r="H1921" s="2" t="s">
        <v>4767</v>
      </c>
      <c r="I1921" s="1" t="s">
        <v>1</v>
      </c>
      <c r="J1921" s="1" t="s">
        <v>1</v>
      </c>
      <c r="K1921" s="1" t="s">
        <v>1</v>
      </c>
      <c r="L1921" s="1" t="s">
        <v>1</v>
      </c>
      <c r="M1921" s="1">
        <v>0</v>
      </c>
      <c r="N1921" s="2" t="s">
        <v>1</v>
      </c>
      <c r="O1921" s="2" t="s">
        <v>2</v>
      </c>
      <c r="P1921" s="2" t="s">
        <v>1</v>
      </c>
      <c r="Q1921" s="1">
        <v>296.81035000000003</v>
      </c>
      <c r="R1921" s="1">
        <v>0</v>
      </c>
      <c r="S1921" s="1">
        <v>172.25164999999998</v>
      </c>
      <c r="T1921" s="1">
        <v>0</v>
      </c>
      <c r="U1921" s="2" t="s">
        <v>0</v>
      </c>
      <c r="V1921" s="1">
        <v>0</v>
      </c>
      <c r="W1921" s="1">
        <v>107.37820000000001</v>
      </c>
      <c r="X1921" s="2" t="s">
        <v>0</v>
      </c>
      <c r="Y1921" s="1">
        <v>17.180499999999999</v>
      </c>
      <c r="Z1921" s="3">
        <v>0</v>
      </c>
      <c r="AA1921" s="3" t="s">
        <v>0</v>
      </c>
      <c r="AB1921" s="3">
        <v>0</v>
      </c>
      <c r="AC1921" s="3">
        <v>0</v>
      </c>
      <c r="AD1921" s="3" t="s">
        <v>0</v>
      </c>
      <c r="AE1921" s="3">
        <v>0</v>
      </c>
      <c r="AF1921" s="4">
        <v>0</v>
      </c>
      <c r="AG1921" s="4" t="s">
        <v>0</v>
      </c>
      <c r="AH1921" s="4">
        <v>0</v>
      </c>
      <c r="AI1921" s="4">
        <v>0</v>
      </c>
      <c r="AJ1921" s="4" t="s">
        <v>0</v>
      </c>
      <c r="AK1921" s="4">
        <v>0</v>
      </c>
      <c r="AL1921" s="4">
        <v>0</v>
      </c>
      <c r="AM1921" s="4" t="s">
        <v>1</v>
      </c>
      <c r="AN1921" s="4" t="s">
        <v>1</v>
      </c>
      <c r="AO1921" s="4" t="s">
        <v>1</v>
      </c>
      <c r="AP1921" s="4" t="s">
        <v>1</v>
      </c>
      <c r="AQ1921" s="4">
        <v>296.81034999999997</v>
      </c>
      <c r="AR1921" s="4">
        <v>0</v>
      </c>
    </row>
    <row r="1922" spans="1:44" x14ac:dyDescent="0.25">
      <c r="A1922" s="2" t="s">
        <v>1410</v>
      </c>
      <c r="B1922" s="47">
        <v>44500</v>
      </c>
      <c r="C1922" s="2" t="s">
        <v>6</v>
      </c>
      <c r="D1922" s="2" t="s">
        <v>16</v>
      </c>
      <c r="E1922" s="2" t="s">
        <v>182</v>
      </c>
      <c r="F1922" s="2" t="s">
        <v>4768</v>
      </c>
      <c r="G1922" s="2" t="s">
        <v>3</v>
      </c>
      <c r="H1922" s="2" t="s">
        <v>4769</v>
      </c>
      <c r="I1922" s="1" t="s">
        <v>1</v>
      </c>
      <c r="J1922" s="1" t="s">
        <v>1</v>
      </c>
      <c r="K1922" s="1" t="s">
        <v>1</v>
      </c>
      <c r="L1922" s="1" t="s">
        <v>1</v>
      </c>
      <c r="M1922" s="1">
        <v>0</v>
      </c>
      <c r="N1922" s="2" t="s">
        <v>1</v>
      </c>
      <c r="O1922" s="2" t="s">
        <v>909</v>
      </c>
      <c r="P1922" s="2" t="s">
        <v>910</v>
      </c>
      <c r="Q1922" s="1">
        <v>239.36563200000001</v>
      </c>
      <c r="R1922" s="1">
        <v>0</v>
      </c>
      <c r="S1922" s="1">
        <v>190.44385</v>
      </c>
      <c r="T1922" s="1">
        <v>42.173949999999998</v>
      </c>
      <c r="U1922" s="2" t="s">
        <v>8</v>
      </c>
      <c r="V1922" s="1">
        <v>6.7478319999999998</v>
      </c>
      <c r="W1922" s="1">
        <v>0</v>
      </c>
      <c r="X1922" s="2" t="s">
        <v>0</v>
      </c>
      <c r="Y1922" s="1">
        <v>0</v>
      </c>
      <c r="Z1922" s="3">
        <v>0</v>
      </c>
      <c r="AA1922" s="3" t="s">
        <v>0</v>
      </c>
      <c r="AB1922" s="3">
        <v>0</v>
      </c>
      <c r="AC1922" s="3">
        <v>0</v>
      </c>
      <c r="AD1922" s="3" t="s">
        <v>0</v>
      </c>
      <c r="AE1922" s="3">
        <v>0</v>
      </c>
      <c r="AF1922" s="4">
        <v>0</v>
      </c>
      <c r="AG1922" s="4" t="s">
        <v>0</v>
      </c>
      <c r="AH1922" s="4">
        <v>0</v>
      </c>
      <c r="AI1922" s="4">
        <v>0</v>
      </c>
      <c r="AJ1922" s="4" t="s">
        <v>0</v>
      </c>
      <c r="AK1922" s="4">
        <v>0</v>
      </c>
      <c r="AL1922" s="4">
        <v>0</v>
      </c>
      <c r="AM1922" s="4" t="s">
        <v>1</v>
      </c>
      <c r="AN1922" s="4" t="s">
        <v>1</v>
      </c>
      <c r="AO1922" s="4" t="s">
        <v>1</v>
      </c>
      <c r="AP1922" s="4" t="s">
        <v>1</v>
      </c>
      <c r="AQ1922" s="4">
        <v>239.36563199999998</v>
      </c>
      <c r="AR1922" s="4">
        <v>0</v>
      </c>
    </row>
    <row r="1923" spans="1:44" x14ac:dyDescent="0.25">
      <c r="A1923" s="2" t="s">
        <v>1411</v>
      </c>
      <c r="B1923" s="47">
        <v>44500</v>
      </c>
      <c r="C1923" s="2" t="s">
        <v>6</v>
      </c>
      <c r="D1923" s="2" t="s">
        <v>16</v>
      </c>
      <c r="E1923" s="2" t="s">
        <v>182</v>
      </c>
      <c r="F1923" s="2" t="s">
        <v>4768</v>
      </c>
      <c r="G1923" s="2" t="s">
        <v>3</v>
      </c>
      <c r="H1923" s="2" t="s">
        <v>4770</v>
      </c>
      <c r="I1923" s="1" t="s">
        <v>1</v>
      </c>
      <c r="J1923" s="1" t="s">
        <v>1</v>
      </c>
      <c r="K1923" s="1" t="s">
        <v>1</v>
      </c>
      <c r="L1923" s="1" t="s">
        <v>1</v>
      </c>
      <c r="M1923" s="1">
        <v>0</v>
      </c>
      <c r="N1923" s="2" t="s">
        <v>1</v>
      </c>
      <c r="O1923" s="2" t="s">
        <v>2</v>
      </c>
      <c r="P1923" s="2" t="s">
        <v>1</v>
      </c>
      <c r="Q1923" s="1">
        <v>1942.46145</v>
      </c>
      <c r="R1923" s="1">
        <v>0</v>
      </c>
      <c r="S1923" s="1">
        <v>1630.1918000000003</v>
      </c>
      <c r="T1923" s="1">
        <v>0</v>
      </c>
      <c r="U1923" s="2" t="s">
        <v>0</v>
      </c>
      <c r="V1923" s="1">
        <v>0</v>
      </c>
      <c r="W1923" s="1">
        <v>269.19794999999999</v>
      </c>
      <c r="X1923" s="2" t="s">
        <v>8</v>
      </c>
      <c r="Y1923" s="1">
        <v>43.0717</v>
      </c>
      <c r="Z1923" s="3">
        <v>0</v>
      </c>
      <c r="AA1923" s="3" t="s">
        <v>0</v>
      </c>
      <c r="AB1923" s="3">
        <v>0</v>
      </c>
      <c r="AC1923" s="3">
        <v>0</v>
      </c>
      <c r="AD1923" s="3" t="s">
        <v>0</v>
      </c>
      <c r="AE1923" s="3">
        <v>0</v>
      </c>
      <c r="AF1923" s="4">
        <v>0</v>
      </c>
      <c r="AG1923" s="4" t="s">
        <v>0</v>
      </c>
      <c r="AH1923" s="4">
        <v>0</v>
      </c>
      <c r="AI1923" s="4">
        <v>0</v>
      </c>
      <c r="AJ1923" s="4" t="s">
        <v>0</v>
      </c>
      <c r="AK1923" s="4">
        <v>0</v>
      </c>
      <c r="AL1923" s="4">
        <v>0</v>
      </c>
      <c r="AM1923" s="4" t="s">
        <v>1</v>
      </c>
      <c r="AN1923" s="4" t="s">
        <v>1</v>
      </c>
      <c r="AO1923" s="4" t="s">
        <v>1</v>
      </c>
      <c r="AP1923" s="4" t="s">
        <v>1</v>
      </c>
      <c r="AQ1923" s="4">
        <v>1942.4614500000002</v>
      </c>
      <c r="AR1923" s="4">
        <v>0</v>
      </c>
    </row>
    <row r="1924" spans="1:44" x14ac:dyDescent="0.25">
      <c r="A1924" s="2" t="s">
        <v>1412</v>
      </c>
      <c r="B1924" s="47">
        <v>44500</v>
      </c>
      <c r="C1924" s="2" t="s">
        <v>6</v>
      </c>
      <c r="D1924" s="2" t="s">
        <v>16</v>
      </c>
      <c r="E1924" s="2" t="s">
        <v>182</v>
      </c>
      <c r="F1924" s="2" t="s">
        <v>4768</v>
      </c>
      <c r="G1924" s="2" t="s">
        <v>3</v>
      </c>
      <c r="H1924" s="2" t="s">
        <v>4771</v>
      </c>
      <c r="I1924" s="1" t="s">
        <v>1</v>
      </c>
      <c r="J1924" s="1" t="s">
        <v>1</v>
      </c>
      <c r="K1924" s="1" t="s">
        <v>1</v>
      </c>
      <c r="L1924" s="1" t="s">
        <v>1</v>
      </c>
      <c r="M1924" s="1">
        <v>0</v>
      </c>
      <c r="N1924" s="2" t="s">
        <v>1</v>
      </c>
      <c r="O1924" s="2" t="s">
        <v>2</v>
      </c>
      <c r="P1924" s="2" t="s">
        <v>1</v>
      </c>
      <c r="Q1924" s="1">
        <v>4052.1362660000004</v>
      </c>
      <c r="R1924" s="1">
        <v>0</v>
      </c>
      <c r="S1924" s="1">
        <v>2985.9697500000007</v>
      </c>
      <c r="T1924" s="1">
        <v>0</v>
      </c>
      <c r="U1924" s="2" t="s">
        <v>0</v>
      </c>
      <c r="V1924" s="1">
        <v>0</v>
      </c>
      <c r="W1924" s="1">
        <v>919.10909999999978</v>
      </c>
      <c r="X1924" s="2" t="s">
        <v>0</v>
      </c>
      <c r="Y1924" s="1">
        <v>147.05741600000002</v>
      </c>
      <c r="Z1924" s="3">
        <v>0</v>
      </c>
      <c r="AA1924" s="3" t="s">
        <v>0</v>
      </c>
      <c r="AB1924" s="3">
        <v>0</v>
      </c>
      <c r="AC1924" s="3">
        <v>0</v>
      </c>
      <c r="AD1924" s="3" t="s">
        <v>0</v>
      </c>
      <c r="AE1924" s="3">
        <v>0</v>
      </c>
      <c r="AF1924" s="4">
        <v>0</v>
      </c>
      <c r="AG1924" s="4" t="s">
        <v>0</v>
      </c>
      <c r="AH1924" s="4">
        <v>0</v>
      </c>
      <c r="AI1924" s="4">
        <v>0</v>
      </c>
      <c r="AJ1924" s="4" t="s">
        <v>0</v>
      </c>
      <c r="AK1924" s="4">
        <v>0</v>
      </c>
      <c r="AL1924" s="4">
        <v>0</v>
      </c>
      <c r="AM1924" s="4" t="s">
        <v>1</v>
      </c>
      <c r="AN1924" s="4" t="s">
        <v>1</v>
      </c>
      <c r="AO1924" s="4" t="s">
        <v>1</v>
      </c>
      <c r="AP1924" s="4" t="s">
        <v>1</v>
      </c>
      <c r="AQ1924" s="4">
        <v>4052.1362660000004</v>
      </c>
      <c r="AR1924" s="4">
        <v>0</v>
      </c>
    </row>
    <row r="1925" spans="1:44" x14ac:dyDescent="0.25">
      <c r="A1925" s="2" t="s">
        <v>1413</v>
      </c>
      <c r="B1925" s="47">
        <v>44500</v>
      </c>
      <c r="C1925" s="2" t="s">
        <v>6</v>
      </c>
      <c r="D1925" s="2" t="s">
        <v>13</v>
      </c>
      <c r="E1925" s="2" t="s">
        <v>180</v>
      </c>
      <c r="F1925" s="2" t="s">
        <v>4772</v>
      </c>
      <c r="G1925" s="2" t="s">
        <v>3</v>
      </c>
      <c r="H1925" s="2" t="s">
        <v>4773</v>
      </c>
      <c r="I1925" s="1" t="s">
        <v>1</v>
      </c>
      <c r="J1925" s="1" t="s">
        <v>1</v>
      </c>
      <c r="K1925" s="1" t="s">
        <v>1</v>
      </c>
      <c r="L1925" s="1" t="s">
        <v>1</v>
      </c>
      <c r="M1925" s="1">
        <v>0</v>
      </c>
      <c r="N1925" s="2" t="s">
        <v>1</v>
      </c>
      <c r="O1925" s="2" t="s">
        <v>2</v>
      </c>
      <c r="P1925" s="2" t="s">
        <v>1</v>
      </c>
      <c r="Q1925" s="1">
        <v>3005.8818999999967</v>
      </c>
      <c r="R1925" s="1">
        <v>0</v>
      </c>
      <c r="S1925" s="1">
        <v>2609.2043499999972</v>
      </c>
      <c r="T1925" s="1">
        <v>0</v>
      </c>
      <c r="U1925" s="2" t="s">
        <v>0</v>
      </c>
      <c r="V1925" s="1">
        <v>0</v>
      </c>
      <c r="W1925" s="1">
        <v>341.96335000000005</v>
      </c>
      <c r="X1925" s="2" t="s">
        <v>0</v>
      </c>
      <c r="Y1925" s="1">
        <v>54.714199999999991</v>
      </c>
      <c r="Z1925" s="3">
        <v>0</v>
      </c>
      <c r="AA1925" s="3" t="s">
        <v>0</v>
      </c>
      <c r="AB1925" s="3">
        <v>0</v>
      </c>
      <c r="AC1925" s="3">
        <v>0</v>
      </c>
      <c r="AD1925" s="3" t="s">
        <v>0</v>
      </c>
      <c r="AE1925" s="3">
        <v>0</v>
      </c>
      <c r="AF1925" s="4">
        <v>0</v>
      </c>
      <c r="AG1925" s="4" t="s">
        <v>0</v>
      </c>
      <c r="AH1925" s="4">
        <v>0</v>
      </c>
      <c r="AI1925" s="4">
        <v>0</v>
      </c>
      <c r="AJ1925" s="4" t="s">
        <v>0</v>
      </c>
      <c r="AK1925" s="4">
        <v>0</v>
      </c>
      <c r="AL1925" s="4">
        <v>0</v>
      </c>
      <c r="AM1925" s="4" t="s">
        <v>1</v>
      </c>
      <c r="AN1925" s="4" t="s">
        <v>1</v>
      </c>
      <c r="AO1925" s="4" t="s">
        <v>1</v>
      </c>
      <c r="AP1925" s="4" t="s">
        <v>1</v>
      </c>
      <c r="AQ1925" s="4">
        <v>3005.8818999999971</v>
      </c>
      <c r="AR1925" s="4">
        <v>0</v>
      </c>
    </row>
    <row r="1926" spans="1:44" x14ac:dyDescent="0.25">
      <c r="A1926" s="2" t="s">
        <v>1414</v>
      </c>
      <c r="B1926" s="47">
        <v>44500</v>
      </c>
      <c r="C1926" s="2" t="s">
        <v>6</v>
      </c>
      <c r="D1926" s="2" t="s">
        <v>9</v>
      </c>
      <c r="E1926" s="2" t="s">
        <v>177</v>
      </c>
      <c r="F1926" s="2" t="s">
        <v>4659</v>
      </c>
      <c r="G1926" s="2" t="s">
        <v>12</v>
      </c>
      <c r="H1926" s="2" t="s">
        <v>1</v>
      </c>
      <c r="I1926" s="1" t="s">
        <v>4179</v>
      </c>
      <c r="J1926" s="1" t="s">
        <v>1</v>
      </c>
      <c r="K1926" s="1" t="s">
        <v>4774</v>
      </c>
      <c r="L1926" s="1" t="s">
        <v>4581</v>
      </c>
      <c r="M1926" s="1">
        <v>9.65</v>
      </c>
      <c r="N1926" s="2" t="s">
        <v>11</v>
      </c>
      <c r="O1926" s="2" t="s">
        <v>4775</v>
      </c>
      <c r="P1926" s="2" t="s">
        <v>4776</v>
      </c>
      <c r="Q1926" s="1">
        <v>-8.0736000000000008</v>
      </c>
      <c r="R1926" s="1">
        <v>0</v>
      </c>
      <c r="S1926" s="1">
        <v>0</v>
      </c>
      <c r="T1926" s="1">
        <v>0</v>
      </c>
      <c r="U1926" s="2" t="s">
        <v>0</v>
      </c>
      <c r="V1926" s="1">
        <v>0</v>
      </c>
      <c r="W1926" s="1">
        <v>-6.96</v>
      </c>
      <c r="X1926" s="2" t="s">
        <v>8</v>
      </c>
      <c r="Y1926" s="1">
        <v>-1.1135999999999999</v>
      </c>
      <c r="Z1926" s="3">
        <v>0</v>
      </c>
      <c r="AA1926" s="3" t="s">
        <v>0</v>
      </c>
      <c r="AB1926" s="3">
        <v>0</v>
      </c>
      <c r="AC1926" s="3">
        <v>0</v>
      </c>
      <c r="AD1926" s="3" t="s">
        <v>0</v>
      </c>
      <c r="AE1926" s="3">
        <v>0</v>
      </c>
      <c r="AF1926" s="4">
        <v>0</v>
      </c>
      <c r="AG1926" s="4" t="s">
        <v>0</v>
      </c>
      <c r="AH1926" s="4">
        <v>0</v>
      </c>
      <c r="AI1926" s="4">
        <v>0</v>
      </c>
      <c r="AJ1926" s="4" t="s">
        <v>0</v>
      </c>
      <c r="AK1926" s="4">
        <v>0</v>
      </c>
      <c r="AL1926" s="4">
        <v>0</v>
      </c>
      <c r="AM1926" s="4" t="s">
        <v>1</v>
      </c>
      <c r="AN1926" s="4" t="s">
        <v>1</v>
      </c>
      <c r="AO1926" s="4" t="s">
        <v>1</v>
      </c>
      <c r="AP1926" s="4" t="s">
        <v>1</v>
      </c>
      <c r="AQ1926" s="4">
        <v>-8.073599999999999</v>
      </c>
      <c r="AR1926" s="4">
        <v>0</v>
      </c>
    </row>
    <row r="1927" spans="1:44" x14ac:dyDescent="0.25">
      <c r="A1927" s="2" t="s">
        <v>1415</v>
      </c>
      <c r="B1927" s="47">
        <v>44500</v>
      </c>
      <c r="C1927" s="2" t="s">
        <v>6</v>
      </c>
      <c r="D1927" s="2" t="s">
        <v>9</v>
      </c>
      <c r="E1927" s="2" t="s">
        <v>177</v>
      </c>
      <c r="F1927" s="2" t="s">
        <v>4659</v>
      </c>
      <c r="G1927" s="2" t="s">
        <v>12</v>
      </c>
      <c r="H1927" s="2" t="s">
        <v>1</v>
      </c>
      <c r="I1927" s="1" t="s">
        <v>4777</v>
      </c>
      <c r="J1927" s="1" t="s">
        <v>1</v>
      </c>
      <c r="K1927" s="1" t="s">
        <v>4778</v>
      </c>
      <c r="L1927" s="1" t="s">
        <v>4687</v>
      </c>
      <c r="M1927" s="1">
        <v>24.45</v>
      </c>
      <c r="N1927" s="2" t="s">
        <v>11</v>
      </c>
      <c r="O1927" s="2" t="s">
        <v>4779</v>
      </c>
      <c r="P1927" s="2" t="s">
        <v>4780</v>
      </c>
      <c r="Q1927" s="1">
        <v>-12.4932</v>
      </c>
      <c r="R1927" s="1">
        <v>0</v>
      </c>
      <c r="S1927" s="1">
        <v>0</v>
      </c>
      <c r="T1927" s="1">
        <v>0</v>
      </c>
      <c r="U1927" s="2" t="s">
        <v>0</v>
      </c>
      <c r="V1927" s="1">
        <v>0</v>
      </c>
      <c r="W1927" s="1">
        <v>-10.77</v>
      </c>
      <c r="X1927" s="2" t="s">
        <v>8</v>
      </c>
      <c r="Y1927" s="1">
        <v>-1.7232000000000001</v>
      </c>
      <c r="Z1927" s="3">
        <v>0</v>
      </c>
      <c r="AA1927" s="3" t="s">
        <v>0</v>
      </c>
      <c r="AB1927" s="3">
        <v>0</v>
      </c>
      <c r="AC1927" s="3">
        <v>0</v>
      </c>
      <c r="AD1927" s="3" t="s">
        <v>0</v>
      </c>
      <c r="AE1927" s="3">
        <v>0</v>
      </c>
      <c r="AF1927" s="4">
        <v>0</v>
      </c>
      <c r="AG1927" s="4" t="s">
        <v>0</v>
      </c>
      <c r="AH1927" s="4">
        <v>0</v>
      </c>
      <c r="AI1927" s="4">
        <v>0</v>
      </c>
      <c r="AJ1927" s="4" t="s">
        <v>0</v>
      </c>
      <c r="AK1927" s="4">
        <v>0</v>
      </c>
      <c r="AL1927" s="4">
        <v>0</v>
      </c>
      <c r="AM1927" s="4" t="s">
        <v>1</v>
      </c>
      <c r="AN1927" s="4" t="s">
        <v>1</v>
      </c>
      <c r="AO1927" s="4" t="s">
        <v>1</v>
      </c>
      <c r="AP1927" s="4" t="s">
        <v>1</v>
      </c>
      <c r="AQ1927" s="4">
        <v>-12.4932</v>
      </c>
      <c r="AR1927" s="4">
        <v>0</v>
      </c>
    </row>
    <row r="1928" spans="1:44" x14ac:dyDescent="0.25">
      <c r="A1928" s="2" t="s">
        <v>1416</v>
      </c>
      <c r="B1928" s="47">
        <v>44500</v>
      </c>
      <c r="C1928" s="2" t="s">
        <v>6</v>
      </c>
      <c r="D1928" s="2" t="s">
        <v>9</v>
      </c>
      <c r="E1928" s="2" t="s">
        <v>177</v>
      </c>
      <c r="F1928" s="2" t="s">
        <v>4659</v>
      </c>
      <c r="G1928" s="2" t="s">
        <v>3</v>
      </c>
      <c r="H1928" s="2" t="s">
        <v>4781</v>
      </c>
      <c r="I1928" s="1" t="s">
        <v>1</v>
      </c>
      <c r="J1928" s="1" t="s">
        <v>1</v>
      </c>
      <c r="K1928" s="1" t="s">
        <v>1</v>
      </c>
      <c r="L1928" s="1" t="s">
        <v>1</v>
      </c>
      <c r="M1928" s="1">
        <v>0</v>
      </c>
      <c r="N1928" s="2" t="s">
        <v>1</v>
      </c>
      <c r="O1928" s="2" t="s">
        <v>2</v>
      </c>
      <c r="P1928" s="2" t="s">
        <v>1</v>
      </c>
      <c r="Q1928" s="1">
        <v>316.14240000000001</v>
      </c>
      <c r="R1928" s="1">
        <v>0</v>
      </c>
      <c r="S1928" s="1">
        <v>67.740000000000009</v>
      </c>
      <c r="T1928" s="1">
        <v>0</v>
      </c>
      <c r="U1928" s="2" t="s">
        <v>0</v>
      </c>
      <c r="V1928" s="1">
        <v>0</v>
      </c>
      <c r="W1928" s="1">
        <v>214.14</v>
      </c>
      <c r="X1928" s="2" t="s">
        <v>0</v>
      </c>
      <c r="Y1928" s="1">
        <v>34.2624</v>
      </c>
      <c r="Z1928" s="3">
        <v>0</v>
      </c>
      <c r="AA1928" s="3" t="s">
        <v>0</v>
      </c>
      <c r="AB1928" s="3">
        <v>0</v>
      </c>
      <c r="AC1928" s="3">
        <v>0</v>
      </c>
      <c r="AD1928" s="3" t="s">
        <v>0</v>
      </c>
      <c r="AE1928" s="3">
        <v>0</v>
      </c>
      <c r="AF1928" s="4">
        <v>0</v>
      </c>
      <c r="AG1928" s="4" t="s">
        <v>0</v>
      </c>
      <c r="AH1928" s="4">
        <v>0</v>
      </c>
      <c r="AI1928" s="4">
        <v>0</v>
      </c>
      <c r="AJ1928" s="4" t="s">
        <v>0</v>
      </c>
      <c r="AK1928" s="4">
        <v>0</v>
      </c>
      <c r="AL1928" s="4">
        <v>0</v>
      </c>
      <c r="AM1928" s="4" t="s">
        <v>1</v>
      </c>
      <c r="AN1928" s="4" t="s">
        <v>1</v>
      </c>
      <c r="AO1928" s="4" t="s">
        <v>1</v>
      </c>
      <c r="AP1928" s="4" t="s">
        <v>1</v>
      </c>
      <c r="AQ1928" s="4">
        <v>316.14240000000001</v>
      </c>
      <c r="AR1928" s="4">
        <v>0</v>
      </c>
    </row>
    <row r="1929" spans="1:44" x14ac:dyDescent="0.25">
      <c r="A1929" s="2" t="s">
        <v>1417</v>
      </c>
      <c r="B1929" s="47">
        <v>44500</v>
      </c>
      <c r="C1929" s="2" t="s">
        <v>6</v>
      </c>
      <c r="D1929" s="2" t="s">
        <v>277</v>
      </c>
      <c r="E1929" s="2" t="s">
        <v>201</v>
      </c>
      <c r="F1929" s="2" t="s">
        <v>4782</v>
      </c>
      <c r="G1929" s="2" t="s">
        <v>3</v>
      </c>
      <c r="H1929" s="2" t="s">
        <v>4783</v>
      </c>
      <c r="I1929" s="1" t="s">
        <v>1</v>
      </c>
      <c r="J1929" s="1" t="s">
        <v>1</v>
      </c>
      <c r="K1929" s="1" t="s">
        <v>1</v>
      </c>
      <c r="L1929" s="1" t="s">
        <v>1</v>
      </c>
      <c r="M1929" s="1">
        <v>0</v>
      </c>
      <c r="N1929" s="2" t="s">
        <v>1</v>
      </c>
      <c r="O1929" s="2" t="s">
        <v>2</v>
      </c>
      <c r="P1929" s="2" t="s">
        <v>1</v>
      </c>
      <c r="Q1929" s="1">
        <v>486.56265000000008</v>
      </c>
      <c r="R1929" s="1">
        <v>0</v>
      </c>
      <c r="S1929" s="1">
        <v>400.1703</v>
      </c>
      <c r="T1929" s="1">
        <v>0</v>
      </c>
      <c r="U1929" s="2" t="s">
        <v>0</v>
      </c>
      <c r="V1929" s="1">
        <v>0</v>
      </c>
      <c r="W1929" s="1">
        <v>74.47614999999999</v>
      </c>
      <c r="X1929" s="2" t="s">
        <v>8</v>
      </c>
      <c r="Y1929" s="1">
        <v>11.9162</v>
      </c>
      <c r="Z1929" s="3">
        <v>0</v>
      </c>
      <c r="AA1929" s="3" t="s">
        <v>0</v>
      </c>
      <c r="AB1929" s="3">
        <v>0</v>
      </c>
      <c r="AC1929" s="3">
        <v>0</v>
      </c>
      <c r="AD1929" s="3" t="s">
        <v>0</v>
      </c>
      <c r="AE1929" s="3">
        <v>0</v>
      </c>
      <c r="AF1929" s="4">
        <v>0</v>
      </c>
      <c r="AG1929" s="4" t="s">
        <v>0</v>
      </c>
      <c r="AH1929" s="4">
        <v>0</v>
      </c>
      <c r="AI1929" s="4">
        <v>0</v>
      </c>
      <c r="AJ1929" s="4" t="s">
        <v>0</v>
      </c>
      <c r="AK1929" s="4">
        <v>0</v>
      </c>
      <c r="AL1929" s="4">
        <v>0</v>
      </c>
      <c r="AM1929" s="4" t="s">
        <v>1</v>
      </c>
      <c r="AN1929" s="4" t="s">
        <v>1</v>
      </c>
      <c r="AO1929" s="4" t="s">
        <v>1</v>
      </c>
      <c r="AP1929" s="4" t="s">
        <v>1</v>
      </c>
      <c r="AQ1929" s="4">
        <v>486.56264999999996</v>
      </c>
      <c r="AR1929" s="4">
        <v>0</v>
      </c>
    </row>
    <row r="1930" spans="1:44" x14ac:dyDescent="0.25">
      <c r="A1930" s="2" t="s">
        <v>1418</v>
      </c>
      <c r="B1930" s="47">
        <v>44500</v>
      </c>
      <c r="C1930" s="2" t="s">
        <v>6</v>
      </c>
      <c r="D1930" s="2" t="s">
        <v>1591</v>
      </c>
      <c r="E1930" s="2" t="s">
        <v>732</v>
      </c>
      <c r="F1930" s="2" t="s">
        <v>4784</v>
      </c>
      <c r="G1930" s="2" t="s">
        <v>3</v>
      </c>
      <c r="H1930" s="2" t="s">
        <v>4785</v>
      </c>
      <c r="I1930" s="1" t="s">
        <v>1</v>
      </c>
      <c r="J1930" s="1" t="s">
        <v>1</v>
      </c>
      <c r="K1930" s="1" t="s">
        <v>1</v>
      </c>
      <c r="L1930" s="1" t="s">
        <v>1</v>
      </c>
      <c r="M1930" s="1">
        <v>0</v>
      </c>
      <c r="N1930" s="2" t="s">
        <v>1</v>
      </c>
      <c r="O1930" s="2" t="s">
        <v>2</v>
      </c>
      <c r="P1930" s="2" t="s">
        <v>1</v>
      </c>
      <c r="Q1930" s="1">
        <v>2960.513150000003</v>
      </c>
      <c r="R1930" s="1">
        <v>0</v>
      </c>
      <c r="S1930" s="1">
        <v>2293.2485500000021</v>
      </c>
      <c r="T1930" s="1">
        <v>0</v>
      </c>
      <c r="U1930" s="2" t="s">
        <v>0</v>
      </c>
      <c r="V1930" s="1">
        <v>0</v>
      </c>
      <c r="W1930" s="1">
        <v>575.22809999999993</v>
      </c>
      <c r="X1930" s="2" t="s">
        <v>0</v>
      </c>
      <c r="Y1930" s="1">
        <v>92.036500000000004</v>
      </c>
      <c r="Z1930" s="3">
        <v>0</v>
      </c>
      <c r="AA1930" s="3" t="s">
        <v>0</v>
      </c>
      <c r="AB1930" s="3">
        <v>0</v>
      </c>
      <c r="AC1930" s="3">
        <v>0</v>
      </c>
      <c r="AD1930" s="3" t="s">
        <v>0</v>
      </c>
      <c r="AE1930" s="3">
        <v>0</v>
      </c>
      <c r="AF1930" s="4">
        <v>0</v>
      </c>
      <c r="AG1930" s="4" t="s">
        <v>0</v>
      </c>
      <c r="AH1930" s="4">
        <v>0</v>
      </c>
      <c r="AI1930" s="4">
        <v>0</v>
      </c>
      <c r="AJ1930" s="4" t="s">
        <v>0</v>
      </c>
      <c r="AK1930" s="4">
        <v>0</v>
      </c>
      <c r="AL1930" s="4">
        <v>0</v>
      </c>
      <c r="AM1930" s="4" t="s">
        <v>1</v>
      </c>
      <c r="AN1930" s="4" t="s">
        <v>1</v>
      </c>
      <c r="AO1930" s="4" t="s">
        <v>1</v>
      </c>
      <c r="AP1930" s="4" t="s">
        <v>1</v>
      </c>
      <c r="AQ1930" s="4">
        <v>2960.513150000002</v>
      </c>
      <c r="AR1930" s="4">
        <v>0</v>
      </c>
    </row>
    <row r="1931" spans="1:44" x14ac:dyDescent="0.25">
      <c r="A1931" s="2" t="s">
        <v>1419</v>
      </c>
      <c r="B1931" s="47">
        <v>44500</v>
      </c>
      <c r="C1931" s="2" t="s">
        <v>6</v>
      </c>
      <c r="D1931" s="2" t="s">
        <v>5</v>
      </c>
      <c r="E1931" s="2" t="s">
        <v>174</v>
      </c>
      <c r="F1931" s="2" t="s">
        <v>2816</v>
      </c>
      <c r="G1931" s="2" t="s">
        <v>3</v>
      </c>
      <c r="H1931" s="2" t="s">
        <v>4786</v>
      </c>
      <c r="I1931" s="1" t="s">
        <v>1</v>
      </c>
      <c r="J1931" s="1" t="s">
        <v>1</v>
      </c>
      <c r="K1931" s="1" t="s">
        <v>1</v>
      </c>
      <c r="L1931" s="1" t="s">
        <v>1</v>
      </c>
      <c r="M1931" s="1">
        <v>0</v>
      </c>
      <c r="N1931" s="2" t="s">
        <v>1</v>
      </c>
      <c r="O1931" s="2" t="s">
        <v>2</v>
      </c>
      <c r="P1931" s="2" t="s">
        <v>1</v>
      </c>
      <c r="Q1931" s="1">
        <v>4222.5371500000001</v>
      </c>
      <c r="R1931" s="1">
        <v>0</v>
      </c>
      <c r="S1931" s="1">
        <v>3273.9566499999992</v>
      </c>
      <c r="T1931" s="1">
        <v>0</v>
      </c>
      <c r="U1931" s="2" t="s">
        <v>0</v>
      </c>
      <c r="V1931" s="1">
        <v>0</v>
      </c>
      <c r="W1931" s="1">
        <v>817.74180000000024</v>
      </c>
      <c r="X1931" s="2" t="s">
        <v>8</v>
      </c>
      <c r="Y1931" s="1">
        <v>130.83869999999999</v>
      </c>
      <c r="Z1931" s="3">
        <v>0</v>
      </c>
      <c r="AA1931" s="3" t="s">
        <v>0</v>
      </c>
      <c r="AB1931" s="3">
        <v>0</v>
      </c>
      <c r="AC1931" s="3">
        <v>0</v>
      </c>
      <c r="AD1931" s="3" t="s">
        <v>0</v>
      </c>
      <c r="AE1931" s="3">
        <v>0</v>
      </c>
      <c r="AF1931" s="4">
        <v>0</v>
      </c>
      <c r="AG1931" s="4" t="s">
        <v>0</v>
      </c>
      <c r="AH1931" s="4">
        <v>0</v>
      </c>
      <c r="AI1931" s="4">
        <v>0</v>
      </c>
      <c r="AJ1931" s="4" t="s">
        <v>0</v>
      </c>
      <c r="AK1931" s="4">
        <v>0</v>
      </c>
      <c r="AL1931" s="4">
        <v>0</v>
      </c>
      <c r="AM1931" s="4" t="s">
        <v>1</v>
      </c>
      <c r="AN1931" s="4" t="s">
        <v>1</v>
      </c>
      <c r="AO1931" s="4" t="s">
        <v>1</v>
      </c>
      <c r="AP1931" s="4" t="s">
        <v>1</v>
      </c>
      <c r="AQ1931" s="4">
        <v>4222.5371499999992</v>
      </c>
      <c r="AR1931" s="4">
        <v>0</v>
      </c>
    </row>
    <row r="1932" spans="1:44" x14ac:dyDescent="0.25">
      <c r="A1932" s="2" t="s">
        <v>1420</v>
      </c>
      <c r="B1932" s="47">
        <v>44500</v>
      </c>
      <c r="C1932" s="2" t="s">
        <v>6</v>
      </c>
      <c r="D1932" s="2" t="s">
        <v>929</v>
      </c>
      <c r="E1932" s="2" t="s">
        <v>930</v>
      </c>
      <c r="F1932" s="2" t="s">
        <v>4787</v>
      </c>
      <c r="G1932" s="2" t="s">
        <v>3</v>
      </c>
      <c r="H1932" s="2" t="s">
        <v>4788</v>
      </c>
      <c r="I1932" s="1" t="s">
        <v>1</v>
      </c>
      <c r="J1932" s="1" t="s">
        <v>1</v>
      </c>
      <c r="K1932" s="1" t="s">
        <v>1</v>
      </c>
      <c r="L1932" s="1" t="s">
        <v>1</v>
      </c>
      <c r="M1932" s="1">
        <v>0</v>
      </c>
      <c r="N1932" s="2" t="s">
        <v>1</v>
      </c>
      <c r="O1932" s="2" t="s">
        <v>2356</v>
      </c>
      <c r="P1932" s="2" t="s">
        <v>2357</v>
      </c>
      <c r="Q1932" s="1">
        <v>52.832599999999999</v>
      </c>
      <c r="R1932" s="1">
        <v>0</v>
      </c>
      <c r="S1932" s="1">
        <v>14.831000000000003</v>
      </c>
      <c r="T1932" s="1">
        <v>32.76</v>
      </c>
      <c r="U1932" s="2" t="s">
        <v>8</v>
      </c>
      <c r="V1932" s="1">
        <v>5.2416</v>
      </c>
      <c r="W1932" s="1">
        <v>0</v>
      </c>
      <c r="X1932" s="2" t="s">
        <v>0</v>
      </c>
      <c r="Y1932" s="1">
        <v>0</v>
      </c>
      <c r="Z1932" s="3">
        <v>0</v>
      </c>
      <c r="AA1932" s="3" t="s">
        <v>0</v>
      </c>
      <c r="AB1932" s="3">
        <v>0</v>
      </c>
      <c r="AC1932" s="3">
        <v>0</v>
      </c>
      <c r="AD1932" s="3" t="s">
        <v>0</v>
      </c>
      <c r="AE1932" s="3">
        <v>0</v>
      </c>
      <c r="AF1932" s="4">
        <v>0</v>
      </c>
      <c r="AG1932" s="4" t="s">
        <v>0</v>
      </c>
      <c r="AH1932" s="4">
        <v>0</v>
      </c>
      <c r="AI1932" s="4">
        <v>0</v>
      </c>
      <c r="AJ1932" s="4" t="s">
        <v>0</v>
      </c>
      <c r="AK1932" s="4">
        <v>0</v>
      </c>
      <c r="AL1932" s="4">
        <v>0</v>
      </c>
      <c r="AM1932" s="4" t="s">
        <v>1</v>
      </c>
      <c r="AN1932" s="4" t="s">
        <v>1</v>
      </c>
      <c r="AO1932" s="4" t="s">
        <v>1</v>
      </c>
      <c r="AP1932" s="4" t="s">
        <v>1</v>
      </c>
      <c r="AQ1932" s="4">
        <v>52.832599999999999</v>
      </c>
      <c r="AR1932" s="4">
        <v>0</v>
      </c>
    </row>
    <row r="1933" spans="1:44" x14ac:dyDescent="0.25">
      <c r="A1933" s="2" t="s">
        <v>1421</v>
      </c>
      <c r="B1933" s="47">
        <v>44500</v>
      </c>
      <c r="C1933" s="2" t="s">
        <v>6</v>
      </c>
      <c r="D1933" s="2" t="s">
        <v>929</v>
      </c>
      <c r="E1933" s="2" t="s">
        <v>930</v>
      </c>
      <c r="F1933" s="2" t="s">
        <v>4787</v>
      </c>
      <c r="G1933" s="2" t="s">
        <v>3</v>
      </c>
      <c r="H1933" s="2" t="s">
        <v>4789</v>
      </c>
      <c r="I1933" s="1" t="s">
        <v>1</v>
      </c>
      <c r="J1933" s="1" t="s">
        <v>1</v>
      </c>
      <c r="K1933" s="1" t="s">
        <v>1</v>
      </c>
      <c r="L1933" s="1" t="s">
        <v>1</v>
      </c>
      <c r="M1933" s="1">
        <v>0</v>
      </c>
      <c r="N1933" s="2" t="s">
        <v>1</v>
      </c>
      <c r="O1933" s="2" t="s">
        <v>2</v>
      </c>
      <c r="P1933" s="2" t="s">
        <v>1</v>
      </c>
      <c r="Q1933" s="1">
        <v>122.17869999999999</v>
      </c>
      <c r="R1933" s="1">
        <v>0</v>
      </c>
      <c r="S1933" s="1">
        <v>100.8463</v>
      </c>
      <c r="T1933" s="1">
        <v>0</v>
      </c>
      <c r="U1933" s="2" t="s">
        <v>0</v>
      </c>
      <c r="V1933" s="1">
        <v>0</v>
      </c>
      <c r="W1933" s="1">
        <v>18.39</v>
      </c>
      <c r="X1933" s="2" t="s">
        <v>0</v>
      </c>
      <c r="Y1933" s="1">
        <v>2.9424000000000001</v>
      </c>
      <c r="Z1933" s="3">
        <v>0</v>
      </c>
      <c r="AA1933" s="3" t="s">
        <v>0</v>
      </c>
      <c r="AB1933" s="3">
        <v>0</v>
      </c>
      <c r="AC1933" s="3">
        <v>0</v>
      </c>
      <c r="AD1933" s="3" t="s">
        <v>0</v>
      </c>
      <c r="AE1933" s="3">
        <v>0</v>
      </c>
      <c r="AF1933" s="4">
        <v>0</v>
      </c>
      <c r="AG1933" s="4" t="s">
        <v>0</v>
      </c>
      <c r="AH1933" s="4">
        <v>0</v>
      </c>
      <c r="AI1933" s="4">
        <v>0</v>
      </c>
      <c r="AJ1933" s="4" t="s">
        <v>0</v>
      </c>
      <c r="AK1933" s="4">
        <v>0</v>
      </c>
      <c r="AL1933" s="4">
        <v>0</v>
      </c>
      <c r="AM1933" s="4" t="s">
        <v>1</v>
      </c>
      <c r="AN1933" s="4" t="s">
        <v>1</v>
      </c>
      <c r="AO1933" s="4" t="s">
        <v>1</v>
      </c>
      <c r="AP1933" s="4" t="s">
        <v>1</v>
      </c>
      <c r="AQ1933" s="4">
        <v>122.17870000000001</v>
      </c>
      <c r="AR1933" s="4">
        <v>0</v>
      </c>
    </row>
    <row r="1934" spans="1:44" x14ac:dyDescent="0.25">
      <c r="A1934" s="2" t="s">
        <v>1424</v>
      </c>
      <c r="B1934" s="47">
        <v>44500</v>
      </c>
      <c r="C1934" s="2" t="s">
        <v>6</v>
      </c>
      <c r="D1934" s="2" t="s">
        <v>929</v>
      </c>
      <c r="E1934" s="2" t="s">
        <v>930</v>
      </c>
      <c r="F1934" s="2" t="s">
        <v>4787</v>
      </c>
      <c r="G1934" s="2" t="s">
        <v>3</v>
      </c>
      <c r="H1934" s="2" t="s">
        <v>4790</v>
      </c>
      <c r="I1934" s="1" t="s">
        <v>1</v>
      </c>
      <c r="J1934" s="1" t="s">
        <v>1</v>
      </c>
      <c r="K1934" s="1" t="s">
        <v>1</v>
      </c>
      <c r="L1934" s="1" t="s">
        <v>1</v>
      </c>
      <c r="M1934" s="1">
        <v>0</v>
      </c>
      <c r="N1934" s="2" t="s">
        <v>1</v>
      </c>
      <c r="O1934" s="2" t="s">
        <v>2</v>
      </c>
      <c r="P1934" s="2" t="s">
        <v>1</v>
      </c>
      <c r="Q1934" s="1">
        <v>1209.8045000000009</v>
      </c>
      <c r="R1934" s="1">
        <v>0</v>
      </c>
      <c r="S1934" s="1">
        <v>882.60085000000049</v>
      </c>
      <c r="T1934" s="1">
        <v>0</v>
      </c>
      <c r="U1934" s="2" t="s">
        <v>0</v>
      </c>
      <c r="V1934" s="1">
        <v>0</v>
      </c>
      <c r="W1934" s="1">
        <v>282.07204999999993</v>
      </c>
      <c r="X1934" s="2" t="s">
        <v>0</v>
      </c>
      <c r="Y1934" s="1">
        <v>45.131600000000006</v>
      </c>
      <c r="Z1934" s="3">
        <v>0</v>
      </c>
      <c r="AA1934" s="3" t="s">
        <v>0</v>
      </c>
      <c r="AB1934" s="3">
        <v>0</v>
      </c>
      <c r="AC1934" s="3">
        <v>0</v>
      </c>
      <c r="AD1934" s="3" t="s">
        <v>0</v>
      </c>
      <c r="AE1934" s="3">
        <v>0</v>
      </c>
      <c r="AF1934" s="4">
        <v>0</v>
      </c>
      <c r="AG1934" s="4" t="s">
        <v>0</v>
      </c>
      <c r="AH1934" s="4">
        <v>0</v>
      </c>
      <c r="AI1934" s="4">
        <v>0</v>
      </c>
      <c r="AJ1934" s="4" t="s">
        <v>0</v>
      </c>
      <c r="AK1934" s="4">
        <v>0</v>
      </c>
      <c r="AL1934" s="4">
        <v>0</v>
      </c>
      <c r="AM1934" s="4" t="s">
        <v>1</v>
      </c>
      <c r="AN1934" s="4" t="s">
        <v>1</v>
      </c>
      <c r="AO1934" s="4" t="s">
        <v>1</v>
      </c>
      <c r="AP1934" s="4" t="s">
        <v>1</v>
      </c>
      <c r="AQ1934" s="4">
        <v>1209.8045000000004</v>
      </c>
      <c r="AR1934" s="4">
        <v>0</v>
      </c>
    </row>
    <row r="1935" spans="1:44" x14ac:dyDescent="0.25">
      <c r="A1935" s="2" t="s">
        <v>1425</v>
      </c>
      <c r="B1935" s="47">
        <v>44500</v>
      </c>
      <c r="C1935" s="2" t="s">
        <v>6</v>
      </c>
      <c r="D1935" s="2" t="s">
        <v>884</v>
      </c>
      <c r="E1935" s="2" t="s">
        <v>850</v>
      </c>
      <c r="F1935" s="2" t="s">
        <v>4791</v>
      </c>
      <c r="G1935" s="2" t="s">
        <v>3</v>
      </c>
      <c r="H1935" s="2" t="s">
        <v>3188</v>
      </c>
      <c r="I1935" s="1" t="s">
        <v>1</v>
      </c>
      <c r="J1935" s="1" t="s">
        <v>1</v>
      </c>
      <c r="K1935" s="1" t="s">
        <v>1</v>
      </c>
      <c r="L1935" s="1" t="s">
        <v>1</v>
      </c>
      <c r="M1935" s="1">
        <v>0</v>
      </c>
      <c r="N1935" s="2" t="s">
        <v>1</v>
      </c>
      <c r="O1935" s="2" t="s">
        <v>2</v>
      </c>
      <c r="P1935" s="2" t="s">
        <v>1</v>
      </c>
      <c r="Q1935" s="1">
        <v>0</v>
      </c>
      <c r="R1935" s="1">
        <v>0</v>
      </c>
      <c r="S1935" s="1">
        <v>0</v>
      </c>
      <c r="T1935" s="1">
        <v>0</v>
      </c>
      <c r="U1935" s="2" t="s">
        <v>0</v>
      </c>
      <c r="V1935" s="1">
        <v>0</v>
      </c>
      <c r="W1935" s="1">
        <v>0</v>
      </c>
      <c r="X1935" s="2" t="s">
        <v>8</v>
      </c>
      <c r="Y1935" s="1">
        <v>0</v>
      </c>
      <c r="Z1935" s="3">
        <v>0</v>
      </c>
      <c r="AA1935" s="3" t="s">
        <v>0</v>
      </c>
      <c r="AB1935" s="3">
        <v>0</v>
      </c>
      <c r="AC1935" s="3">
        <v>0</v>
      </c>
      <c r="AD1935" s="3" t="s">
        <v>0</v>
      </c>
      <c r="AE1935" s="3">
        <v>0</v>
      </c>
      <c r="AF1935" s="4">
        <v>0</v>
      </c>
      <c r="AG1935" s="4" t="s">
        <v>0</v>
      </c>
      <c r="AH1935" s="4">
        <v>0</v>
      </c>
      <c r="AI1935" s="4">
        <v>0</v>
      </c>
      <c r="AJ1935" s="4" t="s">
        <v>0</v>
      </c>
      <c r="AK1935" s="4">
        <v>0</v>
      </c>
      <c r="AL1935" s="4">
        <v>0</v>
      </c>
      <c r="AO1935" s="4">
        <v>0</v>
      </c>
      <c r="AP1935" s="4">
        <v>0</v>
      </c>
      <c r="AQ1935" s="4">
        <v>0</v>
      </c>
      <c r="AR1935" s="4">
        <v>0</v>
      </c>
    </row>
    <row r="1936" spans="1:44" x14ac:dyDescent="0.25">
      <c r="A1936" s="2"/>
      <c r="B1936" s="47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3"/>
      <c r="AA1936" s="3"/>
      <c r="AB1936" s="3"/>
      <c r="AC1936" s="3"/>
      <c r="AD1936" s="3"/>
      <c r="AE1936" s="3"/>
    </row>
    <row r="1937" spans="1:31" x14ac:dyDescent="0.25">
      <c r="A1937" s="2"/>
      <c r="B1937" s="47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3"/>
      <c r="AA1937" s="3"/>
      <c r="AB1937" s="3"/>
      <c r="AC1937" s="3"/>
      <c r="AD1937" s="3"/>
      <c r="AE1937" s="3"/>
    </row>
    <row r="1938" spans="1:31" x14ac:dyDescent="0.25">
      <c r="A1938" s="2"/>
      <c r="B1938" s="47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3"/>
      <c r="AA1938" s="3"/>
      <c r="AB1938" s="3"/>
      <c r="AC1938" s="3"/>
      <c r="AD1938" s="3"/>
      <c r="AE1938" s="3"/>
    </row>
    <row r="1939" spans="1:31" x14ac:dyDescent="0.25">
      <c r="A1939" s="2"/>
      <c r="B1939" s="47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3"/>
      <c r="AA1939" s="3"/>
      <c r="AB1939" s="3"/>
      <c r="AC1939" s="3"/>
      <c r="AD1939" s="3"/>
      <c r="AE1939" s="3"/>
    </row>
    <row r="1940" spans="1:31" x14ac:dyDescent="0.25">
      <c r="A1940" s="2"/>
      <c r="B1940" s="47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3"/>
      <c r="AA1940" s="3"/>
      <c r="AB1940" s="3"/>
      <c r="AC1940" s="3"/>
      <c r="AD1940" s="3"/>
      <c r="AE1940" s="3"/>
    </row>
    <row r="1941" spans="1:31" x14ac:dyDescent="0.25">
      <c r="A1941" s="2"/>
      <c r="B1941" s="47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3"/>
      <c r="AA1941" s="3"/>
      <c r="AB1941" s="3"/>
      <c r="AC1941" s="3"/>
      <c r="AD1941" s="3"/>
      <c r="AE1941" s="3"/>
    </row>
    <row r="1942" spans="1:31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31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31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31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31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31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31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31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31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31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31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7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6"/>
      <c r="C1965" s="2"/>
      <c r="D1965" s="2"/>
      <c r="E1965" s="2"/>
      <c r="F1965" s="58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7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7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7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7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7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2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58"/>
      <c r="F2005" s="58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58"/>
      <c r="F2006" s="58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6"/>
      <c r="C2009" s="2"/>
      <c r="D2009" s="2"/>
      <c r="E2009" s="2"/>
      <c r="F2009" s="58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7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47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3"/>
      <c r="AA2012" s="3"/>
      <c r="AB2012" s="3"/>
      <c r="AC2012" s="3"/>
      <c r="AD2012" s="3"/>
      <c r="AE2012" s="3"/>
    </row>
    <row r="2013" spans="1:31" x14ac:dyDescent="0.25">
      <c r="A2013" s="2"/>
      <c r="B2013" s="47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6"/>
      <c r="C2016" s="2"/>
      <c r="D2016" s="2"/>
      <c r="E2016" s="2"/>
      <c r="F2016" s="58"/>
      <c r="G2016" s="2"/>
      <c r="H2016" s="2"/>
      <c r="I2016" s="2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1" x14ac:dyDescent="0.25">
      <c r="A2017" s="2"/>
      <c r="B2017" s="47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1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1" x14ac:dyDescent="0.25">
      <c r="A2019" s="2"/>
      <c r="B2019" s="47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1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1" x14ac:dyDescent="0.25">
      <c r="A2021" s="2"/>
      <c r="B2021" s="47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1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</row>
    <row r="2023" spans="1:31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1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1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1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1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1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1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1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1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1" x14ac:dyDescent="0.25">
      <c r="A2032" s="2"/>
      <c r="B2032" s="47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58"/>
      <c r="F2057" s="58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58"/>
      <c r="F2058" s="58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124"/>
      <c r="C2060" s="125"/>
      <c r="D2060" s="125"/>
      <c r="E2060" s="125"/>
      <c r="F2060" s="125"/>
      <c r="G2060" s="125"/>
      <c r="H2060" s="125"/>
      <c r="I2060" s="126"/>
      <c r="J2060" s="126"/>
      <c r="K2060" s="126"/>
      <c r="L2060" s="126"/>
      <c r="M2060" s="126"/>
      <c r="N2060" s="125"/>
      <c r="O2060" s="125"/>
      <c r="P2060" s="125"/>
      <c r="Q2060" s="126"/>
      <c r="R2060" s="126"/>
      <c r="S2060" s="126"/>
      <c r="T2060" s="126"/>
      <c r="U2060" s="125"/>
      <c r="V2060" s="126"/>
      <c r="W2060" s="126"/>
      <c r="X2060" s="125"/>
      <c r="Y2060" s="126"/>
      <c r="Z2060" s="132"/>
      <c r="AA2060" s="132"/>
      <c r="AB2060" s="132"/>
      <c r="AC2060" s="132"/>
      <c r="AD2060" s="132"/>
      <c r="AE2060" s="132"/>
    </row>
    <row r="2061" spans="1:31" x14ac:dyDescent="0.25">
      <c r="A2061" s="2"/>
      <c r="B2061" s="46"/>
      <c r="C2061" s="2"/>
      <c r="D2061" s="2"/>
      <c r="E2061" s="2"/>
      <c r="F2061" s="58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3"/>
      <c r="AA2061" s="3"/>
      <c r="AB2061" s="3"/>
      <c r="AC2061" s="3"/>
      <c r="AD2061" s="3"/>
      <c r="AE2061" s="3"/>
    </row>
    <row r="2062" spans="1:31" x14ac:dyDescent="0.25">
      <c r="A2062" s="2"/>
      <c r="B2062" s="47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3" x14ac:dyDescent="0.25">
      <c r="A2065" s="2"/>
      <c r="B2065" s="47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3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3" x14ac:dyDescent="0.25">
      <c r="A2067" s="2"/>
      <c r="B2067" s="47"/>
      <c r="C2067" s="2"/>
      <c r="D2067" s="2"/>
      <c r="E2067" s="2"/>
      <c r="F2067" s="2"/>
      <c r="G2067" s="2"/>
      <c r="H2067" s="2"/>
      <c r="I2067" s="2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3" x14ac:dyDescent="0.25">
      <c r="A2068" s="2"/>
      <c r="B2068" s="47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3" x14ac:dyDescent="0.25">
      <c r="A2069" s="2"/>
      <c r="B2069" s="46"/>
      <c r="C2069" s="2"/>
      <c r="D2069" s="2"/>
      <c r="E2069" s="2"/>
      <c r="F2069" s="58"/>
      <c r="G2069" s="2"/>
      <c r="H2069" s="2"/>
      <c r="I2069" s="2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3" x14ac:dyDescent="0.25">
      <c r="A2070" s="2"/>
      <c r="B2070" s="47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  <c r="AF2070" s="123"/>
      <c r="AG2070" s="123"/>
    </row>
    <row r="2071" spans="1:33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</row>
    <row r="2072" spans="1:33" x14ac:dyDescent="0.25">
      <c r="A2072" s="2"/>
      <c r="B2072" s="47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3" x14ac:dyDescent="0.25">
      <c r="A2073" s="2"/>
      <c r="B2073" s="47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3" x14ac:dyDescent="0.25">
      <c r="A2074" s="2"/>
      <c r="B2074" s="47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3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3" x14ac:dyDescent="0.25">
      <c r="A2076" s="2"/>
      <c r="B2076" s="47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3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3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3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3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7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2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7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7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2"/>
      <c r="B2111" s="47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3"/>
      <c r="AA2111" s="3"/>
      <c r="AB2111" s="3"/>
      <c r="AC2111" s="3"/>
      <c r="AD2111" s="3"/>
      <c r="AE2111" s="3"/>
    </row>
    <row r="2112" spans="1:31" x14ac:dyDescent="0.25">
      <c r="A2112" s="2"/>
      <c r="B2112" s="47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3"/>
      <c r="AA2112" s="3"/>
      <c r="AB2112" s="3"/>
      <c r="AC2112" s="3"/>
      <c r="AD2112" s="3"/>
      <c r="AE2112" s="3"/>
    </row>
    <row r="2113" spans="1:31" x14ac:dyDescent="0.25">
      <c r="A2113" s="2"/>
      <c r="B2113" s="46"/>
      <c r="C2113" s="2"/>
      <c r="D2113" s="2"/>
      <c r="E2113" s="2"/>
      <c r="F2113" s="58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3"/>
      <c r="AA2113" s="3"/>
      <c r="AB2113" s="3"/>
      <c r="AC2113" s="3"/>
      <c r="AD2113" s="3"/>
      <c r="AE2113" s="3"/>
    </row>
    <row r="2114" spans="1:31" x14ac:dyDescent="0.25">
      <c r="A2114" s="2"/>
      <c r="B2114" s="47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3"/>
      <c r="AA2114" s="3"/>
      <c r="AB2114" s="3"/>
      <c r="AC2114" s="3"/>
      <c r="AD2114" s="3"/>
      <c r="AE2114" s="3"/>
    </row>
    <row r="2115" spans="1:31" x14ac:dyDescent="0.25">
      <c r="A2115" s="2"/>
      <c r="B2115" s="47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3"/>
      <c r="AA2115" s="3"/>
      <c r="AB2115" s="3"/>
      <c r="AC2115" s="3"/>
      <c r="AD2115" s="3"/>
      <c r="AE2115" s="3"/>
    </row>
    <row r="2116" spans="1:31" x14ac:dyDescent="0.25">
      <c r="A2116" s="2"/>
      <c r="B2116" s="47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3"/>
      <c r="AA2116" s="3"/>
      <c r="AB2116" s="3"/>
      <c r="AC2116" s="3"/>
      <c r="AD2116" s="3"/>
      <c r="AE2116" s="3"/>
    </row>
    <row r="2117" spans="1:31" x14ac:dyDescent="0.25">
      <c r="A2117" s="2"/>
      <c r="B2117" s="47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2"/>
      <c r="V2117" s="1"/>
      <c r="W2117" s="1"/>
      <c r="X2117" s="2"/>
      <c r="Y2117" s="1"/>
      <c r="Z2117" s="3"/>
      <c r="AA2117" s="3"/>
      <c r="AB2117" s="3"/>
      <c r="AC2117" s="3"/>
      <c r="AD2117" s="3"/>
      <c r="AE2117" s="3"/>
    </row>
    <row r="2118" spans="1:31" x14ac:dyDescent="0.25">
      <c r="A2118" s="2"/>
      <c r="B2118" s="47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3"/>
      <c r="AA2118" s="3"/>
      <c r="AB2118" s="3"/>
      <c r="AC2118" s="3"/>
      <c r="AD2118" s="3"/>
      <c r="AE2118" s="3"/>
    </row>
    <row r="2119" spans="1:31" x14ac:dyDescent="0.25">
      <c r="A2119" s="2"/>
      <c r="B2119" s="47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3"/>
      <c r="AA2119" s="3"/>
      <c r="AB2119" s="3"/>
      <c r="AC2119" s="3"/>
      <c r="AD2119" s="3"/>
      <c r="AE2119" s="3"/>
    </row>
    <row r="2120" spans="1:31" x14ac:dyDescent="0.25">
      <c r="A2120" s="2"/>
      <c r="B2120" s="47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3"/>
      <c r="AA2120" s="3"/>
      <c r="AB2120" s="3"/>
      <c r="AC2120" s="3"/>
      <c r="AD2120" s="3"/>
      <c r="AE2120" s="3"/>
    </row>
    <row r="2121" spans="1:31" x14ac:dyDescent="0.25">
      <c r="A2121" s="2"/>
      <c r="B2121" s="47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3"/>
      <c r="AA2121" s="3"/>
      <c r="AB2121" s="3"/>
      <c r="AC2121" s="3"/>
      <c r="AD2121" s="3"/>
      <c r="AE2121" s="3"/>
    </row>
    <row r="2122" spans="1:31" x14ac:dyDescent="0.25">
      <c r="A2122" s="2"/>
      <c r="B2122" s="46"/>
      <c r="C2122" s="2"/>
      <c r="D2122" s="2"/>
      <c r="E2122" s="2"/>
      <c r="F2122" s="58"/>
      <c r="G2122" s="2"/>
      <c r="H2122" s="2"/>
      <c r="I2122" s="2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3"/>
      <c r="AA2122" s="3"/>
      <c r="AB2122" s="3"/>
      <c r="AC2122" s="3"/>
      <c r="AD2122" s="3"/>
      <c r="AE2122" s="3"/>
    </row>
    <row r="2123" spans="1:31" x14ac:dyDescent="0.25">
      <c r="A2123" s="2"/>
      <c r="B2123" s="47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3"/>
      <c r="AA2123" s="3"/>
      <c r="AB2123" s="3"/>
      <c r="AC2123" s="3"/>
      <c r="AD2123" s="3"/>
      <c r="AE2123" s="3"/>
    </row>
    <row r="2124" spans="1:31" x14ac:dyDescent="0.25">
      <c r="A2124" s="2"/>
      <c r="B2124" s="47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3"/>
      <c r="AA2124" s="3"/>
      <c r="AB2124" s="3"/>
      <c r="AC2124" s="3"/>
      <c r="AD2124" s="3"/>
      <c r="AE2124" s="3"/>
    </row>
    <row r="2125" spans="1:31" x14ac:dyDescent="0.25">
      <c r="A2125" s="2"/>
      <c r="B2125" s="47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3"/>
      <c r="AA2125" s="3"/>
      <c r="AB2125" s="3"/>
      <c r="AC2125" s="3"/>
      <c r="AD2125" s="3"/>
      <c r="AE2125" s="3"/>
    </row>
    <row r="2126" spans="1:31" x14ac:dyDescent="0.25">
      <c r="A2126" s="2"/>
      <c r="B2126" s="47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1"/>
      <c r="R2126" s="1"/>
      <c r="S2126" s="1"/>
      <c r="T2126" s="1"/>
      <c r="U2126" s="2"/>
      <c r="V2126" s="1"/>
      <c r="W2126" s="1"/>
      <c r="X2126" s="2"/>
      <c r="Y2126" s="1"/>
      <c r="Z2126" s="3"/>
      <c r="AA2126" s="3"/>
      <c r="AB2126" s="3"/>
      <c r="AC2126" s="3"/>
      <c r="AD2126" s="3"/>
      <c r="AE2126" s="3"/>
    </row>
    <row r="2127" spans="1:31" x14ac:dyDescent="0.25">
      <c r="A2127" s="2"/>
      <c r="B2127" s="47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3"/>
      <c r="AA2127" s="3"/>
      <c r="AB2127" s="3"/>
      <c r="AC2127" s="3"/>
      <c r="AD2127" s="3"/>
      <c r="AE2127" s="3"/>
    </row>
    <row r="2128" spans="1:31" x14ac:dyDescent="0.25">
      <c r="A2128" s="2"/>
      <c r="B2128" s="47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3"/>
      <c r="AA2128" s="3"/>
      <c r="AB2128" s="3"/>
      <c r="AC2128" s="3"/>
      <c r="AD2128" s="3"/>
      <c r="AE2128" s="3"/>
    </row>
    <row r="2129" spans="1:31" x14ac:dyDescent="0.25">
      <c r="A2129" s="2"/>
      <c r="B2129" s="47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3"/>
      <c r="AA2129" s="3"/>
      <c r="AB2129" s="3"/>
      <c r="AC2129" s="3"/>
      <c r="AD2129" s="3"/>
      <c r="AE2129" s="3"/>
    </row>
    <row r="2130" spans="1:31" x14ac:dyDescent="0.25">
      <c r="A2130" s="2"/>
      <c r="B2130" s="47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3"/>
      <c r="AA2130" s="3"/>
      <c r="AB2130" s="3"/>
      <c r="AC2130" s="3"/>
      <c r="AD2130" s="3"/>
      <c r="AE2130" s="3"/>
    </row>
    <row r="2131" spans="1:31" x14ac:dyDescent="0.25">
      <c r="A2131" s="2"/>
      <c r="B2131" s="47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3"/>
      <c r="AA2131" s="3"/>
      <c r="AB2131" s="3"/>
      <c r="AC2131" s="3"/>
      <c r="AD2131" s="3"/>
      <c r="AE2131" s="3"/>
    </row>
    <row r="2132" spans="1:31" x14ac:dyDescent="0.25">
      <c r="A2132" s="2"/>
      <c r="B2132" s="47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3"/>
      <c r="AA2132" s="3"/>
      <c r="AB2132" s="3"/>
      <c r="AC2132" s="3"/>
      <c r="AD2132" s="3"/>
      <c r="AE2132" s="3"/>
    </row>
    <row r="2133" spans="1:31" x14ac:dyDescent="0.25">
      <c r="A2133" s="2"/>
      <c r="B2133" s="47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3"/>
      <c r="AA2133" s="3"/>
      <c r="AB2133" s="3"/>
      <c r="AC2133" s="3"/>
      <c r="AD2133" s="3"/>
      <c r="AE2133" s="3"/>
    </row>
    <row r="2134" spans="1:31" x14ac:dyDescent="0.25">
      <c r="A2134" s="2"/>
      <c r="B2134" s="47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3"/>
      <c r="AA2134" s="3"/>
      <c r="AB2134" s="3"/>
      <c r="AC2134" s="3"/>
      <c r="AD2134" s="3"/>
      <c r="AE2134" s="3"/>
    </row>
    <row r="2135" spans="1:31" x14ac:dyDescent="0.25">
      <c r="A2135" s="2"/>
      <c r="B2135" s="47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3"/>
      <c r="AA2135" s="3"/>
      <c r="AB2135" s="3"/>
      <c r="AC2135" s="3"/>
      <c r="AD2135" s="3"/>
      <c r="AE2135" s="3"/>
    </row>
    <row r="2136" spans="1:31" x14ac:dyDescent="0.25">
      <c r="A2136" s="2"/>
      <c r="B2136" s="47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3"/>
      <c r="AA2136" s="3"/>
      <c r="AB2136" s="3"/>
      <c r="AC2136" s="3"/>
      <c r="AD2136" s="3"/>
      <c r="AE2136" s="3"/>
    </row>
    <row r="2137" spans="1:31" x14ac:dyDescent="0.25">
      <c r="A2137" s="2"/>
      <c r="B2137" s="47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3"/>
      <c r="AA2137" s="3"/>
      <c r="AB2137" s="3"/>
      <c r="AC2137" s="3"/>
      <c r="AD2137" s="3"/>
      <c r="AE2137" s="3"/>
    </row>
    <row r="2138" spans="1:31" x14ac:dyDescent="0.25">
      <c r="A2138" s="2"/>
      <c r="B2138" s="47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3"/>
      <c r="AA2138" s="3"/>
      <c r="AB2138" s="3"/>
      <c r="AC2138" s="3"/>
      <c r="AD2138" s="3"/>
      <c r="AE2138" s="3"/>
    </row>
    <row r="2139" spans="1:31" x14ac:dyDescent="0.25">
      <c r="A2139" s="2"/>
      <c r="B2139" s="47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3"/>
      <c r="AA2139" s="3"/>
      <c r="AB2139" s="3"/>
      <c r="AC2139" s="3"/>
      <c r="AD2139" s="3"/>
      <c r="AE2139" s="3"/>
    </row>
    <row r="2140" spans="1:31" x14ac:dyDescent="0.25">
      <c r="A2140" s="2"/>
      <c r="B2140" s="47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3"/>
      <c r="AA2140" s="3"/>
      <c r="AB2140" s="3"/>
      <c r="AC2140" s="3"/>
      <c r="AD2140" s="3"/>
      <c r="AE2140" s="3"/>
    </row>
    <row r="2141" spans="1:31" x14ac:dyDescent="0.25">
      <c r="A2141" s="2"/>
      <c r="B2141" s="47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3"/>
      <c r="AA2141" s="3"/>
      <c r="AB2141" s="3"/>
      <c r="AC2141" s="3"/>
      <c r="AD2141" s="3"/>
      <c r="AE2141" s="3"/>
    </row>
    <row r="2142" spans="1:31" x14ac:dyDescent="0.25">
      <c r="A2142" s="2"/>
      <c r="B2142" s="47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3"/>
      <c r="AA2142" s="3"/>
      <c r="AB2142" s="3"/>
      <c r="AC2142" s="3"/>
      <c r="AD2142" s="3"/>
      <c r="AE2142" s="3"/>
    </row>
    <row r="2143" spans="1:31" x14ac:dyDescent="0.25">
      <c r="A2143" s="2"/>
      <c r="B2143" s="47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3"/>
      <c r="AA2143" s="3"/>
      <c r="AB2143" s="3"/>
      <c r="AC2143" s="3"/>
      <c r="AD2143" s="3"/>
      <c r="AE2143" s="3"/>
    </row>
    <row r="2144" spans="1:31" x14ac:dyDescent="0.25">
      <c r="A2144" s="2"/>
      <c r="B2144" s="47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3"/>
      <c r="AA2144" s="3"/>
      <c r="AB2144" s="3"/>
      <c r="AC2144" s="3"/>
      <c r="AD2144" s="3"/>
      <c r="AE2144" s="3"/>
    </row>
    <row r="2145" spans="1:31" x14ac:dyDescent="0.25">
      <c r="A2145" s="2"/>
      <c r="B2145" s="47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3"/>
      <c r="AA2145" s="3"/>
      <c r="AB2145" s="3"/>
      <c r="AC2145" s="3"/>
      <c r="AD2145" s="3"/>
      <c r="AE2145" s="3"/>
    </row>
    <row r="2146" spans="1:31" x14ac:dyDescent="0.25">
      <c r="A2146" s="2"/>
      <c r="B2146" s="47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3"/>
      <c r="AA2146" s="3"/>
      <c r="AB2146" s="3"/>
      <c r="AC2146" s="3"/>
      <c r="AD2146" s="3"/>
      <c r="AE2146" s="3"/>
    </row>
    <row r="2147" spans="1:31" x14ac:dyDescent="0.25">
      <c r="A2147" s="2"/>
      <c r="B2147" s="47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3"/>
      <c r="AA2147" s="3"/>
      <c r="AB2147" s="3"/>
      <c r="AC2147" s="3"/>
      <c r="AD2147" s="3"/>
      <c r="AE2147" s="3"/>
    </row>
    <row r="2148" spans="1:31" x14ac:dyDescent="0.25">
      <c r="A2148" s="2"/>
      <c r="B2148" s="47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3"/>
      <c r="AA2148" s="3"/>
      <c r="AB2148" s="3"/>
      <c r="AC2148" s="3"/>
      <c r="AD2148" s="3"/>
      <c r="AE2148" s="3"/>
    </row>
    <row r="2149" spans="1:31" x14ac:dyDescent="0.25">
      <c r="A2149" s="2"/>
      <c r="B2149" s="47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3"/>
      <c r="AA2149" s="3"/>
      <c r="AB2149" s="3"/>
      <c r="AC2149" s="3"/>
      <c r="AD2149" s="3"/>
      <c r="AE2149" s="3"/>
    </row>
    <row r="2150" spans="1:31" x14ac:dyDescent="0.25">
      <c r="A2150" s="2"/>
      <c r="B2150" s="47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3"/>
      <c r="AA2150" s="3"/>
      <c r="AB2150" s="3"/>
      <c r="AC2150" s="3"/>
      <c r="AD2150" s="3"/>
      <c r="AE2150" s="3"/>
    </row>
    <row r="2151" spans="1:31" x14ac:dyDescent="0.25">
      <c r="A2151" s="2"/>
      <c r="B2151" s="47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3"/>
      <c r="AA2151" s="3"/>
      <c r="AB2151" s="3"/>
      <c r="AC2151" s="3"/>
      <c r="AD2151" s="3"/>
      <c r="AE2151" s="3"/>
    </row>
    <row r="2152" spans="1:31" x14ac:dyDescent="0.25">
      <c r="A2152" s="2"/>
      <c r="B2152" s="47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3"/>
      <c r="AA2152" s="3"/>
      <c r="AB2152" s="3"/>
      <c r="AC2152" s="3"/>
      <c r="AD2152" s="3"/>
      <c r="AE2152" s="3"/>
    </row>
    <row r="2153" spans="1:31" x14ac:dyDescent="0.25">
      <c r="A2153" s="2"/>
      <c r="B2153" s="47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2"/>
      <c r="V2153" s="1"/>
      <c r="W2153" s="1"/>
      <c r="X2153" s="2"/>
      <c r="Y2153" s="1"/>
      <c r="Z2153" s="3"/>
      <c r="AA2153" s="3"/>
      <c r="AB2153" s="3"/>
      <c r="AC2153" s="3"/>
      <c r="AD2153" s="3"/>
      <c r="AE2153" s="3"/>
    </row>
    <row r="2154" spans="1:31" x14ac:dyDescent="0.25">
      <c r="A2154" s="2"/>
      <c r="B2154" s="47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3"/>
      <c r="AA2154" s="3"/>
      <c r="AB2154" s="3"/>
      <c r="AC2154" s="3"/>
      <c r="AD2154" s="3"/>
      <c r="AE2154" s="3"/>
    </row>
    <row r="2155" spans="1:31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31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31" x14ac:dyDescent="0.25">
      <c r="A2157" s="2"/>
      <c r="B2157" s="46"/>
      <c r="C2157" s="2"/>
      <c r="D2157" s="2"/>
      <c r="E2157" s="2"/>
      <c r="F2157" s="58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31" x14ac:dyDescent="0.25">
      <c r="A2158" s="2"/>
      <c r="B2158" s="46"/>
      <c r="C2158" s="2"/>
      <c r="D2158" s="2"/>
      <c r="E2158" s="2"/>
      <c r="F2158" s="58"/>
      <c r="G2158" s="2"/>
      <c r="H2158" s="2"/>
      <c r="I2158" s="2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31" x14ac:dyDescent="0.25">
      <c r="A2159" s="45"/>
      <c r="B2159" s="54"/>
      <c r="C2159" s="45"/>
      <c r="D2159" s="45"/>
      <c r="E2159" s="45"/>
      <c r="F2159" s="45"/>
      <c r="G2159" s="45"/>
      <c r="H2159" s="45"/>
      <c r="I2159" s="48"/>
      <c r="J2159" s="48"/>
      <c r="K2159" s="48"/>
      <c r="L2159" s="48"/>
      <c r="M2159" s="48"/>
      <c r="N2159" s="45"/>
      <c r="O2159" s="45"/>
      <c r="P2159" s="45"/>
      <c r="Q2159" s="48"/>
      <c r="R2159" s="48"/>
      <c r="S2159" s="48"/>
      <c r="T2159" s="48"/>
      <c r="U2159" s="45"/>
      <c r="V2159" s="48"/>
      <c r="W2159" s="48"/>
      <c r="X2159" s="45"/>
      <c r="Y2159" s="48"/>
    </row>
    <row r="2160" spans="1:31" x14ac:dyDescent="0.25">
      <c r="A2160" s="45"/>
      <c r="B2160" s="54"/>
      <c r="C2160" s="45"/>
      <c r="D2160" s="45"/>
      <c r="E2160" s="45"/>
      <c r="F2160" s="45"/>
      <c r="G2160" s="45"/>
      <c r="H2160" s="45"/>
      <c r="I2160" s="48"/>
      <c r="J2160" s="48"/>
      <c r="K2160" s="48"/>
      <c r="L2160" s="48"/>
      <c r="M2160" s="48"/>
      <c r="N2160" s="45"/>
      <c r="O2160" s="45"/>
      <c r="P2160" s="45"/>
      <c r="Q2160" s="48"/>
      <c r="R2160" s="48"/>
      <c r="S2160" s="48"/>
      <c r="T2160" s="48"/>
      <c r="U2160" s="45"/>
      <c r="V2160" s="48"/>
      <c r="W2160" s="48"/>
      <c r="X2160" s="45"/>
      <c r="Y2160" s="48"/>
    </row>
    <row r="2161" spans="1:33" x14ac:dyDescent="0.25">
      <c r="A2161" s="21"/>
      <c r="B2161" s="49"/>
      <c r="C2161" s="21"/>
      <c r="D2161" s="21"/>
      <c r="E2161" s="21"/>
      <c r="F2161" s="21"/>
      <c r="G2161" s="21"/>
      <c r="H2161" s="21"/>
      <c r="I2161" s="21"/>
      <c r="J2161" s="21"/>
      <c r="K2161" s="21"/>
      <c r="L2161" s="21"/>
      <c r="M2161" s="21"/>
      <c r="N2161" s="21"/>
      <c r="O2161" s="21"/>
      <c r="P2161" s="22" t="s">
        <v>329</v>
      </c>
      <c r="Q2161" s="21">
        <f t="shared" ref="Q2161:AE2161" si="0">SUM(Q1:Q2160)</f>
        <v>2620302.9541452061</v>
      </c>
      <c r="R2161" s="21">
        <f t="shared" si="0"/>
        <v>0</v>
      </c>
      <c r="S2161" s="21">
        <f t="shared" si="0"/>
        <v>2012963.124839999</v>
      </c>
      <c r="T2161" s="21">
        <f t="shared" si="0"/>
        <v>6219.1874500000013</v>
      </c>
      <c r="U2161" s="21">
        <f t="shared" si="0"/>
        <v>0</v>
      </c>
      <c r="V2161" s="21">
        <f t="shared" si="0"/>
        <v>995.07009199999993</v>
      </c>
      <c r="W2161" s="21">
        <f t="shared" si="0"/>
        <v>517331.14932000049</v>
      </c>
      <c r="X2161" s="21">
        <f t="shared" si="0"/>
        <v>0</v>
      </c>
      <c r="Y2161" s="21">
        <f t="shared" si="0"/>
        <v>82772.962691200097</v>
      </c>
      <c r="Z2161" s="21">
        <f t="shared" si="0"/>
        <v>0</v>
      </c>
      <c r="AA2161" s="21">
        <f t="shared" si="0"/>
        <v>0</v>
      </c>
      <c r="AB2161" s="21">
        <f t="shared" si="0"/>
        <v>0</v>
      </c>
      <c r="AC2161" s="21">
        <f t="shared" si="0"/>
        <v>19.840000000000003</v>
      </c>
      <c r="AD2161" s="21">
        <f t="shared" si="0"/>
        <v>0</v>
      </c>
      <c r="AE2161" s="21">
        <f t="shared" si="0"/>
        <v>1.5880000000000001</v>
      </c>
      <c r="AF2161" s="21">
        <f>SUM(S2161:AE2161)-Q2161</f>
        <v>-3.1752006616443396E-2</v>
      </c>
    </row>
    <row r="2162" spans="1:33" x14ac:dyDescent="0.25">
      <c r="A2162" s="116"/>
      <c r="B2162" s="117"/>
      <c r="C2162" s="116"/>
      <c r="D2162" s="116"/>
      <c r="E2162" s="116"/>
      <c r="F2162" s="116"/>
      <c r="G2162" s="116"/>
      <c r="H2162" s="116"/>
      <c r="I2162" s="116"/>
      <c r="J2162" s="116"/>
      <c r="K2162" s="116"/>
      <c r="L2162" s="116"/>
      <c r="M2162" s="116"/>
      <c r="N2162" s="116"/>
      <c r="O2162" s="116"/>
      <c r="P2162" s="118" t="s">
        <v>330</v>
      </c>
      <c r="Q2162" s="116">
        <f t="shared" ref="Q2162:AE2162" si="1">SUBTOTAL(9,Q1:Q2160)</f>
        <v>2620302.9541452061</v>
      </c>
      <c r="R2162" s="116">
        <f t="shared" si="1"/>
        <v>0</v>
      </c>
      <c r="S2162" s="116">
        <f t="shared" si="1"/>
        <v>2012963.124839999</v>
      </c>
      <c r="T2162" s="116">
        <f t="shared" si="1"/>
        <v>6219.1874500000013</v>
      </c>
      <c r="U2162" s="116">
        <f t="shared" si="1"/>
        <v>0</v>
      </c>
      <c r="V2162" s="116">
        <f t="shared" si="1"/>
        <v>995.07009199999993</v>
      </c>
      <c r="W2162" s="116">
        <f t="shared" si="1"/>
        <v>517331.14932000049</v>
      </c>
      <c r="X2162" s="116">
        <f t="shared" si="1"/>
        <v>0</v>
      </c>
      <c r="Y2162" s="116">
        <f t="shared" si="1"/>
        <v>82772.962691200097</v>
      </c>
      <c r="Z2162" s="116">
        <f t="shared" si="1"/>
        <v>0</v>
      </c>
      <c r="AA2162" s="116">
        <f t="shared" si="1"/>
        <v>0</v>
      </c>
      <c r="AB2162" s="116">
        <f t="shared" si="1"/>
        <v>0</v>
      </c>
      <c r="AC2162" s="116">
        <f t="shared" si="1"/>
        <v>19.840000000000003</v>
      </c>
      <c r="AD2162" s="116">
        <f t="shared" si="1"/>
        <v>0</v>
      </c>
      <c r="AE2162" s="116">
        <f t="shared" si="1"/>
        <v>1.5880000000000001</v>
      </c>
      <c r="AF2162" s="116">
        <f>SUM(S2162:AE2162)-Q2162</f>
        <v>-3.1752006616443396E-2</v>
      </c>
      <c r="AG2162" s="52"/>
    </row>
    <row r="2163" spans="1:33" x14ac:dyDescent="0.25">
      <c r="P2163" s="19"/>
      <c r="Q2163" s="5"/>
      <c r="R2163" s="5"/>
      <c r="S2163" s="5"/>
      <c r="T2163" s="5"/>
      <c r="U2163" s="5"/>
      <c r="V2163" s="5"/>
      <c r="W2163" s="5"/>
      <c r="X2163" s="5"/>
      <c r="Y2163" s="5"/>
      <c r="AF2163" s="5"/>
    </row>
    <row r="2164" spans="1:33" x14ac:dyDescent="0.25">
      <c r="P2164" s="20"/>
      <c r="Q2164" s="5">
        <f>+Q2161-Q2162</f>
        <v>0</v>
      </c>
      <c r="R2164" s="5">
        <f t="shared" ref="R2164:AD2164" si="2">+R2161-R2162</f>
        <v>0</v>
      </c>
      <c r="S2164" s="5">
        <f t="shared" si="2"/>
        <v>0</v>
      </c>
      <c r="T2164" s="5">
        <f t="shared" si="2"/>
        <v>0</v>
      </c>
      <c r="U2164" s="5">
        <f t="shared" si="2"/>
        <v>0</v>
      </c>
      <c r="V2164" s="5">
        <f t="shared" si="2"/>
        <v>0</v>
      </c>
      <c r="W2164" s="5">
        <f>+W2161-W2162</f>
        <v>0</v>
      </c>
      <c r="X2164" s="5">
        <f t="shared" si="2"/>
        <v>0</v>
      </c>
      <c r="Y2164" s="5">
        <f t="shared" si="2"/>
        <v>0</v>
      </c>
      <c r="Z2164" s="5">
        <f t="shared" si="2"/>
        <v>0</v>
      </c>
      <c r="AA2164" s="5">
        <f t="shared" si="2"/>
        <v>0</v>
      </c>
      <c r="AB2164" s="5">
        <f t="shared" si="2"/>
        <v>0</v>
      </c>
      <c r="AC2164" s="5">
        <f>+AC2161-AC2162</f>
        <v>0</v>
      </c>
      <c r="AD2164" s="5">
        <f t="shared" si="2"/>
        <v>0</v>
      </c>
      <c r="AE2164" s="5">
        <f>+AE2161-AE2162</f>
        <v>0</v>
      </c>
      <c r="AF2164" s="5">
        <f>+AF2161-AF2162</f>
        <v>0</v>
      </c>
    </row>
    <row r="2165" spans="1:33" x14ac:dyDescent="0.25">
      <c r="Q2165" s="5"/>
      <c r="R2165" s="5"/>
      <c r="S2165" s="5"/>
      <c r="T2165" s="5"/>
      <c r="U2165" s="5"/>
      <c r="V2165" s="5"/>
      <c r="W2165" s="5"/>
      <c r="X2165" s="5"/>
      <c r="Y2165" s="5"/>
    </row>
    <row r="2166" spans="1:33" x14ac:dyDescent="0.25">
      <c r="Q2166" s="7"/>
      <c r="S2166" s="13"/>
      <c r="W2166" s="6"/>
    </row>
    <row r="2167" spans="1:33" x14ac:dyDescent="0.25">
      <c r="Q2167" s="5"/>
      <c r="S2167" s="13"/>
    </row>
    <row r="2168" spans="1:33" x14ac:dyDescent="0.25">
      <c r="Q2168" s="97"/>
      <c r="T2168" s="5"/>
    </row>
    <row r="2169" spans="1:33" x14ac:dyDescent="0.25">
      <c r="Q2169" s="7"/>
    </row>
    <row r="2170" spans="1:33" x14ac:dyDescent="0.25">
      <c r="Q2170" s="5"/>
    </row>
    <row r="2171" spans="1:33" x14ac:dyDescent="0.25">
      <c r="Q2171" s="13"/>
    </row>
    <row r="2172" spans="1:33" x14ac:dyDescent="0.25">
      <c r="Q2172" s="5"/>
    </row>
    <row r="2174" spans="1:33" x14ac:dyDescent="0.25">
      <c r="Q2174" s="13"/>
    </row>
  </sheetData>
  <autoFilter ref="A1:AR1941"/>
  <sortState ref="A2585:AP2879">
    <sortCondition ref="B2585:B2879"/>
    <sortCondition ref="D2585:D2879"/>
  </sortState>
  <conditionalFormatting sqref="B134:B2158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B23" sqref="B23:G23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5.140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307</v>
      </c>
      <c r="B16" s="4" t="s">
        <v>896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309</v>
      </c>
      <c r="B18" s="12" t="s">
        <v>310</v>
      </c>
      <c r="C18" s="81" t="s">
        <v>312</v>
      </c>
      <c r="D18" s="81" t="s">
        <v>315</v>
      </c>
      <c r="E18" s="14" t="s">
        <v>316</v>
      </c>
      <c r="F18" s="81" t="s">
        <v>313</v>
      </c>
      <c r="G18" s="14" t="s">
        <v>314</v>
      </c>
      <c r="H18" s="85" t="s">
        <v>321</v>
      </c>
      <c r="I18" s="14" t="s">
        <v>322</v>
      </c>
      <c r="J18" s="85" t="s">
        <v>323</v>
      </c>
      <c r="K18" s="14" t="s">
        <v>324</v>
      </c>
    </row>
    <row r="19" spans="1:11" x14ac:dyDescent="0.25">
      <c r="A19" s="12" t="s">
        <v>6</v>
      </c>
      <c r="B19" s="13">
        <v>755508.39795000048</v>
      </c>
      <c r="C19" s="13">
        <v>581521.2599600004</v>
      </c>
      <c r="D19" s="13">
        <v>2208.6757000000002</v>
      </c>
      <c r="E19" s="13">
        <v>353.38803200000001</v>
      </c>
      <c r="F19" s="13">
        <v>147761.77019999991</v>
      </c>
      <c r="G19" s="13">
        <v>23641.867256000005</v>
      </c>
      <c r="H19" s="13">
        <v>0</v>
      </c>
      <c r="I19" s="13">
        <v>0</v>
      </c>
      <c r="J19" s="13">
        <v>19.840000000000003</v>
      </c>
      <c r="K19" s="13">
        <v>1.5880000000000001</v>
      </c>
    </row>
    <row r="20" spans="1:11" x14ac:dyDescent="0.25">
      <c r="A20" s="12" t="s">
        <v>34</v>
      </c>
      <c r="B20" s="13">
        <v>106012.88835000001</v>
      </c>
      <c r="C20" s="13">
        <v>96352.431999999986</v>
      </c>
      <c r="D20" s="13">
        <v>24.67</v>
      </c>
      <c r="E20" s="13">
        <v>3.9472000000000005</v>
      </c>
      <c r="F20" s="13">
        <v>8303.3098500000033</v>
      </c>
      <c r="G20" s="13">
        <v>1328.5292999999999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26</v>
      </c>
      <c r="B21" s="13">
        <v>243041.15752400001</v>
      </c>
      <c r="C21" s="13">
        <v>170192.63880000007</v>
      </c>
      <c r="D21" s="13">
        <v>1002.8174500000001</v>
      </c>
      <c r="E21" s="13">
        <v>160.45081200000004</v>
      </c>
      <c r="F21" s="13">
        <v>61797.629749999978</v>
      </c>
      <c r="G21" s="13">
        <v>9887.6207119999981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12" t="s">
        <v>1364</v>
      </c>
      <c r="B22" s="13">
        <v>121339.93090119999</v>
      </c>
      <c r="C22" s="13">
        <v>96829.148780000018</v>
      </c>
      <c r="D22" s="13">
        <v>59.184750000000001</v>
      </c>
      <c r="E22" s="13">
        <v>9.4695599999999995</v>
      </c>
      <c r="F22" s="13">
        <v>21070.794270000009</v>
      </c>
      <c r="G22" s="13">
        <v>3371.3223911999994</v>
      </c>
      <c r="H22" s="13">
        <v>0</v>
      </c>
      <c r="I22" s="13">
        <v>0</v>
      </c>
      <c r="J22" s="13">
        <v>0</v>
      </c>
      <c r="K22" s="13">
        <v>0</v>
      </c>
    </row>
    <row r="23" spans="1:11" x14ac:dyDescent="0.25">
      <c r="A23" s="24" t="s">
        <v>311</v>
      </c>
      <c r="B23" s="13">
        <v>1225902.3747252005</v>
      </c>
      <c r="C23" s="13">
        <v>944895.47954000055</v>
      </c>
      <c r="D23" s="13">
        <v>3295.3479000000002</v>
      </c>
      <c r="E23" s="13">
        <v>527.25560400000006</v>
      </c>
      <c r="F23" s="13">
        <v>238933.50406999991</v>
      </c>
      <c r="G23" s="13">
        <v>38229.339659200006</v>
      </c>
      <c r="H23" s="13">
        <v>0</v>
      </c>
      <c r="I23" s="13">
        <v>0</v>
      </c>
      <c r="J23" s="13">
        <v>19.840000000000003</v>
      </c>
      <c r="K23" s="13">
        <v>1.5880000000000001</v>
      </c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A25"/>
      <c r="B25"/>
      <c r="C25"/>
      <c r="D25"/>
      <c r="E25"/>
      <c r="F25"/>
      <c r="G25" s="148"/>
      <c r="H25"/>
      <c r="I25"/>
      <c r="J25"/>
      <c r="K2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C28" s="5"/>
      <c r="D28" s="5"/>
      <c r="F28" s="5"/>
      <c r="G28" s="5"/>
      <c r="H28" s="13"/>
    </row>
    <row r="29" spans="1:11" x14ac:dyDescent="0.25">
      <c r="B29" s="4"/>
      <c r="C29" s="5"/>
      <c r="D29" s="5"/>
      <c r="G29" s="13"/>
      <c r="H29" s="13"/>
    </row>
    <row r="30" spans="1:11" x14ac:dyDescent="0.25">
      <c r="B30" s="4"/>
      <c r="C30" s="5"/>
      <c r="D30" s="5"/>
    </row>
    <row r="31" spans="1:11" x14ac:dyDescent="0.25">
      <c r="B31" s="4"/>
      <c r="C31" s="5"/>
      <c r="D31" s="5"/>
    </row>
    <row r="32" spans="1:11" x14ac:dyDescent="0.25">
      <c r="B32" s="4"/>
      <c r="C32" s="5"/>
      <c r="D32" s="5"/>
    </row>
    <row r="33" spans="2:4" x14ac:dyDescent="0.25">
      <c r="B33" s="4"/>
      <c r="C33" s="5"/>
      <c r="D33" s="5"/>
    </row>
    <row r="34" spans="2:4" x14ac:dyDescent="0.25">
      <c r="B34" s="4"/>
    </row>
    <row r="35" spans="2:4" x14ac:dyDescent="0.25">
      <c r="B35" s="4"/>
    </row>
    <row r="36" spans="2:4" x14ac:dyDescent="0.25">
      <c r="B36" s="4"/>
    </row>
    <row r="37" spans="2:4" x14ac:dyDescent="0.25">
      <c r="B37" s="4"/>
    </row>
    <row r="38" spans="2:4" x14ac:dyDescent="0.25">
      <c r="B38" s="4"/>
    </row>
    <row r="39" spans="2:4" x14ac:dyDescent="0.25">
      <c r="B39" s="4"/>
    </row>
    <row r="40" spans="2:4" x14ac:dyDescent="0.25">
      <c r="B40" s="4"/>
    </row>
    <row r="41" spans="2:4" x14ac:dyDescent="0.25">
      <c r="B41" s="4"/>
    </row>
    <row r="42" spans="2:4" x14ac:dyDescent="0.25">
      <c r="B42" s="4"/>
    </row>
    <row r="43" spans="2:4" x14ac:dyDescent="0.25">
      <c r="B43" s="4"/>
    </row>
    <row r="44" spans="2:4" x14ac:dyDescent="0.25">
      <c r="B44" s="4"/>
    </row>
    <row r="45" spans="2:4" x14ac:dyDescent="0.25">
      <c r="B45" s="4"/>
    </row>
    <row r="46" spans="2:4" x14ac:dyDescent="0.25">
      <c r="B46" s="4"/>
    </row>
    <row r="47" spans="2:4" x14ac:dyDescent="0.25">
      <c r="B47" s="4"/>
    </row>
    <row r="48" spans="2:4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R30"/>
  <sheetViews>
    <sheetView tabSelected="1" zoomScaleNormal="100" workbookViewId="0">
      <pane ySplit="6" topLeftCell="A7" activePane="bottomLeft" state="frozen"/>
      <selection activeCell="B628" sqref="B628"/>
      <selection pane="bottomLeft" activeCell="J16" sqref="J16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9" width="14.7109375" style="7" bestFit="1" customWidth="1"/>
    <col min="10" max="10" width="17.5703125" style="7" bestFit="1" customWidth="1"/>
    <col min="11" max="14" width="14.7109375" style="7" bestFit="1" customWidth="1"/>
    <col min="15" max="15" width="20.28515625" style="7" customWidth="1"/>
    <col min="16" max="16" width="19.85546875" style="7" customWidth="1"/>
    <col min="17" max="17" width="16.42578125" style="7" bestFit="1" customWidth="1"/>
    <col min="18" max="18" width="17.140625" style="7" bestFit="1" customWidth="1"/>
    <col min="19" max="19" width="16.42578125" style="7" bestFit="1" customWidth="1"/>
    <col min="20" max="16384" width="11.42578125" style="7"/>
  </cols>
  <sheetData>
    <row r="1" spans="1:16" x14ac:dyDescent="0.25">
      <c r="C1" s="17" t="s">
        <v>320</v>
      </c>
      <c r="E1" s="10"/>
      <c r="F1" s="10"/>
      <c r="G1" s="10"/>
      <c r="I1" s="10"/>
    </row>
    <row r="2" spans="1:16" x14ac:dyDescent="0.25">
      <c r="C2" s="17" t="s">
        <v>1558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6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6" ht="15.75" thickBot="1" x14ac:dyDescent="0.3">
      <c r="C4" s="17"/>
      <c r="D4" s="11"/>
      <c r="E4" s="10"/>
      <c r="F4" s="10"/>
      <c r="G4" s="151" t="s">
        <v>392</v>
      </c>
      <c r="H4" s="152"/>
      <c r="I4" s="151" t="s">
        <v>387</v>
      </c>
      <c r="J4" s="152"/>
      <c r="K4" s="151" t="s">
        <v>391</v>
      </c>
      <c r="L4" s="152"/>
      <c r="M4" s="151" t="s">
        <v>1555</v>
      </c>
      <c r="N4" s="152"/>
    </row>
    <row r="5" spans="1:16" ht="15.75" thickBot="1" x14ac:dyDescent="0.3">
      <c r="C5" s="10"/>
      <c r="D5" s="10"/>
      <c r="E5" s="151" t="s">
        <v>331</v>
      </c>
      <c r="F5" s="152"/>
      <c r="G5" s="157" t="s">
        <v>385</v>
      </c>
      <c r="H5" s="154"/>
      <c r="I5" s="157" t="s">
        <v>384</v>
      </c>
      <c r="J5" s="154"/>
      <c r="K5" s="153" t="s">
        <v>386</v>
      </c>
      <c r="L5" s="154"/>
      <c r="M5" s="153" t="s">
        <v>1556</v>
      </c>
      <c r="N5" s="154"/>
    </row>
    <row r="6" spans="1:16" ht="15.75" thickBot="1" x14ac:dyDescent="0.3">
      <c r="B6" s="68" t="s">
        <v>325</v>
      </c>
      <c r="C6" s="157" t="s">
        <v>319</v>
      </c>
      <c r="D6" s="154"/>
      <c r="E6" s="82" t="s">
        <v>318</v>
      </c>
      <c r="F6" s="61" t="s">
        <v>317</v>
      </c>
      <c r="G6" s="62" t="s">
        <v>318</v>
      </c>
      <c r="H6" s="63" t="s">
        <v>317</v>
      </c>
      <c r="I6" s="62" t="s">
        <v>318</v>
      </c>
      <c r="J6" s="63" t="s">
        <v>317</v>
      </c>
      <c r="K6" s="62" t="s">
        <v>318</v>
      </c>
      <c r="L6" s="63" t="s">
        <v>317</v>
      </c>
      <c r="M6" s="62" t="s">
        <v>318</v>
      </c>
      <c r="N6" s="63" t="s">
        <v>317</v>
      </c>
      <c r="P6" s="15" t="s">
        <v>354</v>
      </c>
    </row>
    <row r="7" spans="1:16" ht="15.75" thickBot="1" x14ac:dyDescent="0.3">
      <c r="A7" s="155" t="s">
        <v>1299</v>
      </c>
      <c r="B7" s="69">
        <f>+DECLARACION!A10</f>
        <v>10.1</v>
      </c>
      <c r="C7" s="70">
        <f>+DECLARACION!B27</f>
        <v>44470</v>
      </c>
      <c r="D7" s="70">
        <f>+DECLARACION!C27</f>
        <v>44484</v>
      </c>
      <c r="E7" s="71">
        <v>1069185.0437100003</v>
      </c>
      <c r="F7" s="72">
        <v>35377.391312000007</v>
      </c>
      <c r="G7" s="73">
        <v>731511.5458600003</v>
      </c>
      <c r="H7" s="74">
        <v>23996.843288000004</v>
      </c>
      <c r="I7" s="73">
        <v>104680.41184999999</v>
      </c>
      <c r="J7" s="74">
        <v>1332.4765</v>
      </c>
      <c r="K7" s="73">
        <v>232993.08600000007</v>
      </c>
      <c r="L7" s="74">
        <v>10048.071523999999</v>
      </c>
      <c r="M7" s="73">
        <v>117959.12780000003</v>
      </c>
      <c r="N7" s="74">
        <v>3380.7919511999994</v>
      </c>
      <c r="P7" s="39"/>
    </row>
    <row r="8" spans="1:16" ht="15.75" thickBot="1" x14ac:dyDescent="0.3">
      <c r="A8" s="156"/>
      <c r="B8" s="69">
        <f>+DECLARACION!A11</f>
        <v>10.199999999999999</v>
      </c>
      <c r="C8" s="70">
        <f>+DECLARACION!B28</f>
        <v>44485</v>
      </c>
      <c r="D8" s="70">
        <f>+DECLARACION!C28</f>
        <v>44500</v>
      </c>
      <c r="E8" s="75">
        <v>1223803.2243999999</v>
      </c>
      <c r="F8" s="76">
        <v>41295.630184000009</v>
      </c>
      <c r="G8" s="77">
        <v>901014.96264999988</v>
      </c>
      <c r="H8" s="78">
        <v>29497.017180000003</v>
      </c>
      <c r="I8" s="77">
        <v>68305.768800000005</v>
      </c>
      <c r="J8" s="78">
        <v>962.83539999999982</v>
      </c>
      <c r="K8" s="77">
        <v>254482.49295000016</v>
      </c>
      <c r="L8" s="78">
        <v>10835.777604000004</v>
      </c>
      <c r="M8" s="77">
        <v>125585.90569999994</v>
      </c>
      <c r="N8" s="78">
        <v>3715.8073359999999</v>
      </c>
      <c r="P8" s="40">
        <f>SUM(E7:E8)+SUM(F7:F8)</f>
        <v>2369661.2896060008</v>
      </c>
    </row>
    <row r="9" spans="1:16" ht="15.75" thickBot="1" x14ac:dyDescent="0.3">
      <c r="E9" s="64">
        <f>SUM(E7:E8)</f>
        <v>2292988.2681100005</v>
      </c>
      <c r="F9" s="65">
        <f>SUM(F7:F8)</f>
        <v>76673.021496000016</v>
      </c>
      <c r="G9" s="64">
        <f t="shared" ref="G9:K9" si="0">SUM(G7:G8)</f>
        <v>1632526.5085100001</v>
      </c>
      <c r="H9" s="66">
        <f t="shared" si="0"/>
        <v>53493.860468000006</v>
      </c>
      <c r="I9" s="64">
        <f t="shared" si="0"/>
        <v>172986.18064999999</v>
      </c>
      <c r="J9" s="66">
        <f t="shared" si="0"/>
        <v>2295.3118999999997</v>
      </c>
      <c r="K9" s="64">
        <f t="shared" si="0"/>
        <v>487475.57895000023</v>
      </c>
      <c r="L9" s="67">
        <f>SUM(L7:L8)</f>
        <v>20883.849128000002</v>
      </c>
      <c r="M9" s="64">
        <f t="shared" ref="M9:N9" si="1">SUM(M7:M8)</f>
        <v>243545.03349999996</v>
      </c>
      <c r="N9" s="67">
        <f t="shared" si="1"/>
        <v>7096.5992871999988</v>
      </c>
    </row>
    <row r="10" spans="1:16" x14ac:dyDescent="0.25">
      <c r="E10" s="21"/>
      <c r="F10" s="25"/>
      <c r="G10" s="25"/>
      <c r="H10" s="25"/>
      <c r="I10" s="25"/>
      <c r="J10" s="25"/>
      <c r="K10" s="25"/>
      <c r="L10" s="25"/>
    </row>
    <row r="11" spans="1:16" x14ac:dyDescent="0.25">
      <c r="C11" s="51" t="s">
        <v>331</v>
      </c>
      <c r="D11" s="40">
        <f>+E9+F9</f>
        <v>2369661.2896060008</v>
      </c>
      <c r="F11" s="5"/>
      <c r="G11" s="5"/>
      <c r="H11" s="5"/>
      <c r="I11" s="5"/>
      <c r="K11" s="5"/>
      <c r="L11" s="5"/>
      <c r="N11" s="5"/>
    </row>
    <row r="12" spans="1:16" x14ac:dyDescent="0.25">
      <c r="E12" s="5"/>
      <c r="F12" s="5"/>
      <c r="G12" s="5"/>
      <c r="H12" s="5"/>
      <c r="I12" s="5"/>
      <c r="J12" s="5"/>
      <c r="L12" s="5"/>
      <c r="M12" s="5"/>
      <c r="O12" s="5"/>
    </row>
    <row r="13" spans="1:16" x14ac:dyDescent="0.25">
      <c r="E13" s="5"/>
      <c r="F13" s="5"/>
      <c r="G13" s="5"/>
      <c r="H13" s="5"/>
      <c r="I13" s="5"/>
      <c r="J13" s="5"/>
      <c r="L13" s="5"/>
      <c r="M13" s="5"/>
      <c r="O13" s="5"/>
    </row>
    <row r="14" spans="1:16" x14ac:dyDescent="0.25">
      <c r="D14" s="55" t="s">
        <v>388</v>
      </c>
      <c r="E14" s="55" t="s">
        <v>389</v>
      </c>
      <c r="F14" s="55" t="s">
        <v>390</v>
      </c>
      <c r="G14" s="55" t="s">
        <v>1557</v>
      </c>
      <c r="H14" s="5"/>
      <c r="K14" s="55" t="s">
        <v>388</v>
      </c>
      <c r="L14" s="55" t="s">
        <v>389</v>
      </c>
      <c r="M14" s="55" t="s">
        <v>390</v>
      </c>
      <c r="N14" s="55" t="s">
        <v>1557</v>
      </c>
      <c r="O14" s="5"/>
    </row>
    <row r="15" spans="1:16" ht="42.75" customHeight="1" x14ac:dyDescent="0.25">
      <c r="C15" s="92" t="s">
        <v>409</v>
      </c>
      <c r="D15" s="94">
        <f>+G9</f>
        <v>1632526.5085100001</v>
      </c>
      <c r="E15" s="119">
        <f>+I9</f>
        <v>172986.18064999999</v>
      </c>
      <c r="F15" s="119">
        <f>+K9</f>
        <v>487475.57895000023</v>
      </c>
      <c r="G15" s="119">
        <f>+M9</f>
        <v>243545.03349999996</v>
      </c>
      <c r="H15" s="94">
        <f>SUM(D15:G15)</f>
        <v>2536533.3016100004</v>
      </c>
      <c r="J15" s="92" t="s">
        <v>410</v>
      </c>
      <c r="K15" s="94">
        <f>+H9</f>
        <v>53493.860468000006</v>
      </c>
      <c r="L15" s="94">
        <f>+J9</f>
        <v>2295.3118999999997</v>
      </c>
      <c r="M15" s="94">
        <f>+L9</f>
        <v>20883.849128000002</v>
      </c>
      <c r="N15" s="94">
        <f>+N9</f>
        <v>7096.5992871999988</v>
      </c>
      <c r="O15" s="94">
        <f>SUM(K15:N15)</f>
        <v>83769.620783199993</v>
      </c>
    </row>
    <row r="16" spans="1:16" ht="24" x14ac:dyDescent="0.25">
      <c r="C16" s="92" t="s">
        <v>407</v>
      </c>
      <c r="D16" s="93">
        <f>SUM(D15:G15)*0.3</f>
        <v>760959.99048300006</v>
      </c>
      <c r="E16" s="93">
        <v>0</v>
      </c>
      <c r="F16" s="93">
        <v>0</v>
      </c>
      <c r="G16" s="93">
        <v>0</v>
      </c>
      <c r="H16" s="94">
        <f>SUM(D16:G16)</f>
        <v>760959.99048300006</v>
      </c>
      <c r="J16" s="92" t="s">
        <v>407</v>
      </c>
      <c r="K16" s="93">
        <f>+(K15+L15+M15+N15)*0.3</f>
        <v>25130.886234959999</v>
      </c>
      <c r="L16" s="93">
        <v>0</v>
      </c>
      <c r="M16" s="93"/>
      <c r="N16" s="93"/>
      <c r="O16" s="94">
        <f>SUM(K16:M16)</f>
        <v>25130.886234959999</v>
      </c>
    </row>
    <row r="17" spans="3:18" ht="24" x14ac:dyDescent="0.25">
      <c r="C17" s="92" t="s">
        <v>408</v>
      </c>
      <c r="D17" s="120">
        <f>+D15-D16</f>
        <v>871566.51802700001</v>
      </c>
      <c r="E17" s="95">
        <f>+E15-E16</f>
        <v>172986.18064999999</v>
      </c>
      <c r="F17" s="95">
        <f t="shared" ref="F17:G17" si="2">+F15-F16</f>
        <v>487475.57895000023</v>
      </c>
      <c r="G17" s="95">
        <f t="shared" si="2"/>
        <v>243545.03349999996</v>
      </c>
      <c r="H17" s="95">
        <f>+H15-H16</f>
        <v>1775573.3111270005</v>
      </c>
      <c r="J17" s="92" t="s">
        <v>408</v>
      </c>
      <c r="K17" s="120">
        <f>+K15-K16</f>
        <v>28362.974233040008</v>
      </c>
      <c r="L17" s="120">
        <f t="shared" ref="L17:M17" si="3">+L15-L16</f>
        <v>2295.3118999999997</v>
      </c>
      <c r="M17" s="120">
        <f t="shared" si="3"/>
        <v>20883.849128000002</v>
      </c>
      <c r="N17" s="120">
        <f t="shared" ref="N17" si="4">+N15-N16</f>
        <v>7096.5992871999988</v>
      </c>
      <c r="O17" s="95">
        <f>+O15-O16</f>
        <v>58638.734548239998</v>
      </c>
    </row>
    <row r="18" spans="3:18" x14ac:dyDescent="0.25">
      <c r="D18" s="5"/>
      <c r="E18" s="5"/>
      <c r="F18" s="5"/>
      <c r="G18" s="5"/>
      <c r="H18" s="5"/>
      <c r="K18" s="5"/>
      <c r="L18" s="5"/>
      <c r="M18" s="5"/>
      <c r="N18" s="5"/>
      <c r="Q18" s="39"/>
      <c r="R18" s="91"/>
    </row>
    <row r="19" spans="3:18" x14ac:dyDescent="0.25">
      <c r="Q19" s="39"/>
      <c r="R19" s="91"/>
    </row>
    <row r="20" spans="3:18" x14ac:dyDescent="0.25">
      <c r="Q20" s="39"/>
      <c r="R20" s="91"/>
    </row>
    <row r="21" spans="3:18" x14ac:dyDescent="0.25">
      <c r="H21" s="55" t="s">
        <v>392</v>
      </c>
      <c r="I21" s="55" t="s">
        <v>387</v>
      </c>
      <c r="J21" s="55" t="s">
        <v>391</v>
      </c>
      <c r="K21" s="55" t="s">
        <v>1555</v>
      </c>
      <c r="Q21" s="39"/>
      <c r="R21" s="91"/>
    </row>
    <row r="22" spans="3:18" x14ac:dyDescent="0.25">
      <c r="H22" s="15" t="s">
        <v>388</v>
      </c>
      <c r="I22" s="15" t="s">
        <v>389</v>
      </c>
      <c r="J22" s="15" t="s">
        <v>390</v>
      </c>
      <c r="K22" s="15" t="s">
        <v>1557</v>
      </c>
      <c r="Q22" s="39"/>
      <c r="R22" s="39"/>
    </row>
    <row r="23" spans="3:18" x14ac:dyDescent="0.25">
      <c r="F23" s="115" t="s">
        <v>331</v>
      </c>
      <c r="G23" s="115"/>
      <c r="H23" s="40">
        <f>+D17</f>
        <v>871566.51802700001</v>
      </c>
      <c r="I23" s="40">
        <f>+I9</f>
        <v>172986.18064999999</v>
      </c>
      <c r="J23" s="40">
        <f>+K9</f>
        <v>487475.57895000023</v>
      </c>
      <c r="K23" s="40">
        <f>+M9</f>
        <v>243545.03349999996</v>
      </c>
      <c r="L23" s="5"/>
    </row>
    <row r="24" spans="3:18" ht="15.75" thickBot="1" x14ac:dyDescent="0.3">
      <c r="H24" s="5">
        <f>+H23-D17</f>
        <v>0</v>
      </c>
      <c r="I24" s="5">
        <f>+I23-E17</f>
        <v>0</v>
      </c>
      <c r="J24" s="5">
        <f>+J23-F17</f>
        <v>0</v>
      </c>
      <c r="K24" s="5">
        <f>+K23-G17</f>
        <v>0</v>
      </c>
    </row>
    <row r="25" spans="3:18" ht="15.75" thickBot="1" x14ac:dyDescent="0.3">
      <c r="J25" s="90">
        <f>SUM(H23:K23)</f>
        <v>1775573.311127</v>
      </c>
    </row>
    <row r="26" spans="3:18" x14ac:dyDescent="0.25">
      <c r="J26" s="5">
        <f>+J25-DECLARACION!G32</f>
        <v>0</v>
      </c>
    </row>
    <row r="30" spans="3:18" x14ac:dyDescent="0.25">
      <c r="D30" s="11" t="s">
        <v>328</v>
      </c>
      <c r="E30" s="9">
        <f>+G30+I30+K30</f>
        <v>1069185.0437100003</v>
      </c>
      <c r="F30" s="9">
        <f>+H30+J30+L30</f>
        <v>35377.391312000007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731511.5458600003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23996.843288000004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104680.41184999999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1332.4765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232993.08600000007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10048.071523999999</v>
      </c>
      <c r="M30" s="141">
        <f>+GETPIVOTDATA("Suma de Exento",RESUMEN!$A$18,"Sucursal","0205")+GETPIVOTDATA("Suma de Base General Imponible Contribuyentes",RESUMEN!$A$18,"Sucursal","0205")+GETPIVOTDATA("Suma de Base General Imponible no Contribuyentes",RESUMEN!$A$18,"Sucursal","0205")</f>
        <v>117959.12780000003</v>
      </c>
      <c r="N30" s="142">
        <f>+GETPIVOTDATA("Suma de Debito General Fiscal Contribuyentes",RESUMEN!$A$18,"Sucursal","0205")+GETPIVOTDATA("Suma de Debito General Fiscal no Contribuyentes",RESUMEN!$A$18,"Sucursal","0205")+GETPIVOTDATA("Suma de Debito Reducido Fiscal Contribuyentes",RESUMEN!$A$18,"Sucursal","0205")+GETPIVOTDATA("Suma de Debito Reducido Fiscal no Contribuyentes",RESUMEN!$A$18,"Sucursal","0205")</f>
        <v>3380.7919511999994</v>
      </c>
    </row>
  </sheetData>
  <mergeCells count="11">
    <mergeCell ref="M4:N4"/>
    <mergeCell ref="M5:N5"/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6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8" t="s">
        <v>353</v>
      </c>
      <c r="B1" s="158"/>
      <c r="C1" s="158"/>
      <c r="D1" s="158"/>
      <c r="E1" s="158"/>
      <c r="F1" s="158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8" t="s">
        <v>352</v>
      </c>
      <c r="B2" s="158"/>
      <c r="C2" s="158"/>
      <c r="D2" s="158"/>
      <c r="E2" s="158"/>
      <c r="F2" s="158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8" t="s">
        <v>351</v>
      </c>
      <c r="B3" s="158"/>
      <c r="C3" s="158"/>
      <c r="D3" s="158"/>
      <c r="E3" s="158"/>
      <c r="F3" s="158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8" t="s">
        <v>733</v>
      </c>
      <c r="B4" s="158"/>
      <c r="C4" s="158"/>
      <c r="D4" s="158"/>
      <c r="E4" s="158"/>
      <c r="F4" s="158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8" t="s">
        <v>394</v>
      </c>
      <c r="B5" s="158"/>
      <c r="C5" s="158"/>
      <c r="D5" s="158"/>
      <c r="E5" s="158"/>
      <c r="F5" s="158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350</v>
      </c>
      <c r="B7" s="158" t="s">
        <v>349</v>
      </c>
      <c r="C7" s="158"/>
      <c r="D7" s="26"/>
      <c r="E7" s="26"/>
      <c r="F7" s="26"/>
      <c r="G7" s="26"/>
      <c r="H7" s="26"/>
      <c r="I7" s="37" t="s">
        <v>350</v>
      </c>
      <c r="J7" s="158" t="s">
        <v>349</v>
      </c>
      <c r="K7" s="158"/>
      <c r="L7" s="26"/>
      <c r="M7" s="26"/>
    </row>
    <row r="8" spans="1:14" x14ac:dyDescent="0.25">
      <c r="A8" s="26">
        <v>2141</v>
      </c>
      <c r="B8" s="27" t="s">
        <v>348</v>
      </c>
      <c r="C8" s="27"/>
      <c r="D8" s="27"/>
      <c r="E8" s="27"/>
      <c r="F8" s="27"/>
      <c r="G8" s="27"/>
      <c r="H8" s="27"/>
      <c r="I8" s="26">
        <v>2208</v>
      </c>
      <c r="J8" s="27" t="s">
        <v>347</v>
      </c>
      <c r="K8" s="27"/>
      <c r="L8" s="27"/>
      <c r="M8" s="27"/>
      <c r="N8" s="27"/>
    </row>
    <row r="9" spans="1:14" x14ac:dyDescent="0.25">
      <c r="A9" s="26">
        <v>2202</v>
      </c>
      <c r="B9" s="27" t="s">
        <v>346</v>
      </c>
      <c r="C9" s="27"/>
      <c r="D9" s="27"/>
      <c r="E9" s="27"/>
      <c r="F9" s="27"/>
      <c r="G9" s="27"/>
      <c r="H9" s="27"/>
      <c r="I9" s="26">
        <v>2210</v>
      </c>
      <c r="J9" s="27" t="s">
        <v>345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344</v>
      </c>
      <c r="C10" s="27"/>
      <c r="D10" s="27"/>
      <c r="E10" s="27"/>
      <c r="F10" s="27"/>
      <c r="G10" s="27"/>
      <c r="H10" s="27"/>
      <c r="I10" s="26">
        <v>2212</v>
      </c>
      <c r="J10" s="27" t="s">
        <v>343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342</v>
      </c>
      <c r="C11" s="27"/>
      <c r="D11" s="27"/>
      <c r="E11" s="27"/>
      <c r="F11" s="27"/>
      <c r="G11" s="27"/>
      <c r="H11" s="27"/>
      <c r="I11" s="26">
        <v>2216</v>
      </c>
      <c r="J11" s="27" t="s">
        <v>341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340</v>
      </c>
      <c r="C12" s="36"/>
      <c r="D12" s="36"/>
      <c r="E12" s="36"/>
      <c r="F12" s="36"/>
      <c r="G12" s="36"/>
      <c r="H12" s="36"/>
      <c r="I12" s="26">
        <v>2247</v>
      </c>
      <c r="J12" s="36" t="s">
        <v>339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338</v>
      </c>
      <c r="C13" s="36"/>
      <c r="D13" s="36"/>
      <c r="E13" s="36"/>
      <c r="F13" s="36"/>
      <c r="G13" s="36"/>
      <c r="H13" s="36"/>
      <c r="I13" s="26">
        <v>2261</v>
      </c>
      <c r="J13" s="36" t="s">
        <v>337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336</v>
      </c>
      <c r="C14" s="36"/>
      <c r="D14" s="36"/>
      <c r="E14" s="36"/>
      <c r="F14" s="36"/>
      <c r="G14" s="36"/>
      <c r="H14" s="36"/>
      <c r="I14" s="26">
        <v>2304</v>
      </c>
      <c r="J14" s="36" t="s">
        <v>335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334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333</v>
      </c>
    </row>
    <row r="20" spans="1:16" s="89" customFormat="1" x14ac:dyDescent="0.25">
      <c r="A20" s="86" t="str">
        <f>+'EXPRESS 2707 VENTAS '!A7</f>
        <v>AGOS</v>
      </c>
      <c r="B20" s="87">
        <f>P20*0</f>
        <v>0</v>
      </c>
      <c r="C20" s="87">
        <f>P20*13%</f>
        <v>113303.64734351001</v>
      </c>
      <c r="D20" s="87">
        <f>P20*24%</f>
        <v>209175.96432648</v>
      </c>
      <c r="E20" s="87">
        <f>P20*16%</f>
        <v>139450.64288432</v>
      </c>
      <c r="F20" s="87">
        <f>P20*0%</f>
        <v>0</v>
      </c>
      <c r="G20" s="87">
        <f>P20*0.013%</f>
        <v>113.30364734350999</v>
      </c>
      <c r="H20" s="87">
        <f>P20*6.987%</f>
        <v>60896.352614546493</v>
      </c>
      <c r="I20" s="87">
        <f>P20*10%</f>
        <v>87156.651802700013</v>
      </c>
      <c r="J20" s="87">
        <f>P20*12%</f>
        <v>104587.98216324</v>
      </c>
      <c r="K20" s="87">
        <f>P20*4%</f>
        <v>34862.660721079999</v>
      </c>
      <c r="L20" s="87">
        <f>P20*0%</f>
        <v>0</v>
      </c>
      <c r="M20" s="87">
        <f>P20*11%</f>
        <v>95872.316982970005</v>
      </c>
      <c r="N20" s="87">
        <f>P20*2%</f>
        <v>17431.33036054</v>
      </c>
      <c r="O20" s="87">
        <f>P20*1%</f>
        <v>8715.6651802699998</v>
      </c>
      <c r="P20" s="88">
        <f>+'EXPRESS 2707 VENTAS '!D17</f>
        <v>871566.51802700001</v>
      </c>
    </row>
    <row r="21" spans="1:16" hidden="1" x14ac:dyDescent="0.25">
      <c r="A21" s="30" t="s">
        <v>326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327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332</v>
      </c>
      <c r="B23" s="31">
        <f>+B20</f>
        <v>0</v>
      </c>
      <c r="C23" s="31">
        <f t="shared" ref="C23:O23" si="3">+C20</f>
        <v>113303.64734351001</v>
      </c>
      <c r="D23" s="31">
        <f t="shared" si="3"/>
        <v>209175.96432648</v>
      </c>
      <c r="E23" s="31">
        <f t="shared" si="3"/>
        <v>139450.64288432</v>
      </c>
      <c r="F23" s="31">
        <f t="shared" si="3"/>
        <v>0</v>
      </c>
      <c r="G23" s="31">
        <f t="shared" si="3"/>
        <v>113.30364734350999</v>
      </c>
      <c r="H23" s="31">
        <f t="shared" si="3"/>
        <v>60896.352614546493</v>
      </c>
      <c r="I23" s="31">
        <f t="shared" si="3"/>
        <v>87156.651802700013</v>
      </c>
      <c r="J23" s="31">
        <f t="shared" si="3"/>
        <v>104587.98216324</v>
      </c>
      <c r="K23" s="31">
        <f t="shared" si="3"/>
        <v>34862.660721079999</v>
      </c>
      <c r="L23" s="31">
        <f t="shared" si="3"/>
        <v>0</v>
      </c>
      <c r="M23" s="31">
        <f t="shared" si="3"/>
        <v>95872.316982970005</v>
      </c>
      <c r="N23" s="31">
        <f t="shared" si="3"/>
        <v>17431.33036054</v>
      </c>
      <c r="O23" s="31">
        <f t="shared" si="3"/>
        <v>8715.6651802699998</v>
      </c>
      <c r="P23" s="8">
        <f>SUM(B23:O23)</f>
        <v>871566.51802700001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59"/>
      <c r="F31" s="26"/>
      <c r="G31" s="35"/>
      <c r="H31" s="59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59"/>
      <c r="F32" s="26"/>
      <c r="G32" s="35"/>
      <c r="H32" s="59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59"/>
      <c r="F33" s="26"/>
      <c r="G33" s="35"/>
      <c r="H33" s="59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59"/>
      <c r="F34" s="26"/>
      <c r="G34" s="35"/>
      <c r="H34" s="59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59"/>
      <c r="F35" s="26"/>
      <c r="G35" s="35"/>
      <c r="H35" s="59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59"/>
      <c r="F36" s="26"/>
      <c r="G36" s="35"/>
      <c r="H36" s="59"/>
    </row>
    <row r="37" spans="1:14" x14ac:dyDescent="0.25">
      <c r="C37" s="26"/>
      <c r="D37" s="26"/>
      <c r="E37" s="59"/>
      <c r="F37" s="26"/>
      <c r="G37" s="35"/>
      <c r="H37" s="59"/>
    </row>
    <row r="38" spans="1:14" x14ac:dyDescent="0.25">
      <c r="C38" s="26"/>
      <c r="D38" s="26"/>
      <c r="E38" s="59"/>
      <c r="F38" s="26"/>
      <c r="G38" s="35"/>
      <c r="H38" s="59"/>
    </row>
    <row r="39" spans="1:14" x14ac:dyDescent="0.25">
      <c r="D39" s="26"/>
      <c r="E39" s="59"/>
      <c r="F39" s="26"/>
      <c r="G39" s="35"/>
      <c r="H39" s="59"/>
    </row>
    <row r="40" spans="1:14" x14ac:dyDescent="0.25">
      <c r="D40" s="26"/>
      <c r="E40" s="59"/>
      <c r="F40" s="26"/>
      <c r="G40" s="35"/>
      <c r="H40" s="59"/>
    </row>
    <row r="41" spans="1:14" x14ac:dyDescent="0.25">
      <c r="D41" s="26"/>
      <c r="E41" s="59"/>
      <c r="F41" s="26"/>
      <c r="G41" s="35"/>
      <c r="H41" s="59"/>
    </row>
    <row r="42" spans="1:14" x14ac:dyDescent="0.25">
      <c r="D42" s="26"/>
      <c r="E42" s="59"/>
      <c r="F42" s="26"/>
      <c r="G42" s="35"/>
      <c r="H42" s="59"/>
    </row>
    <row r="43" spans="1:14" x14ac:dyDescent="0.25">
      <c r="D43" s="26"/>
      <c r="E43" s="59"/>
      <c r="F43" s="26"/>
      <c r="G43" s="35"/>
      <c r="H43" s="59"/>
    </row>
    <row r="44" spans="1:14" x14ac:dyDescent="0.25">
      <c r="D44" s="26"/>
      <c r="E44" s="60"/>
      <c r="F44" s="42"/>
      <c r="G44" s="43"/>
      <c r="H44" s="60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G27" sqref="G27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8" t="s">
        <v>396</v>
      </c>
      <c r="B1" s="158"/>
      <c r="C1" s="158"/>
      <c r="D1" s="158"/>
      <c r="E1" s="158"/>
      <c r="F1" s="38"/>
      <c r="G1" s="38"/>
      <c r="H1" s="38"/>
      <c r="I1" s="38"/>
      <c r="J1" s="38"/>
      <c r="K1" s="38"/>
    </row>
    <row r="2" spans="1:12" ht="15.75" x14ac:dyDescent="0.25">
      <c r="A2" s="158" t="s">
        <v>352</v>
      </c>
      <c r="B2" s="158"/>
      <c r="C2" s="158"/>
      <c r="D2" s="158"/>
      <c r="E2" s="158"/>
      <c r="F2" s="38"/>
      <c r="G2" s="38"/>
      <c r="H2" s="38"/>
      <c r="I2" s="38"/>
      <c r="J2" s="38"/>
      <c r="K2" s="38"/>
    </row>
    <row r="3" spans="1:12" ht="15.75" x14ac:dyDescent="0.25">
      <c r="A3" s="158" t="s">
        <v>351</v>
      </c>
      <c r="B3" s="158"/>
      <c r="C3" s="158"/>
      <c r="D3" s="158"/>
      <c r="E3" s="158"/>
      <c r="F3" s="38"/>
      <c r="G3" s="38"/>
      <c r="H3" s="38"/>
      <c r="I3" s="38"/>
      <c r="J3" s="38"/>
      <c r="K3" s="38"/>
    </row>
    <row r="4" spans="1:12" ht="15.75" x14ac:dyDescent="0.25">
      <c r="A4" s="158" t="str">
        <f>+'0201   RELDE ING TRIM 02-2020'!A4:F4</f>
        <v xml:space="preserve"> DESDE EL 01/12/2020 HASTA EL 31/12/2020</v>
      </c>
      <c r="B4" s="158"/>
      <c r="C4" s="158"/>
      <c r="D4" s="158"/>
      <c r="E4" s="158"/>
      <c r="F4" s="114"/>
      <c r="G4" s="38"/>
      <c r="H4" s="38"/>
      <c r="I4" s="38"/>
      <c r="J4" s="38"/>
      <c r="K4" s="38"/>
    </row>
    <row r="5" spans="1:12" ht="15.75" x14ac:dyDescent="0.25">
      <c r="A5" s="158" t="s">
        <v>397</v>
      </c>
      <c r="B5" s="158"/>
      <c r="C5" s="158"/>
      <c r="D5" s="158"/>
      <c r="E5" s="158"/>
      <c r="F5" s="38"/>
      <c r="G5" s="38"/>
      <c r="H5" s="38"/>
      <c r="I5" s="38"/>
      <c r="J5" s="38"/>
      <c r="K5" s="38"/>
    </row>
    <row r="6" spans="1:12" ht="15.75" x14ac:dyDescent="0.25">
      <c r="A6" s="80"/>
      <c r="B6" s="80"/>
      <c r="C6" s="80"/>
      <c r="D6" s="80"/>
      <c r="E6" s="80"/>
      <c r="F6" s="38"/>
      <c r="G6" s="38"/>
      <c r="H6" s="38"/>
      <c r="I6" s="38"/>
      <c r="J6" s="38"/>
      <c r="K6" s="38"/>
    </row>
    <row r="7" spans="1:12" ht="15.75" x14ac:dyDescent="0.25">
      <c r="A7" s="80" t="s">
        <v>350</v>
      </c>
      <c r="B7" s="80"/>
      <c r="C7" s="26"/>
      <c r="D7" s="26"/>
      <c r="E7" s="26"/>
      <c r="F7" s="26"/>
      <c r="G7" s="80" t="s">
        <v>350</v>
      </c>
      <c r="H7" s="158" t="s">
        <v>349</v>
      </c>
      <c r="I7" s="158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347</v>
      </c>
      <c r="I8" s="27"/>
      <c r="J8" s="27"/>
      <c r="K8" s="27"/>
    </row>
    <row r="9" spans="1:12" x14ac:dyDescent="0.25">
      <c r="A9" s="26">
        <v>2202</v>
      </c>
      <c r="B9" s="27" t="s">
        <v>346</v>
      </c>
      <c r="C9" s="27"/>
      <c r="D9" s="27"/>
      <c r="E9" s="27"/>
      <c r="F9" s="27"/>
      <c r="G9" s="26">
        <v>2210</v>
      </c>
      <c r="H9" s="27" t="s">
        <v>345</v>
      </c>
      <c r="I9" s="27"/>
      <c r="J9" s="27"/>
      <c r="K9" s="27"/>
    </row>
    <row r="10" spans="1:12" x14ac:dyDescent="0.25">
      <c r="A10" s="26">
        <v>2203</v>
      </c>
      <c r="B10" s="27" t="s">
        <v>344</v>
      </c>
      <c r="C10" s="27"/>
      <c r="D10" s="27"/>
      <c r="E10" s="27"/>
      <c r="F10" s="27"/>
      <c r="G10" s="26">
        <v>2212</v>
      </c>
      <c r="H10" s="27" t="s">
        <v>343</v>
      </c>
      <c r="I10" s="27"/>
      <c r="J10" s="27"/>
      <c r="K10" s="27"/>
    </row>
    <row r="11" spans="1:12" x14ac:dyDescent="0.25">
      <c r="A11" s="26">
        <v>2204</v>
      </c>
      <c r="B11" s="27" t="s">
        <v>342</v>
      </c>
      <c r="C11" s="27"/>
      <c r="D11" s="27"/>
      <c r="E11" s="27"/>
      <c r="F11" s="27"/>
      <c r="G11" s="26">
        <v>2247</v>
      </c>
      <c r="H11" s="36" t="s">
        <v>339</v>
      </c>
      <c r="I11" s="36"/>
      <c r="J11" s="36"/>
      <c r="K11" s="36"/>
    </row>
    <row r="12" spans="1:12" x14ac:dyDescent="0.25">
      <c r="A12" s="26">
        <v>2205</v>
      </c>
      <c r="B12" s="36" t="s">
        <v>340</v>
      </c>
      <c r="C12" s="36"/>
      <c r="D12" s="36"/>
      <c r="E12" s="36"/>
      <c r="F12" s="36"/>
      <c r="G12" s="26">
        <v>2261</v>
      </c>
      <c r="H12" s="36" t="s">
        <v>337</v>
      </c>
      <c r="I12" s="36"/>
      <c r="J12" s="36"/>
      <c r="K12" s="36"/>
    </row>
    <row r="13" spans="1:12" x14ac:dyDescent="0.25">
      <c r="A13" s="26">
        <v>2207</v>
      </c>
      <c r="B13" s="36" t="s">
        <v>336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3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334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333</v>
      </c>
    </row>
    <row r="17" spans="1:12" s="89" customFormat="1" x14ac:dyDescent="0.25">
      <c r="A17" s="86" t="str">
        <f>+'0201   RELDE ING TRIM 02-2020'!A20</f>
        <v>AGOS</v>
      </c>
      <c r="B17" s="87">
        <f>L17*13%</f>
        <v>22488.203484500002</v>
      </c>
      <c r="C17" s="87">
        <f>L17*23%</f>
        <v>39786.821549500004</v>
      </c>
      <c r="D17" s="87">
        <f>L17*14%</f>
        <v>24218.065291000003</v>
      </c>
      <c r="E17" s="87">
        <f>L17*0%</f>
        <v>0</v>
      </c>
      <c r="F17" s="87">
        <f>L17*7%</f>
        <v>12109.032645500001</v>
      </c>
      <c r="G17" s="87">
        <f>L17*8%</f>
        <v>13838.894452</v>
      </c>
      <c r="H17" s="87">
        <f>L17*15%</f>
        <v>25947.9270975</v>
      </c>
      <c r="I17" s="87">
        <f>L17*6%</f>
        <v>10379.170838999999</v>
      </c>
      <c r="J17" s="87">
        <f>L17*12%</f>
        <v>20758.341677999997</v>
      </c>
      <c r="K17" s="87">
        <f>L17*2%</f>
        <v>3459.7236130000001</v>
      </c>
      <c r="L17" s="88">
        <f>+'EXPRESS 2707 VENTAS '!E17</f>
        <v>172986.18064999999</v>
      </c>
    </row>
    <row r="18" spans="1:12" hidden="1" x14ac:dyDescent="0.25">
      <c r="A18" s="30" t="s">
        <v>326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327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332</v>
      </c>
      <c r="B20" s="84">
        <f>+B17</f>
        <v>22488.203484500002</v>
      </c>
      <c r="C20" s="84">
        <f t="shared" ref="C20:K20" si="2">+C17</f>
        <v>39786.821549500004</v>
      </c>
      <c r="D20" s="84">
        <f t="shared" si="2"/>
        <v>24218.065291000003</v>
      </c>
      <c r="E20" s="84">
        <f t="shared" si="2"/>
        <v>0</v>
      </c>
      <c r="F20" s="84">
        <f t="shared" si="2"/>
        <v>12109.032645500001</v>
      </c>
      <c r="G20" s="84">
        <f t="shared" si="2"/>
        <v>13838.894452</v>
      </c>
      <c r="H20" s="84">
        <f t="shared" si="2"/>
        <v>25947.9270975</v>
      </c>
      <c r="I20" s="84">
        <f t="shared" si="2"/>
        <v>10379.170838999999</v>
      </c>
      <c r="J20" s="84">
        <f t="shared" si="2"/>
        <v>20758.341677999997</v>
      </c>
      <c r="K20" s="84">
        <f t="shared" si="2"/>
        <v>3459.7236130000001</v>
      </c>
      <c r="L20" s="8">
        <f>SUM(B20:K20)</f>
        <v>172986.18065000002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8" t="s">
        <v>353</v>
      </c>
      <c r="B1" s="158"/>
      <c r="C1" s="158"/>
      <c r="D1" s="158"/>
      <c r="E1" s="158"/>
      <c r="F1" s="158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8" t="s">
        <v>352</v>
      </c>
      <c r="B2" s="158"/>
      <c r="C2" s="158"/>
      <c r="D2" s="158"/>
      <c r="E2" s="158"/>
      <c r="F2" s="158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8" t="s">
        <v>351</v>
      </c>
      <c r="B3" s="158"/>
      <c r="C3" s="158"/>
      <c r="D3" s="158"/>
      <c r="E3" s="158"/>
      <c r="F3" s="158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8" t="str">
        <f>+'0201   RELDE ING TRIM 02-2020'!A4:F4</f>
        <v xml:space="preserve"> DESDE EL 01/12/2020 HASTA EL 31/12/2020</v>
      </c>
      <c r="B4" s="158"/>
      <c r="C4" s="158"/>
      <c r="D4" s="158"/>
      <c r="E4" s="158"/>
      <c r="F4" s="158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8" t="s">
        <v>395</v>
      </c>
      <c r="B5" s="158"/>
      <c r="C5" s="158"/>
      <c r="D5" s="158"/>
      <c r="E5" s="158"/>
      <c r="F5" s="158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350</v>
      </c>
      <c r="B7" s="158" t="s">
        <v>349</v>
      </c>
      <c r="C7" s="158"/>
      <c r="D7" s="26"/>
      <c r="E7" s="26"/>
      <c r="F7" s="26"/>
      <c r="G7" s="26"/>
      <c r="H7" s="26"/>
      <c r="I7" s="53" t="s">
        <v>350</v>
      </c>
      <c r="J7" s="158" t="s">
        <v>349</v>
      </c>
      <c r="K7" s="158"/>
      <c r="L7" s="26"/>
      <c r="M7" s="26"/>
    </row>
    <row r="8" spans="1:14" x14ac:dyDescent="0.25">
      <c r="A8" s="26">
        <v>2141</v>
      </c>
      <c r="B8" s="27" t="s">
        <v>348</v>
      </c>
      <c r="C8" s="27"/>
      <c r="D8" s="27"/>
      <c r="E8" s="27"/>
      <c r="F8" s="27"/>
      <c r="G8" s="27"/>
      <c r="H8" s="27"/>
      <c r="I8" s="26">
        <v>2208</v>
      </c>
      <c r="J8" s="27" t="s">
        <v>347</v>
      </c>
      <c r="K8" s="27"/>
      <c r="L8" s="27"/>
      <c r="M8" s="27"/>
      <c r="N8" s="27"/>
    </row>
    <row r="9" spans="1:14" x14ac:dyDescent="0.25">
      <c r="A9" s="26">
        <v>2202</v>
      </c>
      <c r="B9" s="27" t="s">
        <v>346</v>
      </c>
      <c r="C9" s="27"/>
      <c r="D9" s="27"/>
      <c r="E9" s="27"/>
      <c r="F9" s="27"/>
      <c r="G9" s="27"/>
      <c r="H9" s="27"/>
      <c r="I9" s="26">
        <v>2210</v>
      </c>
      <c r="J9" s="27" t="s">
        <v>345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344</v>
      </c>
      <c r="C10" s="27"/>
      <c r="D10" s="27"/>
      <c r="E10" s="27"/>
      <c r="F10" s="27"/>
      <c r="G10" s="27"/>
      <c r="H10" s="27"/>
      <c r="I10" s="26">
        <v>2212</v>
      </c>
      <c r="J10" s="27" t="s">
        <v>343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342</v>
      </c>
      <c r="C11" s="27"/>
      <c r="D11" s="27"/>
      <c r="E11" s="27"/>
      <c r="F11" s="27"/>
      <c r="G11" s="27"/>
      <c r="H11" s="27"/>
      <c r="I11" s="26">
        <v>2216</v>
      </c>
      <c r="J11" s="27" t="s">
        <v>341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340</v>
      </c>
      <c r="C12" s="36"/>
      <c r="D12" s="36"/>
      <c r="E12" s="36"/>
      <c r="F12" s="36"/>
      <c r="G12" s="36"/>
      <c r="H12" s="36"/>
      <c r="I12" s="26">
        <v>2247</v>
      </c>
      <c r="J12" s="36" t="s">
        <v>339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338</v>
      </c>
      <c r="C13" s="36"/>
      <c r="D13" s="36"/>
      <c r="E13" s="36"/>
      <c r="F13" s="36"/>
      <c r="G13" s="36"/>
      <c r="H13" s="36"/>
      <c r="I13" s="26">
        <v>2261</v>
      </c>
      <c r="J13" s="36" t="s">
        <v>337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336</v>
      </c>
      <c r="C14" s="36"/>
      <c r="D14" s="36"/>
      <c r="E14" s="36"/>
      <c r="F14" s="36"/>
      <c r="G14" s="36"/>
      <c r="H14" s="36"/>
      <c r="I14" s="26">
        <v>2304</v>
      </c>
      <c r="J14" s="36" t="s">
        <v>335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334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333</v>
      </c>
    </row>
    <row r="20" spans="1:16" s="89" customFormat="1" x14ac:dyDescent="0.25">
      <c r="A20" s="86" t="str">
        <f>+'0202 ING TRIM HOYADA'!A17</f>
        <v>AGOS</v>
      </c>
      <c r="B20" s="87">
        <f>P20*0</f>
        <v>0</v>
      </c>
      <c r="C20" s="87">
        <f>P20*10%</f>
        <v>48747.557895000027</v>
      </c>
      <c r="D20" s="87">
        <f>P20*24%</f>
        <v>116994.13894800005</v>
      </c>
      <c r="E20" s="87">
        <f>P20*16%</f>
        <v>77996.092632000044</v>
      </c>
      <c r="F20" s="87">
        <f>P20*0%</f>
        <v>0</v>
      </c>
      <c r="G20" s="87">
        <f>P20*0.013%</f>
        <v>63.371825263500021</v>
      </c>
      <c r="H20" s="87">
        <f>P20*6.987%</f>
        <v>34059.918701236515</v>
      </c>
      <c r="I20" s="87">
        <f>P20*13%</f>
        <v>63371.825263500032</v>
      </c>
      <c r="J20" s="87">
        <f>P20*12%</f>
        <v>58497.069474000025</v>
      </c>
      <c r="K20" s="87">
        <f>P20*4%</f>
        <v>19499.023158000011</v>
      </c>
      <c r="L20" s="87">
        <f>P20*0%</f>
        <v>0</v>
      </c>
      <c r="M20" s="87">
        <f>P20*11%</f>
        <v>53622.313684500026</v>
      </c>
      <c r="N20" s="87">
        <f>P20*2%</f>
        <v>9749.5115790000054</v>
      </c>
      <c r="O20" s="87">
        <f>P20*1%</f>
        <v>4874.7557895000027</v>
      </c>
      <c r="P20" s="88">
        <f>+'EXPRESS 2707 VENTAS '!F17</f>
        <v>487475.57895000023</v>
      </c>
    </row>
    <row r="21" spans="1:16" hidden="1" x14ac:dyDescent="0.25">
      <c r="A21" s="30" t="s">
        <v>326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327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332</v>
      </c>
      <c r="B23" s="31">
        <f>+B20</f>
        <v>0</v>
      </c>
      <c r="C23" s="31">
        <f t="shared" ref="C23:O23" si="3">+C20</f>
        <v>48747.557895000027</v>
      </c>
      <c r="D23" s="31">
        <f t="shared" si="3"/>
        <v>116994.13894800005</v>
      </c>
      <c r="E23" s="31">
        <f t="shared" si="3"/>
        <v>77996.092632000044</v>
      </c>
      <c r="F23" s="31">
        <f t="shared" si="3"/>
        <v>0</v>
      </c>
      <c r="G23" s="31">
        <f t="shared" si="3"/>
        <v>63.371825263500021</v>
      </c>
      <c r="H23" s="31">
        <f t="shared" si="3"/>
        <v>34059.918701236515</v>
      </c>
      <c r="I23" s="31">
        <f t="shared" si="3"/>
        <v>63371.825263500032</v>
      </c>
      <c r="J23" s="31">
        <f t="shared" si="3"/>
        <v>58497.069474000025</v>
      </c>
      <c r="K23" s="31">
        <f t="shared" si="3"/>
        <v>19499.023158000011</v>
      </c>
      <c r="L23" s="31">
        <f t="shared" si="3"/>
        <v>0</v>
      </c>
      <c r="M23" s="31">
        <f t="shared" si="3"/>
        <v>53622.313684500026</v>
      </c>
      <c r="N23" s="31">
        <f t="shared" si="3"/>
        <v>9749.5115790000054</v>
      </c>
      <c r="O23" s="31">
        <f t="shared" si="3"/>
        <v>4874.7557895000027</v>
      </c>
      <c r="P23" s="8">
        <f>SUM(B23:O23)</f>
        <v>487475.57895000023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79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59"/>
      <c r="F31" s="26"/>
      <c r="G31" s="35"/>
      <c r="H31" s="59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59"/>
      <c r="F32" s="26"/>
      <c r="G32" s="35"/>
      <c r="H32" s="59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59"/>
      <c r="F33" s="26"/>
      <c r="G33" s="35"/>
      <c r="H33" s="59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59"/>
      <c r="F34" s="26"/>
      <c r="G34" s="35"/>
      <c r="H34" s="59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59"/>
      <c r="F35" s="26"/>
      <c r="G35" s="35"/>
      <c r="H35" s="59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59"/>
      <c r="F36" s="26"/>
      <c r="G36" s="35"/>
      <c r="H36" s="59"/>
    </row>
    <row r="37" spans="1:14" x14ac:dyDescent="0.25">
      <c r="C37" s="26"/>
      <c r="D37" s="26"/>
      <c r="E37" s="59"/>
      <c r="F37" s="26"/>
      <c r="G37" s="35"/>
      <c r="H37" s="59"/>
    </row>
    <row r="38" spans="1:14" x14ac:dyDescent="0.25">
      <c r="C38" s="26"/>
      <c r="D38" s="26"/>
      <c r="E38" s="59"/>
      <c r="F38" s="26"/>
      <c r="G38" s="35"/>
      <c r="H38" s="59"/>
    </row>
    <row r="39" spans="1:14" x14ac:dyDescent="0.25">
      <c r="D39" s="26"/>
      <c r="E39" s="59"/>
      <c r="F39" s="26"/>
      <c r="G39" s="35"/>
      <c r="H39" s="59"/>
    </row>
    <row r="40" spans="1:14" x14ac:dyDescent="0.25">
      <c r="D40" s="26"/>
      <c r="E40" s="59"/>
      <c r="F40" s="26"/>
      <c r="G40" s="35"/>
      <c r="H40" s="59"/>
    </row>
    <row r="41" spans="1:14" x14ac:dyDescent="0.25">
      <c r="D41" s="26"/>
      <c r="E41" s="59"/>
      <c r="F41" s="26"/>
      <c r="G41" s="35"/>
      <c r="H41" s="59"/>
    </row>
    <row r="42" spans="1:14" x14ac:dyDescent="0.25">
      <c r="D42" s="26"/>
      <c r="E42" s="59"/>
      <c r="F42" s="26"/>
      <c r="G42" s="35"/>
      <c r="H42" s="59"/>
    </row>
    <row r="43" spans="1:14" x14ac:dyDescent="0.25">
      <c r="D43" s="26"/>
      <c r="E43" s="59"/>
      <c r="F43" s="26"/>
      <c r="G43" s="35"/>
      <c r="H43" s="59"/>
    </row>
    <row r="44" spans="1:14" x14ac:dyDescent="0.25">
      <c r="D44" s="26"/>
      <c r="E44" s="60"/>
      <c r="F44" s="42"/>
      <c r="G44" s="43"/>
      <c r="H44" s="60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OCT-21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2021-07-02T19:08:50Z</cp:lastPrinted>
  <dcterms:created xsi:type="dcterms:W3CDTF">2013-09-07T00:00:31Z</dcterms:created>
  <dcterms:modified xsi:type="dcterms:W3CDTF">2021-11-03T15:32:59Z</dcterms:modified>
</cp:coreProperties>
</file>